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420" windowWidth="12315" windowHeight="4905" tabRatio="702"/>
  </bookViews>
  <sheets>
    <sheet name="Disclosure 36" sheetId="19" r:id="rId1"/>
    <sheet name="Reconciliation" sheetId="28" state="hidden" r:id="rId2"/>
    <sheet name="Impact-BS notes 16" sheetId="32" state="hidden" r:id="rId3"/>
    <sheet name="Impact-PPE 16" sheetId="33" state="hidden" r:id="rId4"/>
    <sheet name="Impact-BS notes 17" sheetId="29" state="hidden" r:id="rId5"/>
    <sheet name="Impact-PPE 17" sheetId="30" state="hidden" r:id="rId6"/>
    <sheet name="Impact-PL Notes 17" sheetId="31" state="hidden" r:id="rId7"/>
    <sheet name="Disclosure 36-40" sheetId="20" r:id="rId8"/>
    <sheet name="Disclosure 41" sheetId="21" r:id="rId9"/>
    <sheet name="Disclosure 42-45" sheetId="23" r:id="rId10"/>
    <sheet name="Disclosure 46" sheetId="36" r:id="rId11"/>
    <sheet name="Disclosure 47-49" sheetId="24" r:id="rId12"/>
    <sheet name="Disclosure 50-52" sheetId="25" r:id="rId13"/>
    <sheet name="Revenue Income" sheetId="34" state="hidden" r:id="rId14"/>
    <sheet name="Rev. Exp." sheetId="35" state="hidden" r:id="rId15"/>
    <sheet name="Scrap" sheetId="27" state="hidden" r:id="rId16"/>
    <sheet name="Annexure to note 45" sheetId="22" state="hidden" r:id="rId17"/>
    <sheet name="Disclousure 53 &amp; 54" sheetId="37" r:id="rId18"/>
    <sheet name="Sheet1" sheetId="38"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s>
  <definedNames>
    <definedName name="\" localSheetId="0">#REF!</definedName>
    <definedName name="\">#REF!</definedName>
    <definedName name="\0" localSheetId="0">#REF!</definedName>
    <definedName name="\0">#REF!</definedName>
    <definedName name="\3" localSheetId="0">#REF!</definedName>
    <definedName name="\3">#REF!</definedName>
    <definedName name="\A" localSheetId="0">#REF!</definedName>
    <definedName name="\A">#REF!</definedName>
    <definedName name="\b" localSheetId="0">#REF!</definedName>
    <definedName name="\b">#REF!</definedName>
    <definedName name="\C" localSheetId="0">#REF!</definedName>
    <definedName name="\C">#REF!</definedName>
    <definedName name="\D" localSheetId="0">#REF!</definedName>
    <definedName name="\D">#REF!</definedName>
    <definedName name="\F" localSheetId="0">#REF!</definedName>
    <definedName name="\F">#REF!</definedName>
    <definedName name="\m" localSheetId="0">#REF!</definedName>
    <definedName name="\m">#REF!</definedName>
    <definedName name="\p">#N/A</definedName>
    <definedName name="\q" localSheetId="0">#REF!</definedName>
    <definedName name="\q">#REF!</definedName>
    <definedName name="\s" localSheetId="0">#REF!</definedName>
    <definedName name="\s">#REF!</definedName>
    <definedName name="_____________DAT17" localSheetId="0">#REF!</definedName>
    <definedName name="_____________DAT17">#REF!</definedName>
    <definedName name="_____________DAT18" localSheetId="0">#REF!</definedName>
    <definedName name="_____________DAT18">#REF!</definedName>
    <definedName name="____________DAT17" localSheetId="0">#REF!</definedName>
    <definedName name="____________DAT17">#REF!</definedName>
    <definedName name="____________DAT18" localSheetId="0">#REF!</definedName>
    <definedName name="____________DAT18">#REF!</definedName>
    <definedName name="___________DAT12" localSheetId="0">'[1]UA.4.4Rebate on Bill discounted'!#REF!</definedName>
    <definedName name="___________DAT12">'[1]UA.4.4Rebate on Bill discounted'!#REF!</definedName>
    <definedName name="___________DAT17" localSheetId="0">#REF!</definedName>
    <definedName name="___________DAT17">#REF!</definedName>
    <definedName name="___________DAT18" localSheetId="0">#REF!</definedName>
    <definedName name="___________DAT18">#REF!</definedName>
    <definedName name="__________DAT1" localSheetId="0">'[1]UA.4.4Rebate on Bill discounted'!#REF!</definedName>
    <definedName name="__________DAT1">'[1]UA.4.4Rebate on Bill discounted'!#REF!</definedName>
    <definedName name="__________DAT12" localSheetId="0">'[1]UA.4.4Rebate on Bill discounted'!#REF!</definedName>
    <definedName name="__________DAT12">'[1]UA.4.4Rebate on Bill discounted'!#REF!</definedName>
    <definedName name="__________DAT13" localSheetId="0">#REF!</definedName>
    <definedName name="__________DAT13">#REF!</definedName>
    <definedName name="__________DAT14" localSheetId="0">#REF!</definedName>
    <definedName name="__________DAT14">#REF!</definedName>
    <definedName name="__________DAT15" localSheetId="0">#REF!</definedName>
    <definedName name="__________DAT15">#REF!</definedName>
    <definedName name="__________DAT16" localSheetId="0">#REF!</definedName>
    <definedName name="__________DAT16">#REF!</definedName>
    <definedName name="__________DAT17" localSheetId="0">#REF!</definedName>
    <definedName name="__________DAT17">#REF!</definedName>
    <definedName name="__________DAT18" localSheetId="0">#REF!</definedName>
    <definedName name="__________DAT18">#REF!</definedName>
    <definedName name="_________DAT1" localSheetId="0">'[1]UA.4.4Rebate on Bill discounted'!#REF!</definedName>
    <definedName name="_________DAT1">'[1]UA.4.4Rebate on Bill discounted'!#REF!</definedName>
    <definedName name="_________DAT10" localSheetId="0">#REF!</definedName>
    <definedName name="_________DAT10">#REF!</definedName>
    <definedName name="_________DAT12" localSheetId="0">'[1]UA.4.4Rebate on Bill discounted'!#REF!</definedName>
    <definedName name="_________DAT12">'[1]UA.4.4Rebate on Bill discounted'!#REF!</definedName>
    <definedName name="_________DAT13" localSheetId="0">#REF!</definedName>
    <definedName name="_________DAT13">#REF!</definedName>
    <definedName name="_________DAT14" localSheetId="0">#REF!</definedName>
    <definedName name="_________DAT14">#REF!</definedName>
    <definedName name="_________DAT15" localSheetId="0">#REF!</definedName>
    <definedName name="_________DAT15">#REF!</definedName>
    <definedName name="_________DAT16" localSheetId="0">#REF!</definedName>
    <definedName name="_________DAT16">#REF!</definedName>
    <definedName name="_________DAT17" localSheetId="0">#REF!</definedName>
    <definedName name="_________DAT17">#REF!</definedName>
    <definedName name="_________DAT18" localSheetId="0">#REF!</definedName>
    <definedName name="_________DAT18">#REF!</definedName>
    <definedName name="________DAT1" localSheetId="0">'[1]UA.4.4Rebate on Bill discounted'!#REF!</definedName>
    <definedName name="________DAT1">'[1]UA.4.4Rebate on Bill discounted'!#REF!</definedName>
    <definedName name="________DAT10" localSheetId="0">'[2]VD Legal &amp; Professional Details'!#REF!</definedName>
    <definedName name="________DAT10">'[2]VD Legal &amp; Professional Details'!#REF!</definedName>
    <definedName name="________DAT13" localSheetId="0">#REF!</definedName>
    <definedName name="________DAT13">#REF!</definedName>
    <definedName name="________DAT14" localSheetId="0">#REF!</definedName>
    <definedName name="________DAT14">#REF!</definedName>
    <definedName name="________DAT15" localSheetId="0">#REF!</definedName>
    <definedName name="________DAT15">#REF!</definedName>
    <definedName name="________DAT16" localSheetId="0">#REF!</definedName>
    <definedName name="________DAT16">#REF!</definedName>
    <definedName name="________DAT17" localSheetId="0">#REF!</definedName>
    <definedName name="________DAT17">#REF!</definedName>
    <definedName name="________DAT18" localSheetId="0">#REF!</definedName>
    <definedName name="________DAT18">#REF!</definedName>
    <definedName name="________DAT3" localSheetId="0">#REF!</definedName>
    <definedName name="________DAT3">#REF!</definedName>
    <definedName name="________DAT4" localSheetId="0">#REF!</definedName>
    <definedName name="________DAT4">#REF!</definedName>
    <definedName name="________DAT7" localSheetId="0">#REF!</definedName>
    <definedName name="________DAT7">#REF!</definedName>
    <definedName name="________DAT8" localSheetId="0">#REF!</definedName>
    <definedName name="________DAT8">#REF!</definedName>
    <definedName name="_______DAT10" localSheetId="0">'[2]VD Legal &amp; Professional Details'!#REF!</definedName>
    <definedName name="_______DAT10">'[2]VD Legal &amp; Professional Details'!#REF!</definedName>
    <definedName name="_______DAT11" localSheetId="0">#REF!</definedName>
    <definedName name="_______DAT11">#REF!</definedName>
    <definedName name="_______DAT12" localSheetId="0">#REF!</definedName>
    <definedName name="_______DAT12">#REF!</definedName>
    <definedName name="_______DAT13" localSheetId="0">#REF!</definedName>
    <definedName name="_______DAT13">#REF!</definedName>
    <definedName name="_______DAT14" localSheetId="0">[3]data!#REF!</definedName>
    <definedName name="_______DAT14">[3]data!#REF!</definedName>
    <definedName name="_______DAT15" localSheetId="0">'[2]VD Legal &amp; Professional Details'!#REF!</definedName>
    <definedName name="_______DAT15">'[2]VD Legal &amp; Professional Details'!#REF!</definedName>
    <definedName name="_______DAT16" localSheetId="0">'[2]VD Legal &amp; Professional Details'!#REF!</definedName>
    <definedName name="_______DAT16">'[2]VD Legal &amp; Professional Details'!#REF!</definedName>
    <definedName name="_______DAT17" localSheetId="0">#REF!</definedName>
    <definedName name="_______DAT17">#REF!</definedName>
    <definedName name="_______DAT18" localSheetId="0">#REF!</definedName>
    <definedName name="_______DAT18">#REF!</definedName>
    <definedName name="_______DAT19" localSheetId="0">#REF!</definedName>
    <definedName name="_______DAT19">#REF!</definedName>
    <definedName name="_______DAT20" localSheetId="0">#REF!</definedName>
    <definedName name="_______DAT20">#REF!</definedName>
    <definedName name="_______DAT3" localSheetId="0">'[2]VD Legal &amp; Professional Details'!#REF!</definedName>
    <definedName name="_______DAT3">'[2]VD Legal &amp; Professional Details'!#REF!</definedName>
    <definedName name="_______DAT4" localSheetId="0">'[2]VD Legal &amp; Professional Details'!#REF!</definedName>
    <definedName name="_______DAT4">'[2]VD Legal &amp; Professional Details'!#REF!</definedName>
    <definedName name="_______DAT7" localSheetId="0">'[2]VD Legal &amp; Professional Details'!#REF!</definedName>
    <definedName name="_______DAT7">'[2]VD Legal &amp; Professional Details'!#REF!</definedName>
    <definedName name="_______DAT8" localSheetId="0">[4]Sheet1!#REF!</definedName>
    <definedName name="_______DAT8">[4]Sheet1!#REF!</definedName>
    <definedName name="______DAT1" localSheetId="0">#REF!</definedName>
    <definedName name="______DAT1">#REF!</definedName>
    <definedName name="______DAT10" localSheetId="0">[4]Sheet1!#REF!</definedName>
    <definedName name="______DAT10">[4]Sheet1!#REF!</definedName>
    <definedName name="______DAT11" localSheetId="0">'[2]VD Legal &amp; Professional Details'!#REF!</definedName>
    <definedName name="______DAT11">'[2]VD Legal &amp; Professional Details'!#REF!</definedName>
    <definedName name="______DAT13" localSheetId="0">'[2]VD Legal &amp; Professional Details'!#REF!</definedName>
    <definedName name="______DAT13">'[2]VD Legal &amp; Professional Details'!#REF!</definedName>
    <definedName name="______DAT14" localSheetId="0">'[2]VD Legal &amp; Professional Details'!#REF!</definedName>
    <definedName name="______DAT14">'[2]VD Legal &amp; Professional Details'!#REF!</definedName>
    <definedName name="______DAT15" localSheetId="0">'[2]VD Legal &amp; Professional Details'!#REF!</definedName>
    <definedName name="______DAT15">'[2]VD Legal &amp; Professional Details'!#REF!</definedName>
    <definedName name="______DAT16" localSheetId="0">'[2]VD Legal &amp; Professional Details'!#REF!</definedName>
    <definedName name="______DAT16">'[2]VD Legal &amp; Professional Details'!#REF!</definedName>
    <definedName name="______DAT17" localSheetId="0">#REF!</definedName>
    <definedName name="______DAT17">#REF!</definedName>
    <definedName name="______DAT18" localSheetId="0">#REF!</definedName>
    <definedName name="______DAT18">#REF!</definedName>
    <definedName name="______DAT19" localSheetId="0">#REF!</definedName>
    <definedName name="______DAT19">#REF!</definedName>
    <definedName name="______DAT2" localSheetId="0">#REF!</definedName>
    <definedName name="______DAT2">#REF!</definedName>
    <definedName name="______DAT20" localSheetId="0">#REF!</definedName>
    <definedName name="______DAT20">#REF!</definedName>
    <definedName name="______DAT3" localSheetId="0">'[2]VD Legal &amp; Professional Details'!#REF!</definedName>
    <definedName name="______DAT3">'[2]VD Legal &amp; Professional Details'!#REF!</definedName>
    <definedName name="______DAT4" localSheetId="0">'[2]VD Legal &amp; Professional Details'!#REF!</definedName>
    <definedName name="______DAT4">'[2]VD Legal &amp; Professional Details'!#REF!</definedName>
    <definedName name="______DAT5" localSheetId="0">#REF!</definedName>
    <definedName name="______DAT5">#REF!</definedName>
    <definedName name="______DAT7" localSheetId="0">'[2]VD Legal &amp; Professional Details'!#REF!</definedName>
    <definedName name="______DAT7">'[2]VD Legal &amp; Professional Details'!#REF!</definedName>
    <definedName name="______DAT8" localSheetId="0">[4]Sheet1!#REF!</definedName>
    <definedName name="______DAT8">[4]Sheet1!#REF!</definedName>
    <definedName name="______DAT9" localSheetId="0">#REF!</definedName>
    <definedName name="______DAT9">#REF!</definedName>
    <definedName name="______DHR1" localSheetId="0">'[5]PVC FBD'!#REF!</definedName>
    <definedName name="______DHR1">'[5]PVC FBD'!#REF!</definedName>
    <definedName name="______pl2" localSheetId="0">#REF!</definedName>
    <definedName name="______pl2">#REF!</definedName>
    <definedName name="_____DAT1" localSheetId="0">#REF!</definedName>
    <definedName name="_____DAT1">#REF!</definedName>
    <definedName name="_____DAT10" localSheetId="0">[4]Sheet1!#REF!</definedName>
    <definedName name="_____DAT10">[4]Sheet1!#REF!</definedName>
    <definedName name="_____DAT11" localSheetId="0">'[2]VD Legal &amp; Professional Details'!#REF!</definedName>
    <definedName name="_____DAT11">'[2]VD Legal &amp; Professional Details'!#REF!</definedName>
    <definedName name="_____DAT12" localSheetId="0">#REF!</definedName>
    <definedName name="_____DAT12">#REF!</definedName>
    <definedName name="_____DAT13" localSheetId="0">'[2]VD Legal &amp; Professional Details'!#REF!</definedName>
    <definedName name="_____DAT13">'[2]VD Legal &amp; Professional Details'!#REF!</definedName>
    <definedName name="_____DAT14" localSheetId="0">'[2]VD Legal &amp; Professional Details'!#REF!</definedName>
    <definedName name="_____DAT14">'[2]VD Legal &amp; Professional Details'!#REF!</definedName>
    <definedName name="_____DAT15" localSheetId="0">#REF!</definedName>
    <definedName name="_____DAT15">#REF!</definedName>
    <definedName name="_____DAT16" localSheetId="0">#REF!</definedName>
    <definedName name="_____DAT16">#REF!</definedName>
    <definedName name="_____DAT17" localSheetId="0">#REF!</definedName>
    <definedName name="_____DAT17">#REF!</definedName>
    <definedName name="_____DAT18" localSheetId="0">#REF!</definedName>
    <definedName name="_____DAT18">#REF!</definedName>
    <definedName name="_____DAT19" localSheetId="0">#REF!</definedName>
    <definedName name="_____DAT19">#REF!</definedName>
    <definedName name="_____DAT2" localSheetId="0">#REF!</definedName>
    <definedName name="_____DAT2">#REF!</definedName>
    <definedName name="_____DAT20" localSheetId="0">#REF!</definedName>
    <definedName name="_____DAT20">#REF!</definedName>
    <definedName name="_____DAT21" localSheetId="0">#REF!</definedName>
    <definedName name="_____DAT21">#REF!</definedName>
    <definedName name="_____DAT3" localSheetId="0">#REF!</definedName>
    <definedName name="_____DAT3">#REF!</definedName>
    <definedName name="_____DAT4" localSheetId="0">#REF!</definedName>
    <definedName name="_____DAT4">#REF!</definedName>
    <definedName name="_____DAT5" localSheetId="0">#REF!</definedName>
    <definedName name="_____DAT5">#REF!</definedName>
    <definedName name="_____DAT6" localSheetId="0">#REF!</definedName>
    <definedName name="_____DAT6">#REF!</definedName>
    <definedName name="_____DAT7" localSheetId="0">#REF!</definedName>
    <definedName name="_____DAT7">#REF!</definedName>
    <definedName name="_____DAT8" localSheetId="0">#REF!</definedName>
    <definedName name="_____DAT8">#REF!</definedName>
    <definedName name="_____DAT9" localSheetId="0">#REF!</definedName>
    <definedName name="_____DAT9">#REF!</definedName>
    <definedName name="_____DHR1" localSheetId="0">'[5]PVC FBD'!#REF!</definedName>
    <definedName name="_____DHR1">'[5]PVC FBD'!#REF!</definedName>
    <definedName name="_____pl2" localSheetId="0">#REF!</definedName>
    <definedName name="_____pl2">#REF!</definedName>
    <definedName name="_____R" localSheetId="0">#REF!</definedName>
    <definedName name="_____R">#REF!</definedName>
    <definedName name="____BTM150" localSheetId="0">#REF!</definedName>
    <definedName name="____BTM150">#REF!</definedName>
    <definedName name="____BTM200" localSheetId="0">#REF!</definedName>
    <definedName name="____BTM200">#REF!</definedName>
    <definedName name="____BTM50" localSheetId="0">#REF!</definedName>
    <definedName name="____BTM50">#REF!</definedName>
    <definedName name="____C" localSheetId="0">#REF!</definedName>
    <definedName name="____C">#REF!</definedName>
    <definedName name="____CON1" localSheetId="0">#REF!</definedName>
    <definedName name="____CON1">#REF!</definedName>
    <definedName name="____CON2" localSheetId="0">#REF!</definedName>
    <definedName name="____CON2">#REF!</definedName>
    <definedName name="____DAT1" localSheetId="0">#REF!</definedName>
    <definedName name="____DAT1">#REF!</definedName>
    <definedName name="____DAT10" localSheetId="0">#REF!</definedName>
    <definedName name="____DAT10">#REF!</definedName>
    <definedName name="____DAT11" localSheetId="0">#REF!</definedName>
    <definedName name="____DAT11">#REF!</definedName>
    <definedName name="____DAT12" localSheetId="0">#REF!</definedName>
    <definedName name="____DAT12">#REF!</definedName>
    <definedName name="____DAT13" localSheetId="0">#REF!</definedName>
    <definedName name="____DAT13">#REF!</definedName>
    <definedName name="____DAT14" localSheetId="0">#REF!</definedName>
    <definedName name="____DAT14">#REF!</definedName>
    <definedName name="____DAT15" localSheetId="0">#REF!</definedName>
    <definedName name="____DAT15">#REF!</definedName>
    <definedName name="____DAT16" localSheetId="0">#REF!</definedName>
    <definedName name="____DAT16">#REF!</definedName>
    <definedName name="____DAT17" localSheetId="0">#REF!</definedName>
    <definedName name="____DAT17">#REF!</definedName>
    <definedName name="____DAT18" localSheetId="0">#REF!</definedName>
    <definedName name="____DAT18">#REF!</definedName>
    <definedName name="____DAT19" localSheetId="0">#REF!</definedName>
    <definedName name="____DAT19">#REF!</definedName>
    <definedName name="____DAT2" localSheetId="0">#REF!</definedName>
    <definedName name="____DAT2">#REF!</definedName>
    <definedName name="____DAT20" localSheetId="0">#REF!</definedName>
    <definedName name="____DAT20">#REF!</definedName>
    <definedName name="____DAT21" localSheetId="0">#REF!</definedName>
    <definedName name="____DAT21">#REF!</definedName>
    <definedName name="____DAT3" localSheetId="0">#REF!</definedName>
    <definedName name="____DAT3">#REF!</definedName>
    <definedName name="____DAT4" localSheetId="0">#REF!</definedName>
    <definedName name="____DAT4">#REF!</definedName>
    <definedName name="____DAT5" localSheetId="0">#REF!</definedName>
    <definedName name="____DAT5">#REF!</definedName>
    <definedName name="____DAT6" localSheetId="0">#REF!</definedName>
    <definedName name="____DAT6">#REF!</definedName>
    <definedName name="____DAT7" localSheetId="0">#REF!</definedName>
    <definedName name="____DAT7">#REF!</definedName>
    <definedName name="____DAT8" localSheetId="0">#REF!</definedName>
    <definedName name="____DAT8">#REF!</definedName>
    <definedName name="____DAT9" localSheetId="0">#REF!</definedName>
    <definedName name="____DAT9">#REF!</definedName>
    <definedName name="____DHR1" localSheetId="0">'[5]PVC FBD'!#REF!</definedName>
    <definedName name="____DHR1">'[5]PVC FBD'!#REF!</definedName>
    <definedName name="____EXC1" localSheetId="0">#REF!</definedName>
    <definedName name="____EXC1">#REF!</definedName>
    <definedName name="____EXC2" localSheetId="0">#REF!</definedName>
    <definedName name="____EXC2">#REF!</definedName>
    <definedName name="____hom2" localSheetId="0">#REF!</definedName>
    <definedName name="____hom2">#REF!</definedName>
    <definedName name="____msl100" localSheetId="0">#REF!</definedName>
    <definedName name="____msl100">#REF!</definedName>
    <definedName name="____msl200" localSheetId="0">#REF!</definedName>
    <definedName name="____msl200">#REF!</definedName>
    <definedName name="____msl250" localSheetId="0">#REF!</definedName>
    <definedName name="____msl250">#REF!</definedName>
    <definedName name="____msl300" localSheetId="0">#REF!</definedName>
    <definedName name="____msl300">#REF!</definedName>
    <definedName name="____msl400" localSheetId="0">#REF!</definedName>
    <definedName name="____msl400">#REF!</definedName>
    <definedName name="____msl800" localSheetId="0">#REF!</definedName>
    <definedName name="____msl800">#REF!</definedName>
    <definedName name="____mui100" localSheetId="0">#REF!</definedName>
    <definedName name="____mui100">#REF!</definedName>
    <definedName name="____mui105" localSheetId="0">#REF!</definedName>
    <definedName name="____mui105">#REF!</definedName>
    <definedName name="____mui108" localSheetId="0">#REF!</definedName>
    <definedName name="____mui108">#REF!</definedName>
    <definedName name="____mui130" localSheetId="0">#REF!</definedName>
    <definedName name="____mui130">#REF!</definedName>
    <definedName name="____mui140" localSheetId="0">#REF!</definedName>
    <definedName name="____mui140">#REF!</definedName>
    <definedName name="____mui160" localSheetId="0">#REF!</definedName>
    <definedName name="____mui160">#REF!</definedName>
    <definedName name="____mui180" localSheetId="0">#REF!</definedName>
    <definedName name="____mui180">#REF!</definedName>
    <definedName name="____mui250" localSheetId="0">#REF!</definedName>
    <definedName name="____mui250">#REF!</definedName>
    <definedName name="____mui271" localSheetId="0">#REF!</definedName>
    <definedName name="____mui271">#REF!</definedName>
    <definedName name="____mui320" localSheetId="0">#REF!</definedName>
    <definedName name="____mui320">#REF!</definedName>
    <definedName name="____mui45" localSheetId="0">#REF!</definedName>
    <definedName name="____mui45">#REF!</definedName>
    <definedName name="____mui50" localSheetId="0">#REF!</definedName>
    <definedName name="____mui50">#REF!</definedName>
    <definedName name="____mui54" localSheetId="0">#REF!</definedName>
    <definedName name="____mui54">#REF!</definedName>
    <definedName name="____mui65" localSheetId="0">#REF!</definedName>
    <definedName name="____mui65">#REF!</definedName>
    <definedName name="____mui75" localSheetId="0">#REF!</definedName>
    <definedName name="____mui75">#REF!</definedName>
    <definedName name="____mui80" localSheetId="0">#REF!</definedName>
    <definedName name="____mui80">#REF!</definedName>
    <definedName name="____NET2" localSheetId="0">#REF!</definedName>
    <definedName name="____NET2">#REF!</definedName>
    <definedName name="____pl2" localSheetId="0">#REF!</definedName>
    <definedName name="____pl2">#REF!</definedName>
    <definedName name="____R" localSheetId="0">#REF!</definedName>
    <definedName name="____R">#REF!</definedName>
    <definedName name="____sat10" localSheetId="0">#REF!</definedName>
    <definedName name="____sat10">#REF!</definedName>
    <definedName name="____sat12" localSheetId="0">#REF!</definedName>
    <definedName name="____sat12">#REF!</definedName>
    <definedName name="____sat14" localSheetId="0">#REF!</definedName>
    <definedName name="____sat14">#REF!</definedName>
    <definedName name="____sat16" localSheetId="0">#REF!</definedName>
    <definedName name="____sat16">#REF!</definedName>
    <definedName name="____sat20" localSheetId="0">#REF!</definedName>
    <definedName name="____sat20">#REF!</definedName>
    <definedName name="____sat8" localSheetId="0">#REF!</definedName>
    <definedName name="____sat8">#REF!</definedName>
    <definedName name="____SCH10" localSheetId="0">'[6]Sheet BAL''N SHEET'!#REF!</definedName>
    <definedName name="____SCH10">'[6]Sheet BAL''N SHEET'!#REF!</definedName>
    <definedName name="____sch11" localSheetId="0">'[6]Sheet BAL''N SHEET'!#REF!</definedName>
    <definedName name="____sch11">'[6]Sheet BAL''N SHEET'!#REF!</definedName>
    <definedName name="____sch2" localSheetId="0">'[6]Sheet BAL''N SHEET'!#REF!</definedName>
    <definedName name="____sch2">'[6]Sheet BAL''N SHEET'!#REF!</definedName>
    <definedName name="____sch3" localSheetId="0">'[6]Sheet BAL''N SHEET'!#REF!</definedName>
    <definedName name="____sch3">'[6]Sheet BAL''N SHEET'!#REF!</definedName>
    <definedName name="____sch4" localSheetId="0">'[6]Sheet BAL''N SHEET'!#REF!</definedName>
    <definedName name="____sch4">'[6]Sheet BAL''N SHEET'!#REF!</definedName>
    <definedName name="____sch5" localSheetId="0">'[6]Sheet BAL''N SHEET'!#REF!</definedName>
    <definedName name="____sch5">'[6]Sheet BAL''N SHEET'!#REF!</definedName>
    <definedName name="____sch6" localSheetId="0">'[6]Sheet BAL''N SHEET'!#REF!</definedName>
    <definedName name="____sch6">'[6]Sheet BAL''N SHEET'!#REF!</definedName>
    <definedName name="____sch7" localSheetId="0">'[6]Sheet BAL''N SHEET'!#REF!</definedName>
    <definedName name="____sch7">'[6]Sheet BAL''N SHEET'!#REF!</definedName>
    <definedName name="____sch8" localSheetId="0">'[6]Sheet BAL''N SHEET'!#REF!</definedName>
    <definedName name="____sch8">'[6]Sheet BAL''N SHEET'!#REF!</definedName>
    <definedName name="____sch9" localSheetId="0">'[6]Sheet BAL''N SHEET'!#REF!</definedName>
    <definedName name="____sch9">'[6]Sheet BAL''N SHEET'!#REF!</definedName>
    <definedName name="____sua20" localSheetId="0">#REF!</definedName>
    <definedName name="____sua20">#REF!</definedName>
    <definedName name="____sua30" localSheetId="0">#REF!</definedName>
    <definedName name="____sua30">#REF!</definedName>
    <definedName name="____vbt150" localSheetId="0">#REF!</definedName>
    <definedName name="____vbt150">#REF!</definedName>
    <definedName name="____vbt200" localSheetId="0">#REF!</definedName>
    <definedName name="____vbt200">#REF!</definedName>
    <definedName name="____vbt210" localSheetId="0">#REF!</definedName>
    <definedName name="____vbt210">#REF!</definedName>
    <definedName name="____vbt300" localSheetId="0">#REF!</definedName>
    <definedName name="____vbt300">#REF!</definedName>
    <definedName name="____vbt400" localSheetId="0">#REF!</definedName>
    <definedName name="____vbt400">#REF!</definedName>
    <definedName name="____vxm100" localSheetId="0">#REF!</definedName>
    <definedName name="____vxm100">#REF!</definedName>
    <definedName name="____vxm300" localSheetId="0">#REF!</definedName>
    <definedName name="____vxm300">#REF!</definedName>
    <definedName name="____vxm500" localSheetId="0">#REF!</definedName>
    <definedName name="____vxm500">#REF!</definedName>
    <definedName name="____vxm75" localSheetId="0">#REF!</definedName>
    <definedName name="____vxm75">#REF!</definedName>
    <definedName name="___6" localSheetId="0">#REF!</definedName>
    <definedName name="___6">#REF!</definedName>
    <definedName name="___8" localSheetId="0">#REF!</definedName>
    <definedName name="___8">#REF!</definedName>
    <definedName name="___BTM150" localSheetId="0">#REF!</definedName>
    <definedName name="___BTM150">#REF!</definedName>
    <definedName name="___BTM200" localSheetId="0">#REF!</definedName>
    <definedName name="___BTM200">#REF!</definedName>
    <definedName name="___BTM50" localSheetId="0">#REF!</definedName>
    <definedName name="___BTM50">#REF!</definedName>
    <definedName name="___C" localSheetId="0">#REF!</definedName>
    <definedName name="___C">#REF!</definedName>
    <definedName name="___CON1" localSheetId="0">#REF!</definedName>
    <definedName name="___CON1">#REF!</definedName>
    <definedName name="___CON2" localSheetId="0">#REF!</definedName>
    <definedName name="___CON2">#REF!</definedName>
    <definedName name="___DAT1" localSheetId="0">#REF!</definedName>
    <definedName name="___DAT1">#REF!</definedName>
    <definedName name="___DAT10" localSheetId="0">#REF!</definedName>
    <definedName name="___DAT10">#REF!</definedName>
    <definedName name="___DAT11" localSheetId="0">#REF!</definedName>
    <definedName name="___DAT11">#REF!</definedName>
    <definedName name="___DAT12" localSheetId="0">#REF!</definedName>
    <definedName name="___DAT12">#REF!</definedName>
    <definedName name="___DAT13" localSheetId="0">#REF!</definedName>
    <definedName name="___DAT13">#REF!</definedName>
    <definedName name="___DAT14" localSheetId="0">#REF!</definedName>
    <definedName name="___DAT14">#REF!</definedName>
    <definedName name="___DAT15" localSheetId="0">#REF!</definedName>
    <definedName name="___DAT15">#REF!</definedName>
    <definedName name="___DAT16" localSheetId="0">#REF!</definedName>
    <definedName name="___DAT16">#REF!</definedName>
    <definedName name="___DAT17" localSheetId="0">#REF!</definedName>
    <definedName name="___DAT17">#REF!</definedName>
    <definedName name="___DAT18" localSheetId="0">#REF!</definedName>
    <definedName name="___DAT18">#REF!</definedName>
    <definedName name="___DAT19" localSheetId="0">#REF!</definedName>
    <definedName name="___DAT19">#REF!</definedName>
    <definedName name="___DAT2" localSheetId="0">#REF!</definedName>
    <definedName name="___DAT2">#REF!</definedName>
    <definedName name="___DAT20" localSheetId="0">#REF!</definedName>
    <definedName name="___DAT20">#REF!</definedName>
    <definedName name="___DAT22" localSheetId="0">#REF!</definedName>
    <definedName name="___DAT22">#REF!</definedName>
    <definedName name="___DAT3" localSheetId="0">#REF!</definedName>
    <definedName name="___DAT3">#REF!</definedName>
    <definedName name="___DAT4" localSheetId="0">#REF!</definedName>
    <definedName name="___DAT4">#REF!</definedName>
    <definedName name="___DAT5" localSheetId="0">#REF!</definedName>
    <definedName name="___DAT5">#REF!</definedName>
    <definedName name="___DAT6" localSheetId="0">#REF!</definedName>
    <definedName name="___DAT6">#REF!</definedName>
    <definedName name="___DAT7" localSheetId="0">#REF!</definedName>
    <definedName name="___DAT7">#REF!</definedName>
    <definedName name="___DAT8" localSheetId="0">#REF!</definedName>
    <definedName name="___DAT8">#REF!</definedName>
    <definedName name="___DAT9" localSheetId="0">#REF!</definedName>
    <definedName name="___DAT9">#REF!</definedName>
    <definedName name="___DHR1" localSheetId="0">'[5]PVC FBD'!#REF!</definedName>
    <definedName name="___DHR1">'[5]PVC FBD'!#REF!</definedName>
    <definedName name="___EXC1" localSheetId="0">#REF!</definedName>
    <definedName name="___EXC1">#REF!</definedName>
    <definedName name="___EXC2" localSheetId="0">#REF!</definedName>
    <definedName name="___EXC2">#REF!</definedName>
    <definedName name="___hom2" localSheetId="0">#REF!</definedName>
    <definedName name="___hom2">#REF!</definedName>
    <definedName name="___msl100" localSheetId="0">#REF!</definedName>
    <definedName name="___msl100">#REF!</definedName>
    <definedName name="___msl200" localSheetId="0">#REF!</definedName>
    <definedName name="___msl200">#REF!</definedName>
    <definedName name="___msl250" localSheetId="0">#REF!</definedName>
    <definedName name="___msl250">#REF!</definedName>
    <definedName name="___msl300" localSheetId="0">#REF!</definedName>
    <definedName name="___msl300">#REF!</definedName>
    <definedName name="___msl400" localSheetId="0">#REF!</definedName>
    <definedName name="___msl400">#REF!</definedName>
    <definedName name="___msl800" localSheetId="0">#REF!</definedName>
    <definedName name="___msl800">#REF!</definedName>
    <definedName name="___mui100" localSheetId="0">#REF!</definedName>
    <definedName name="___mui100">#REF!</definedName>
    <definedName name="___mui105" localSheetId="0">#REF!</definedName>
    <definedName name="___mui105">#REF!</definedName>
    <definedName name="___mui108" localSheetId="0">#REF!</definedName>
    <definedName name="___mui108">#REF!</definedName>
    <definedName name="___mui130" localSheetId="0">#REF!</definedName>
    <definedName name="___mui130">#REF!</definedName>
    <definedName name="___mui140" localSheetId="0">#REF!</definedName>
    <definedName name="___mui140">#REF!</definedName>
    <definedName name="___mui160" localSheetId="0">#REF!</definedName>
    <definedName name="___mui160">#REF!</definedName>
    <definedName name="___mui180" localSheetId="0">#REF!</definedName>
    <definedName name="___mui180">#REF!</definedName>
    <definedName name="___mui250" localSheetId="0">#REF!</definedName>
    <definedName name="___mui250">#REF!</definedName>
    <definedName name="___mui271" localSheetId="0">#REF!</definedName>
    <definedName name="___mui271">#REF!</definedName>
    <definedName name="___mui320" localSheetId="0">#REF!</definedName>
    <definedName name="___mui320">#REF!</definedName>
    <definedName name="___mui45" localSheetId="0">#REF!</definedName>
    <definedName name="___mui45">#REF!</definedName>
    <definedName name="___mui50" localSheetId="0">#REF!</definedName>
    <definedName name="___mui50">#REF!</definedName>
    <definedName name="___mui54" localSheetId="0">#REF!</definedName>
    <definedName name="___mui54">#REF!</definedName>
    <definedName name="___mui65" localSheetId="0">#REF!</definedName>
    <definedName name="___mui65">#REF!</definedName>
    <definedName name="___mui75" localSheetId="0">#REF!</definedName>
    <definedName name="___mui75">#REF!</definedName>
    <definedName name="___mui80" localSheetId="0">#REF!</definedName>
    <definedName name="___mui80">#REF!</definedName>
    <definedName name="___NET2" localSheetId="0">#REF!</definedName>
    <definedName name="___NET2">#REF!</definedName>
    <definedName name="___pl2" localSheetId="0">#REF!</definedName>
    <definedName name="___pl2">#REF!</definedName>
    <definedName name="___r" localSheetId="0">#REF!</definedName>
    <definedName name="___r">#REF!</definedName>
    <definedName name="___sat10" localSheetId="0">#REF!</definedName>
    <definedName name="___sat10">#REF!</definedName>
    <definedName name="___sat12" localSheetId="0">#REF!</definedName>
    <definedName name="___sat12">#REF!</definedName>
    <definedName name="___sat14" localSheetId="0">#REF!</definedName>
    <definedName name="___sat14">#REF!</definedName>
    <definedName name="___sat16" localSheetId="0">#REF!</definedName>
    <definedName name="___sat16">#REF!</definedName>
    <definedName name="___sat20" localSheetId="0">#REF!</definedName>
    <definedName name="___sat20">#REF!</definedName>
    <definedName name="___sat8" localSheetId="0">#REF!</definedName>
    <definedName name="___sat8">#REF!</definedName>
    <definedName name="___SCH1" localSheetId="0">#REF!</definedName>
    <definedName name="___SCH1">#REF!</definedName>
    <definedName name="___SCH10" localSheetId="0">'[6]Sheet BAL''N SHEET'!#REF!</definedName>
    <definedName name="___SCH10">'[6]Sheet BAL''N SHEET'!#REF!</definedName>
    <definedName name="___sch11" localSheetId="0">'[6]Sheet BAL''N SHEET'!#REF!</definedName>
    <definedName name="___sch11">'[6]Sheet BAL''N SHEET'!#REF!</definedName>
    <definedName name="___sch2" localSheetId="0">'[6]Sheet BAL''N SHEET'!#REF!</definedName>
    <definedName name="___sch2">'[6]Sheet BAL''N SHEET'!#REF!</definedName>
    <definedName name="___sch3" localSheetId="0">'[6]Sheet BAL''N SHEET'!#REF!</definedName>
    <definedName name="___sch3">'[6]Sheet BAL''N SHEET'!#REF!</definedName>
    <definedName name="___sch4" localSheetId="0">'[6]Sheet BAL''N SHEET'!#REF!</definedName>
    <definedName name="___sch4">'[6]Sheet BAL''N SHEET'!#REF!</definedName>
    <definedName name="___sch5" localSheetId="0">'[6]Sheet BAL''N SHEET'!#REF!</definedName>
    <definedName name="___sch5">'[6]Sheet BAL''N SHEET'!#REF!</definedName>
    <definedName name="___sch6" localSheetId="0">'[6]Sheet BAL''N SHEET'!#REF!</definedName>
    <definedName name="___sch6">'[6]Sheet BAL''N SHEET'!#REF!</definedName>
    <definedName name="___sch7" localSheetId="0">'[6]Sheet BAL''N SHEET'!#REF!</definedName>
    <definedName name="___sch7">'[6]Sheet BAL''N SHEET'!#REF!</definedName>
    <definedName name="___sch8" localSheetId="0">'[6]Sheet BAL''N SHEET'!#REF!</definedName>
    <definedName name="___sch8">'[6]Sheet BAL''N SHEET'!#REF!</definedName>
    <definedName name="___sch9" localSheetId="0">'[6]Sheet BAL''N SHEET'!#REF!</definedName>
    <definedName name="___sch9">'[6]Sheet BAL''N SHEET'!#REF!</definedName>
    <definedName name="___sua20" localSheetId="0">#REF!</definedName>
    <definedName name="___sua20">#REF!</definedName>
    <definedName name="___sua30" localSheetId="0">#REF!</definedName>
    <definedName name="___sua30">#REF!</definedName>
    <definedName name="___vbt150" localSheetId="0">#REF!</definedName>
    <definedName name="___vbt150">#REF!</definedName>
    <definedName name="___vbt200" localSheetId="0">#REF!</definedName>
    <definedName name="___vbt200">#REF!</definedName>
    <definedName name="___vbt210" localSheetId="0">#REF!</definedName>
    <definedName name="___vbt210">#REF!</definedName>
    <definedName name="___vbt300" localSheetId="0">#REF!</definedName>
    <definedName name="___vbt300">#REF!</definedName>
    <definedName name="___vbt400" localSheetId="0">#REF!</definedName>
    <definedName name="___vbt400">#REF!</definedName>
    <definedName name="___vxm100" localSheetId="0">#REF!</definedName>
    <definedName name="___vxm100">#REF!</definedName>
    <definedName name="___vxm300" localSheetId="0">#REF!</definedName>
    <definedName name="___vxm300">#REF!</definedName>
    <definedName name="___vxm500" localSheetId="0">#REF!</definedName>
    <definedName name="___vxm500">#REF!</definedName>
    <definedName name="___vxm75" localSheetId="0">#REF!</definedName>
    <definedName name="___vxm75">#REF!</definedName>
    <definedName name="__123Graph_A" localSheetId="0" hidden="1">[7]CAUSTIC!#REF!</definedName>
    <definedName name="__123Graph_A" hidden="1">[7]CAUSTIC!#REF!</definedName>
    <definedName name="__123Graph_B" localSheetId="0" hidden="1">[7]CAUSTIC!#REF!</definedName>
    <definedName name="__123Graph_B" hidden="1">[7]CAUSTIC!#REF!</definedName>
    <definedName name="__123Graph_C" localSheetId="0" hidden="1">[7]CAUSTIC!#REF!</definedName>
    <definedName name="__123Graph_C" hidden="1">[7]CAUSTIC!#REF!</definedName>
    <definedName name="__123Graph_D" localSheetId="0" hidden="1">[7]CAUSTIC!#REF!</definedName>
    <definedName name="__123Graph_D" hidden="1">[7]CAUSTIC!#REF!</definedName>
    <definedName name="__123Graph_E" localSheetId="0" hidden="1">[7]CAUSTIC!#REF!</definedName>
    <definedName name="__123Graph_E" hidden="1">[7]CAUSTIC!#REF!</definedName>
    <definedName name="__123Graph_F" localSheetId="0" hidden="1">[7]CAUSTIC!#REF!</definedName>
    <definedName name="__123Graph_F" hidden="1">[7]CAUSTIC!#REF!</definedName>
    <definedName name="__123Graph_X" localSheetId="0" hidden="1">[7]CAUSTIC!#REF!</definedName>
    <definedName name="__123Graph_X" hidden="1">[7]CAUSTIC!#REF!</definedName>
    <definedName name="__6" localSheetId="0">#REF!</definedName>
    <definedName name="__6">#REF!</definedName>
    <definedName name="__8" localSheetId="0">#REF!</definedName>
    <definedName name="__8">#REF!</definedName>
    <definedName name="__BTM150" localSheetId="0">#REF!</definedName>
    <definedName name="__BTM150">#REF!</definedName>
    <definedName name="__BTM200" localSheetId="0">#REF!</definedName>
    <definedName name="__BTM200">#REF!</definedName>
    <definedName name="__BTM50" localSheetId="0">#REF!</definedName>
    <definedName name="__BTM50">#REF!</definedName>
    <definedName name="__C" localSheetId="0">#REF!</definedName>
    <definedName name="__C">#REF!</definedName>
    <definedName name="__CON1" localSheetId="0">#REF!</definedName>
    <definedName name="__CON1">#REF!</definedName>
    <definedName name="__CON2" localSheetId="0">#REF!</definedName>
    <definedName name="__CON2">#REF!</definedName>
    <definedName name="__DAT1" localSheetId="0">#REF!</definedName>
    <definedName name="__DAT1">#REF!</definedName>
    <definedName name="__DAT10" localSheetId="0">#REF!</definedName>
    <definedName name="__DAT10">#REF!</definedName>
    <definedName name="__DAT11" localSheetId="0">#REF!</definedName>
    <definedName name="__DAT11">#REF!</definedName>
    <definedName name="__DAT12" localSheetId="0">#REF!</definedName>
    <definedName name="__DAT12">#REF!</definedName>
    <definedName name="__DAT13" localSheetId="0">#REF!</definedName>
    <definedName name="__DAT13">#REF!</definedName>
    <definedName name="__DAT14" localSheetId="0">#REF!</definedName>
    <definedName name="__DAT14">#REF!</definedName>
    <definedName name="__DAT15" localSheetId="0">#REF!</definedName>
    <definedName name="__DAT15">#REF!</definedName>
    <definedName name="__DAT16" localSheetId="0">#REF!</definedName>
    <definedName name="__DAT16">#REF!</definedName>
    <definedName name="__DAT17" localSheetId="0">#REF!</definedName>
    <definedName name="__DAT17">#REF!</definedName>
    <definedName name="__DAT18" localSheetId="0">#REF!</definedName>
    <definedName name="__DAT18">#REF!</definedName>
    <definedName name="__DAT19" localSheetId="0">#REF!</definedName>
    <definedName name="__DAT19">#REF!</definedName>
    <definedName name="__DAT2" localSheetId="0">#REF!</definedName>
    <definedName name="__DAT2">#REF!</definedName>
    <definedName name="__DAT20" localSheetId="0">#REF!</definedName>
    <definedName name="__DAT20">#REF!</definedName>
    <definedName name="__DAT21" localSheetId="0">#REF!</definedName>
    <definedName name="__DAT21">#REF!</definedName>
    <definedName name="__DAT22" localSheetId="0">#REF!</definedName>
    <definedName name="__DAT22">#REF!</definedName>
    <definedName name="__DAT23" localSheetId="0">#REF!</definedName>
    <definedName name="__DAT23">#REF!</definedName>
    <definedName name="__DAT24" localSheetId="0">#REF!</definedName>
    <definedName name="__DAT24">#REF!</definedName>
    <definedName name="__DAT3" localSheetId="0">#REF!</definedName>
    <definedName name="__DAT3">#REF!</definedName>
    <definedName name="__DAT4" localSheetId="0">#REF!</definedName>
    <definedName name="__DAT4">#REF!</definedName>
    <definedName name="__DAT5" localSheetId="0">#REF!</definedName>
    <definedName name="__DAT5">#REF!</definedName>
    <definedName name="__DAT6" localSheetId="0">#REF!</definedName>
    <definedName name="__DAT6">#REF!</definedName>
    <definedName name="__DAT7" localSheetId="0">#REF!</definedName>
    <definedName name="__DAT7">#REF!</definedName>
    <definedName name="__DAT8" localSheetId="0">#REF!</definedName>
    <definedName name="__DAT8">#REF!</definedName>
    <definedName name="__DAT9" localSheetId="0">#REF!</definedName>
    <definedName name="__DAT9">#REF!</definedName>
    <definedName name="__DHR1" localSheetId="0">'[5]PVC FBD'!#REF!</definedName>
    <definedName name="__DHR1">'[5]PVC FBD'!#REF!</definedName>
    <definedName name="__EXC1" localSheetId="0">#REF!</definedName>
    <definedName name="__EXC1">#REF!</definedName>
    <definedName name="__EXC2" localSheetId="0">#REF!</definedName>
    <definedName name="__EXC2">#REF!</definedName>
    <definedName name="__hom2" localSheetId="0">#REF!</definedName>
    <definedName name="__hom2">#REF!</definedName>
    <definedName name="__msl100" localSheetId="0">#REF!</definedName>
    <definedName name="__msl100">#REF!</definedName>
    <definedName name="__msl200" localSheetId="0">#REF!</definedName>
    <definedName name="__msl200">#REF!</definedName>
    <definedName name="__msl250" localSheetId="0">#REF!</definedName>
    <definedName name="__msl250">#REF!</definedName>
    <definedName name="__msl300" localSheetId="0">#REF!</definedName>
    <definedName name="__msl300">#REF!</definedName>
    <definedName name="__msl400" localSheetId="0">#REF!</definedName>
    <definedName name="__msl400">#REF!</definedName>
    <definedName name="__msl800" localSheetId="0">#REF!</definedName>
    <definedName name="__msl800">#REF!</definedName>
    <definedName name="__mui100" localSheetId="0">#REF!</definedName>
    <definedName name="__mui100">#REF!</definedName>
    <definedName name="__mui105" localSheetId="0">#REF!</definedName>
    <definedName name="__mui105">#REF!</definedName>
    <definedName name="__mui108" localSheetId="0">#REF!</definedName>
    <definedName name="__mui108">#REF!</definedName>
    <definedName name="__mui130" localSheetId="0">#REF!</definedName>
    <definedName name="__mui130">#REF!</definedName>
    <definedName name="__mui140" localSheetId="0">#REF!</definedName>
    <definedName name="__mui140">#REF!</definedName>
    <definedName name="__mui160" localSheetId="0">#REF!</definedName>
    <definedName name="__mui160">#REF!</definedName>
    <definedName name="__mui180" localSheetId="0">#REF!</definedName>
    <definedName name="__mui180">#REF!</definedName>
    <definedName name="__mui250" localSheetId="0">#REF!</definedName>
    <definedName name="__mui250">#REF!</definedName>
    <definedName name="__mui271" localSheetId="0">#REF!</definedName>
    <definedName name="__mui271">#REF!</definedName>
    <definedName name="__mui320" localSheetId="0">#REF!</definedName>
    <definedName name="__mui320">#REF!</definedName>
    <definedName name="__mui45" localSheetId="0">#REF!</definedName>
    <definedName name="__mui45">#REF!</definedName>
    <definedName name="__mui50" localSheetId="0">#REF!</definedName>
    <definedName name="__mui50">#REF!</definedName>
    <definedName name="__mui54" localSheetId="0">#REF!</definedName>
    <definedName name="__mui54">#REF!</definedName>
    <definedName name="__mui65" localSheetId="0">#REF!</definedName>
    <definedName name="__mui65">#REF!</definedName>
    <definedName name="__mui75" localSheetId="0">#REF!</definedName>
    <definedName name="__mui75">#REF!</definedName>
    <definedName name="__mui80" localSheetId="0">#REF!</definedName>
    <definedName name="__mui80">#REF!</definedName>
    <definedName name="__NET2" localSheetId="0">#REF!</definedName>
    <definedName name="__NET2">#REF!</definedName>
    <definedName name="__pl2" localSheetId="0">#REF!</definedName>
    <definedName name="__pl2">#REF!</definedName>
    <definedName name="__R" localSheetId="0">#REF!</definedName>
    <definedName name="__R">#REF!</definedName>
    <definedName name="__sat10" localSheetId="0">#REF!</definedName>
    <definedName name="__sat10">#REF!</definedName>
    <definedName name="__sat12" localSheetId="0">#REF!</definedName>
    <definedName name="__sat12">#REF!</definedName>
    <definedName name="__sat14" localSheetId="0">#REF!</definedName>
    <definedName name="__sat14">#REF!</definedName>
    <definedName name="__sat16" localSheetId="0">#REF!</definedName>
    <definedName name="__sat16">#REF!</definedName>
    <definedName name="__sat20" localSheetId="0">#REF!</definedName>
    <definedName name="__sat20">#REF!</definedName>
    <definedName name="__sat8" localSheetId="0">#REF!</definedName>
    <definedName name="__sat8">#REF!</definedName>
    <definedName name="__SCH1" localSheetId="0">'[8]Sheet BAL''N SHEET'!#REF!</definedName>
    <definedName name="__SCH1">'[8]Sheet BAL''N SHEET'!#REF!</definedName>
    <definedName name="__SCH10" localSheetId="0">'[6]Sheet BAL''N SHEET'!#REF!</definedName>
    <definedName name="__SCH10">'[6]Sheet BAL''N SHEET'!#REF!</definedName>
    <definedName name="__sch11" localSheetId="0">'[6]Sheet BAL''N SHEET'!#REF!</definedName>
    <definedName name="__sch11">'[6]Sheet BAL''N SHEET'!#REF!</definedName>
    <definedName name="__sch2" localSheetId="0">'[6]Sheet BAL''N SHEET'!#REF!</definedName>
    <definedName name="__sch2">'[6]Sheet BAL''N SHEET'!#REF!</definedName>
    <definedName name="__sch3" localSheetId="0">'[6]Sheet BAL''N SHEET'!#REF!</definedName>
    <definedName name="__sch3">'[6]Sheet BAL''N SHEET'!#REF!</definedName>
    <definedName name="__sch4" localSheetId="0">'[6]Sheet BAL''N SHEET'!#REF!</definedName>
    <definedName name="__sch4">'[6]Sheet BAL''N SHEET'!#REF!</definedName>
    <definedName name="__sch5" localSheetId="0">'[6]Sheet BAL''N SHEET'!#REF!</definedName>
    <definedName name="__sch5">'[6]Sheet BAL''N SHEET'!#REF!</definedName>
    <definedName name="__sch6" localSheetId="0">'[6]Sheet BAL''N SHEET'!#REF!</definedName>
    <definedName name="__sch6">'[6]Sheet BAL''N SHEET'!#REF!</definedName>
    <definedName name="__sch7" localSheetId="0">'[6]Sheet BAL''N SHEET'!#REF!</definedName>
    <definedName name="__sch7">'[6]Sheet BAL''N SHEET'!#REF!</definedName>
    <definedName name="__sch8" localSheetId="0">'[6]Sheet BAL''N SHEET'!#REF!</definedName>
    <definedName name="__sch8">'[6]Sheet BAL''N SHEET'!#REF!</definedName>
    <definedName name="__sch9" localSheetId="0">'[6]Sheet BAL''N SHEET'!#REF!</definedName>
    <definedName name="__sch9">'[6]Sheet BAL''N SHEET'!#REF!</definedName>
    <definedName name="__sua20" localSheetId="0">#REF!</definedName>
    <definedName name="__sua20">#REF!</definedName>
    <definedName name="__sua30" localSheetId="0">#REF!</definedName>
    <definedName name="__sua30">#REF!</definedName>
    <definedName name="__vbt150" localSheetId="0">#REF!</definedName>
    <definedName name="__vbt150">#REF!</definedName>
    <definedName name="__vbt200" localSheetId="0">#REF!</definedName>
    <definedName name="__vbt200">#REF!</definedName>
    <definedName name="__vbt210" localSheetId="0">#REF!</definedName>
    <definedName name="__vbt210">#REF!</definedName>
    <definedName name="__vbt300" localSheetId="0">#REF!</definedName>
    <definedName name="__vbt300">#REF!</definedName>
    <definedName name="__vbt400" localSheetId="0">#REF!</definedName>
    <definedName name="__vbt400">#REF!</definedName>
    <definedName name="__vxm100" localSheetId="0">#REF!</definedName>
    <definedName name="__vxm100">#REF!</definedName>
    <definedName name="__vxm300" localSheetId="0">#REF!</definedName>
    <definedName name="__vxm300">#REF!</definedName>
    <definedName name="__vxm500" localSheetId="0">#REF!</definedName>
    <definedName name="__vxm500">#REF!</definedName>
    <definedName name="__vxm75" localSheetId="0">#REF!</definedName>
    <definedName name="__vxm75">#REF!</definedName>
    <definedName name="_01INGBU" localSheetId="0">#REF!</definedName>
    <definedName name="_01INGBU">#REF!</definedName>
    <definedName name="_01NAAG" localSheetId="0">#REF!</definedName>
    <definedName name="_01NAAG">#REF!</definedName>
    <definedName name="_02INGBU" localSheetId="0">#REF!</definedName>
    <definedName name="_02INGBU">#REF!</definedName>
    <definedName name="_02NAAG" localSheetId="0">#REF!</definedName>
    <definedName name="_02NAAG">#REF!</definedName>
    <definedName name="_03INGBU" localSheetId="0">#REF!</definedName>
    <definedName name="_03INGBU">#REF!</definedName>
    <definedName name="_03NAAG" localSheetId="0">#REF!</definedName>
    <definedName name="_03NAAG">#REF!</definedName>
    <definedName name="_04INGBU" localSheetId="0">#REF!</definedName>
    <definedName name="_04INGBU">#REF!</definedName>
    <definedName name="_04NAAG" localSheetId="0">#REF!</definedName>
    <definedName name="_04NAAG">#REF!</definedName>
    <definedName name="_05INGBU" localSheetId="0">#REF!</definedName>
    <definedName name="_05INGBU">#REF!</definedName>
    <definedName name="_05NAAG" localSheetId="0">#REF!</definedName>
    <definedName name="_05NAAG">#REF!</definedName>
    <definedName name="_06INGBU" localSheetId="0">#REF!</definedName>
    <definedName name="_06INGBU">#REF!</definedName>
    <definedName name="_06NAAG" localSheetId="0">#REF!</definedName>
    <definedName name="_06NAAG">#REF!</definedName>
    <definedName name="_07INGBU" localSheetId="0">#REF!</definedName>
    <definedName name="_07INGBU">#REF!</definedName>
    <definedName name="_07NAAG" localSheetId="0">#REF!</definedName>
    <definedName name="_07NAAG">#REF!</definedName>
    <definedName name="_08INGBU" localSheetId="0">#REF!</definedName>
    <definedName name="_08INGBU">#REF!</definedName>
    <definedName name="_08NAAG" localSheetId="0">#REF!</definedName>
    <definedName name="_08NAAG">#REF!</definedName>
    <definedName name="_09INGBU" localSheetId="0">#REF!</definedName>
    <definedName name="_09INGBU">#REF!</definedName>
    <definedName name="_09NAAG" localSheetId="0">#REF!</definedName>
    <definedName name="_09NAAG">#REF!</definedName>
    <definedName name="_1" localSheetId="0">#REF!</definedName>
    <definedName name="_1">#REF!</definedName>
    <definedName name="_1_0TAB" localSheetId="0">[9]TYRE1!#REF!</definedName>
    <definedName name="_1_0TAB">[9]TYRE1!#REF!</definedName>
    <definedName name="_10INGBU" localSheetId="0">#REF!</definedName>
    <definedName name="_10INGBU">#REF!</definedName>
    <definedName name="_10NAAG" localSheetId="0">#REF!</definedName>
    <definedName name="_10NAAG">#REF!</definedName>
    <definedName name="_11_8" localSheetId="0">#REF!</definedName>
    <definedName name="_11_8">#REF!</definedName>
    <definedName name="_11INGBU" localSheetId="0">#REF!</definedName>
    <definedName name="_11INGBU">#REF!</definedName>
    <definedName name="_11NAAG" localSheetId="0">#REF!</definedName>
    <definedName name="_11NAAG">#REF!</definedName>
    <definedName name="_12INGBU" localSheetId="0">#REF!</definedName>
    <definedName name="_12INGBU">#REF!</definedName>
    <definedName name="_12NAAG" localSheetId="0">#REF!</definedName>
    <definedName name="_12NAAG">#REF!</definedName>
    <definedName name="_13IN_LINE" localSheetId="0">#REF!</definedName>
    <definedName name="_13IN_LINE">#REF!</definedName>
    <definedName name="_1987" localSheetId="0">#REF!</definedName>
    <definedName name="_1987">#REF!</definedName>
    <definedName name="_2" localSheetId="0">#REF!</definedName>
    <definedName name="_2">#REF!</definedName>
    <definedName name="_2_0TAB" localSheetId="0">[9]TYRE1!#REF!</definedName>
    <definedName name="_2_0TAB">[9]TYRE1!#REF!</definedName>
    <definedName name="_2PRINT_ALL_IN" localSheetId="0">#REF!</definedName>
    <definedName name="_2PRINT_ALL_IN">#REF!</definedName>
    <definedName name="_3" localSheetId="0">#REF!</definedName>
    <definedName name="_3">#REF!</definedName>
    <definedName name="_4" localSheetId="0">#REF!</definedName>
    <definedName name="_4">#REF!</definedName>
    <definedName name="_4PRINT_DC" localSheetId="0">#REF!</definedName>
    <definedName name="_4PRINT_DC">#REF!</definedName>
    <definedName name="_5" localSheetId="0">#REF!</definedName>
    <definedName name="_5">#REF!</definedName>
    <definedName name="_6" localSheetId="0">#REF!</definedName>
    <definedName name="_6">#REF!</definedName>
    <definedName name="_8" localSheetId="0">#REF!</definedName>
    <definedName name="_8">#REF!</definedName>
    <definedName name="_9_6" localSheetId="0">#REF!</definedName>
    <definedName name="_9_6">#REF!</definedName>
    <definedName name="_BAL01" localSheetId="0">#REF!</definedName>
    <definedName name="_BAL01">#REF!</definedName>
    <definedName name="_BAL0105" localSheetId="0">#REF!</definedName>
    <definedName name="_BAL0105">#REF!</definedName>
    <definedName name="_BigT" localSheetId="0">#REF!</definedName>
    <definedName name="_BigT">#REF!</definedName>
    <definedName name="_BTM150" localSheetId="0">#REF!</definedName>
    <definedName name="_BTM150">#REF!</definedName>
    <definedName name="_BTM200" localSheetId="0">#REF!</definedName>
    <definedName name="_BTM200">#REF!</definedName>
    <definedName name="_BTM50" localSheetId="0">#REF!</definedName>
    <definedName name="_BTM50">#REF!</definedName>
    <definedName name="_C" localSheetId="0">#REF!</definedName>
    <definedName name="_C">#REF!</definedName>
    <definedName name="_CON1" localSheetId="0">#REF!</definedName>
    <definedName name="_CON1">#REF!</definedName>
    <definedName name="_CON2" localSheetId="0">#REF!</definedName>
    <definedName name="_CON2">#REF!</definedName>
    <definedName name="_DAT1" localSheetId="0">#REF!</definedName>
    <definedName name="_DAT1">#REF!</definedName>
    <definedName name="_DAT10" localSheetId="0">#REF!</definedName>
    <definedName name="_DAT10">#REF!</definedName>
    <definedName name="_DAT11" localSheetId="0">#REF!</definedName>
    <definedName name="_DAT11">#REF!</definedName>
    <definedName name="_DAT12" localSheetId="0">#REF!</definedName>
    <definedName name="_DAT12">#REF!</definedName>
    <definedName name="_DAT13" localSheetId="0">#REF!</definedName>
    <definedName name="_DAT13">#REF!</definedName>
    <definedName name="_DAT14" localSheetId="0">#REF!</definedName>
    <definedName name="_DAT14">#REF!</definedName>
    <definedName name="_DAT15" localSheetId="0">#REF!</definedName>
    <definedName name="_DAT15">#REF!</definedName>
    <definedName name="_DAT16" localSheetId="0">#REF!</definedName>
    <definedName name="_DAT16">#REF!</definedName>
    <definedName name="_DAT17" localSheetId="0">#REF!</definedName>
    <definedName name="_DAT17">#REF!</definedName>
    <definedName name="_DAT18" localSheetId="0">#REF!</definedName>
    <definedName name="_DAT18">#REF!</definedName>
    <definedName name="_DAT19" localSheetId="0">#REF!</definedName>
    <definedName name="_DAT19">#REF!</definedName>
    <definedName name="_DAT2" localSheetId="0">#REF!</definedName>
    <definedName name="_DAT2">#REF!</definedName>
    <definedName name="_DAT20" localSheetId="0">#REF!</definedName>
    <definedName name="_DAT20">#REF!</definedName>
    <definedName name="_DAT21" localSheetId="0">#REF!</definedName>
    <definedName name="_DAT21">#REF!</definedName>
    <definedName name="_DAT22" localSheetId="0">#REF!</definedName>
    <definedName name="_DAT22">#REF!</definedName>
    <definedName name="_DAT23" localSheetId="0">#REF!</definedName>
    <definedName name="_DAT23">#REF!</definedName>
    <definedName name="_DAT24" localSheetId="0">#REF!</definedName>
    <definedName name="_DAT24">#REF!</definedName>
    <definedName name="_DAT25" localSheetId="0">#REF!</definedName>
    <definedName name="_DAT25">#REF!</definedName>
    <definedName name="_DAT26" localSheetId="0">#REF!</definedName>
    <definedName name="_DAT26">#REF!</definedName>
    <definedName name="_DAT27" localSheetId="0">#REF!</definedName>
    <definedName name="_DAT27">#REF!</definedName>
    <definedName name="_DAT28" localSheetId="0">#REF!</definedName>
    <definedName name="_DAT28">#REF!</definedName>
    <definedName name="_DAT29" localSheetId="0">#REF!</definedName>
    <definedName name="_DAT29">#REF!</definedName>
    <definedName name="_DAT3" localSheetId="0">#REF!</definedName>
    <definedName name="_DAT3">#REF!</definedName>
    <definedName name="_DAT30" localSheetId="0">#REF!</definedName>
    <definedName name="_DAT30">#REF!</definedName>
    <definedName name="_DAT31" localSheetId="0">#REF!</definedName>
    <definedName name="_DAT31">#REF!</definedName>
    <definedName name="_DAT32" localSheetId="0">#REF!</definedName>
    <definedName name="_DAT32">#REF!</definedName>
    <definedName name="_DAT33" localSheetId="0">#REF!</definedName>
    <definedName name="_DAT33">#REF!</definedName>
    <definedName name="_DAT34" localSheetId="0">#REF!</definedName>
    <definedName name="_DAT34">#REF!</definedName>
    <definedName name="_DAT35" localSheetId="0">#REF!</definedName>
    <definedName name="_DAT35">#REF!</definedName>
    <definedName name="_DAT36" localSheetId="0">#REF!</definedName>
    <definedName name="_DAT36">#REF!</definedName>
    <definedName name="_DAT37" localSheetId="0">#REF!</definedName>
    <definedName name="_DAT37">#REF!</definedName>
    <definedName name="_DAT38" localSheetId="0">#REF!</definedName>
    <definedName name="_DAT38">#REF!</definedName>
    <definedName name="_DAT39" localSheetId="0">#REF!</definedName>
    <definedName name="_DAT39">#REF!</definedName>
    <definedName name="_DAT4" localSheetId="0">#REF!</definedName>
    <definedName name="_DAT4">#REF!</definedName>
    <definedName name="_DAT40" localSheetId="0">#REF!</definedName>
    <definedName name="_DAT40">#REF!</definedName>
    <definedName name="_DAT41" localSheetId="0">#REF!</definedName>
    <definedName name="_DAT41">#REF!</definedName>
    <definedName name="_DAT42" localSheetId="0">#REF!</definedName>
    <definedName name="_DAT42">#REF!</definedName>
    <definedName name="_DAT43" localSheetId="0">#REF!</definedName>
    <definedName name="_DAT43">#REF!</definedName>
    <definedName name="_DAT44" localSheetId="0">#REF!</definedName>
    <definedName name="_DAT44">#REF!</definedName>
    <definedName name="_DAT45" localSheetId="0">#REF!</definedName>
    <definedName name="_DAT45">#REF!</definedName>
    <definedName name="_DAT46" localSheetId="0">#REF!</definedName>
    <definedName name="_DAT46">#REF!</definedName>
    <definedName name="_DAT47" localSheetId="0">#REF!</definedName>
    <definedName name="_DAT47">#REF!</definedName>
    <definedName name="_DAT48" localSheetId="0">#REF!</definedName>
    <definedName name="_DAT48">#REF!</definedName>
    <definedName name="_DAT49" localSheetId="0">#REF!</definedName>
    <definedName name="_DAT49">#REF!</definedName>
    <definedName name="_DAT5" localSheetId="0">#REF!</definedName>
    <definedName name="_DAT5">#REF!</definedName>
    <definedName name="_DAT50" localSheetId="0">#REF!</definedName>
    <definedName name="_DAT50">#REF!</definedName>
    <definedName name="_DAT51" localSheetId="0">#REF!</definedName>
    <definedName name="_DAT51">#REF!</definedName>
    <definedName name="_DAT52" localSheetId="0">#REF!</definedName>
    <definedName name="_DAT52">#REF!</definedName>
    <definedName name="_DAT53" localSheetId="0">#REF!</definedName>
    <definedName name="_DAT53">#REF!</definedName>
    <definedName name="_DAT54" localSheetId="0">#REF!</definedName>
    <definedName name="_DAT54">#REF!</definedName>
    <definedName name="_DAT55" localSheetId="0">#REF!</definedName>
    <definedName name="_DAT55">#REF!</definedName>
    <definedName name="_DAT56" localSheetId="0">#REF!</definedName>
    <definedName name="_DAT56">#REF!</definedName>
    <definedName name="_DAT57" localSheetId="0">#REF!</definedName>
    <definedName name="_DAT57">#REF!</definedName>
    <definedName name="_DAT58" localSheetId="0">#REF!</definedName>
    <definedName name="_DAT58">#REF!</definedName>
    <definedName name="_DAT59" localSheetId="0">#REF!</definedName>
    <definedName name="_DAT59">#REF!</definedName>
    <definedName name="_DAT6" localSheetId="0">#REF!</definedName>
    <definedName name="_DAT6">#REF!</definedName>
    <definedName name="_DAT60" localSheetId="0">#REF!</definedName>
    <definedName name="_DAT60">#REF!</definedName>
    <definedName name="_DAT61" localSheetId="0">#REF!</definedName>
    <definedName name="_DAT61">#REF!</definedName>
    <definedName name="_DAT62" localSheetId="0">#REF!</definedName>
    <definedName name="_DAT62">#REF!</definedName>
    <definedName name="_DAT63" localSheetId="0">#REF!</definedName>
    <definedName name="_DAT63">#REF!</definedName>
    <definedName name="_DAT64" localSheetId="0">#REF!</definedName>
    <definedName name="_DAT64">#REF!</definedName>
    <definedName name="_DAT65" localSheetId="0">#REF!</definedName>
    <definedName name="_DAT65">#REF!</definedName>
    <definedName name="_DAT7" localSheetId="0">#REF!</definedName>
    <definedName name="_DAT7">#REF!</definedName>
    <definedName name="_DAT8" localSheetId="0">#REF!</definedName>
    <definedName name="_DAT8">#REF!</definedName>
    <definedName name="_DAT9" localSheetId="0">#REF!</definedName>
    <definedName name="_DAT9">#REF!</definedName>
    <definedName name="_DHR1" localSheetId="0">'[5]PVC FBD'!#REF!</definedName>
    <definedName name="_DHR1">'[5]PVC FBD'!#REF!</definedName>
    <definedName name="_ECO0105" localSheetId="0">#REF!</definedName>
    <definedName name="_ECO0105">#REF!</definedName>
    <definedName name="_ECO2001" localSheetId="0">#REF!</definedName>
    <definedName name="_ECO2001">#REF!</definedName>
    <definedName name="_et3" localSheetId="0">'[10]FORM-16'!#REF!</definedName>
    <definedName name="_et3">'[10]FORM-16'!#REF!</definedName>
    <definedName name="_EVA01" localSheetId="0">#REF!</definedName>
    <definedName name="_EVA01">#REF!</definedName>
    <definedName name="_EVA0105" localSheetId="0">#REF!</definedName>
    <definedName name="_EVA0105">#REF!</definedName>
    <definedName name="_eva97" localSheetId="0">#REF!</definedName>
    <definedName name="_eva97">#REF!</definedName>
    <definedName name="_EXC1" localSheetId="0">#REF!</definedName>
    <definedName name="_EXC1">#REF!</definedName>
    <definedName name="_EXC2" localSheetId="0">#REF!</definedName>
    <definedName name="_EXC2">#REF!</definedName>
    <definedName name="_fcf97" localSheetId="0">#REF!</definedName>
    <definedName name="_fcf97">#REF!</definedName>
    <definedName name="_Fill" hidden="1">'[11]Room Rev'!$A$11:$A$48</definedName>
    <definedName name="_FSTEMP_" localSheetId="0">#REF!</definedName>
    <definedName name="_FSTEMP_">#REF!</definedName>
    <definedName name="_hdr1" localSheetId="0">#REF!</definedName>
    <definedName name="_hdr1">#REF!</definedName>
    <definedName name="_hdr11" localSheetId="0">#REF!</definedName>
    <definedName name="_hdr11">#REF!</definedName>
    <definedName name="_hdr2" localSheetId="0">#REF!</definedName>
    <definedName name="_hdr2">#REF!</definedName>
    <definedName name="_hdr3" localSheetId="0">#REF!</definedName>
    <definedName name="_hdr3">#REF!</definedName>
    <definedName name="_hdr4" localSheetId="0">#REF!</definedName>
    <definedName name="_hdr4">#REF!</definedName>
    <definedName name="_hdr5" localSheetId="0">#REF!</definedName>
    <definedName name="_hdr5">#REF!</definedName>
    <definedName name="_hdr6" localSheetId="0">#REF!</definedName>
    <definedName name="_hdr6">#REF!</definedName>
    <definedName name="_hdr7" localSheetId="0">#REF!</definedName>
    <definedName name="_hdr7">#REF!</definedName>
    <definedName name="_hdr8" localSheetId="0">#REF!</definedName>
    <definedName name="_hdr8">#REF!</definedName>
    <definedName name="_hom2" localSheetId="0">#REF!</definedName>
    <definedName name="_hom2">#REF!</definedName>
    <definedName name="_Key1" localSheetId="0" hidden="1">#REF!</definedName>
    <definedName name="_Key1" hidden="1">#REF!</definedName>
    <definedName name="_Key2" localSheetId="0" hidden="1">#REF!</definedName>
    <definedName name="_Key2" hidden="1">#REF!</definedName>
    <definedName name="_LAV1200" localSheetId="0">#REF!</definedName>
    <definedName name="_LAV1200">#REF!</definedName>
    <definedName name="_LAV900" localSheetId="0">#REF!</definedName>
    <definedName name="_LAV900">#REF!</definedName>
    <definedName name="_mc01" localSheetId="0">#REF!</definedName>
    <definedName name="_mc01">#REF!</definedName>
    <definedName name="_mc0105" localSheetId="0">#REF!</definedName>
    <definedName name="_mc0105">#REF!</definedName>
    <definedName name="_MP1" localSheetId="0">[12]entitlements!#REF!</definedName>
    <definedName name="_MP1">[12]entitlements!#REF!</definedName>
    <definedName name="_MR07" localSheetId="0">#REF!</definedName>
    <definedName name="_MR07">#REF!</definedName>
    <definedName name="_MR08" localSheetId="0">#REF!</definedName>
    <definedName name="_MR08">#REF!</definedName>
    <definedName name="_MR09" localSheetId="0">#REF!</definedName>
    <definedName name="_MR09">#REF!</definedName>
    <definedName name="_MR10" localSheetId="0">#REF!</definedName>
    <definedName name="_MR10">#REF!</definedName>
    <definedName name="_MR11" localSheetId="0">#REF!</definedName>
    <definedName name="_MR11">#REF!</definedName>
    <definedName name="_MR12" localSheetId="0">#REF!</definedName>
    <definedName name="_MR12">#REF!</definedName>
    <definedName name="_msl100" localSheetId="0">#REF!</definedName>
    <definedName name="_msl100">#REF!</definedName>
    <definedName name="_msl200" localSheetId="0">#REF!</definedName>
    <definedName name="_msl200">#REF!</definedName>
    <definedName name="_msl250" localSheetId="0">#REF!</definedName>
    <definedName name="_msl250">#REF!</definedName>
    <definedName name="_msl300" localSheetId="0">#REF!</definedName>
    <definedName name="_msl300">#REF!</definedName>
    <definedName name="_msl400" localSheetId="0">#REF!</definedName>
    <definedName name="_msl400">#REF!</definedName>
    <definedName name="_msl800" localSheetId="0">#REF!</definedName>
    <definedName name="_msl800">#REF!</definedName>
    <definedName name="_mui100" localSheetId="0">#REF!</definedName>
    <definedName name="_mui100">#REF!</definedName>
    <definedName name="_mui105" localSheetId="0">#REF!</definedName>
    <definedName name="_mui105">#REF!</definedName>
    <definedName name="_mui108" localSheetId="0">#REF!</definedName>
    <definedName name="_mui108">#REF!</definedName>
    <definedName name="_mui130" localSheetId="0">#REF!</definedName>
    <definedName name="_mui130">#REF!</definedName>
    <definedName name="_mui140" localSheetId="0">#REF!</definedName>
    <definedName name="_mui140">#REF!</definedName>
    <definedName name="_mui160" localSheetId="0">#REF!</definedName>
    <definedName name="_mui160">#REF!</definedName>
    <definedName name="_mui180" localSheetId="0">#REF!</definedName>
    <definedName name="_mui180">#REF!</definedName>
    <definedName name="_mui250" localSheetId="0">#REF!</definedName>
    <definedName name="_mui250">#REF!</definedName>
    <definedName name="_mui271" localSheetId="0">#REF!</definedName>
    <definedName name="_mui271">#REF!</definedName>
    <definedName name="_mui320" localSheetId="0">#REF!</definedName>
    <definedName name="_mui320">#REF!</definedName>
    <definedName name="_mui45" localSheetId="0">#REF!</definedName>
    <definedName name="_mui45">#REF!</definedName>
    <definedName name="_mui50" localSheetId="0">#REF!</definedName>
    <definedName name="_mui50">#REF!</definedName>
    <definedName name="_mui54" localSheetId="0">#REF!</definedName>
    <definedName name="_mui54">#REF!</definedName>
    <definedName name="_mui65" localSheetId="0">#REF!</definedName>
    <definedName name="_mui65">#REF!</definedName>
    <definedName name="_mui75" localSheetId="0">#REF!</definedName>
    <definedName name="_mui75">#REF!</definedName>
    <definedName name="_mui80" localSheetId="0">#REF!</definedName>
    <definedName name="_mui80">#REF!</definedName>
    <definedName name="_mva97" localSheetId="0">#REF!</definedName>
    <definedName name="_mva97">#REF!</definedName>
    <definedName name="_NET2" localSheetId="0">#REF!</definedName>
    <definedName name="_NET2">#REF!</definedName>
    <definedName name="_New1" localSheetId="0">#REF!</definedName>
    <definedName name="_New1">#REF!</definedName>
    <definedName name="_New2" localSheetId="0">#REF!</definedName>
    <definedName name="_New2">#REF!</definedName>
    <definedName name="_New3" localSheetId="0">#REF!</definedName>
    <definedName name="_New3">#REF!</definedName>
    <definedName name="_New5" localSheetId="0">#REF!</definedName>
    <definedName name="_New5">#REF!</definedName>
    <definedName name="_New7" localSheetId="0">#REF!</definedName>
    <definedName name="_New7">#REF!</definedName>
    <definedName name="_NO3" localSheetId="0">#REF!</definedName>
    <definedName name="_NO3">#REF!</definedName>
    <definedName name="_NO5" localSheetId="0">#REF!</definedName>
    <definedName name="_NO5">#REF!</definedName>
    <definedName name="_NO7" localSheetId="0">#REF!</definedName>
    <definedName name="_NO7">#REF!</definedName>
    <definedName name="_Order1">255</definedName>
    <definedName name="_Order2">255</definedName>
    <definedName name="_P" localSheetId="0">#REF!</definedName>
    <definedName name="_P">#REF!</definedName>
    <definedName name="_Parse_Out" localSheetId="0" hidden="1">#REF!</definedName>
    <definedName name="_Parse_Out" hidden="1">#REF!</definedName>
    <definedName name="_pg1" localSheetId="0">#REF!</definedName>
    <definedName name="_pg1">#REF!</definedName>
    <definedName name="_pg2" localSheetId="0">#REF!</definedName>
    <definedName name="_pg2">#REF!</definedName>
    <definedName name="_Pg3" localSheetId="0">#REF!</definedName>
    <definedName name="_Pg3">#REF!</definedName>
    <definedName name="_pl2" localSheetId="0">#REF!</definedName>
    <definedName name="_pl2">#REF!</definedName>
    <definedName name="_qya3" localSheetId="0">#REF!</definedName>
    <definedName name="_qya3">#REF!</definedName>
    <definedName name="_R" localSheetId="0">#REF!</definedName>
    <definedName name="_R">#REF!</definedName>
    <definedName name="_RET1" localSheetId="0">#REF!</definedName>
    <definedName name="_RET1">#REF!</definedName>
    <definedName name="_RET10" localSheetId="0">#REF!</definedName>
    <definedName name="_RET10">#REF!</definedName>
    <definedName name="_RET11" localSheetId="0">#REF!</definedName>
    <definedName name="_RET11">#REF!</definedName>
    <definedName name="_RET5" localSheetId="0">#REF!</definedName>
    <definedName name="_RET5">#REF!</definedName>
    <definedName name="_roe97" localSheetId="0">#REF!</definedName>
    <definedName name="_roe97">#REF!</definedName>
    <definedName name="_sat10" localSheetId="0">#REF!</definedName>
    <definedName name="_sat10">#REF!</definedName>
    <definedName name="_sat12" localSheetId="0">#REF!</definedName>
    <definedName name="_sat12">#REF!</definedName>
    <definedName name="_sat14" localSheetId="0">#REF!</definedName>
    <definedName name="_sat14">#REF!</definedName>
    <definedName name="_sat16" localSheetId="0">#REF!</definedName>
    <definedName name="_sat16">#REF!</definedName>
    <definedName name="_sat20" localSheetId="0">#REF!</definedName>
    <definedName name="_sat20">#REF!</definedName>
    <definedName name="_sat8" localSheetId="0">#REF!</definedName>
    <definedName name="_sat8">#REF!</definedName>
    <definedName name="_SCH1" localSheetId="0">'[8]Sheet BAL''N SHEET'!#REF!</definedName>
    <definedName name="_SCH1">'[8]Sheet BAL''N SHEET'!#REF!</definedName>
    <definedName name="_SCH10" localSheetId="0">#REF!</definedName>
    <definedName name="_SCH10">#REF!</definedName>
    <definedName name="_SCH13" localSheetId="0">#REF!</definedName>
    <definedName name="_SCH13">#REF!</definedName>
    <definedName name="_SCH2" localSheetId="0">#REF!</definedName>
    <definedName name="_SCH2">#REF!</definedName>
    <definedName name="_SCH3" localSheetId="0">#REF!</definedName>
    <definedName name="_SCH3">#REF!</definedName>
    <definedName name="_SCH4" localSheetId="0">#REF!</definedName>
    <definedName name="_SCH4">#REF!</definedName>
    <definedName name="_SCH5" localSheetId="0">#REF!</definedName>
    <definedName name="_SCH5">#REF!</definedName>
    <definedName name="_SCH6" localSheetId="0">#REF!</definedName>
    <definedName name="_SCH6">#REF!</definedName>
    <definedName name="_SCH7" localSheetId="0">#REF!</definedName>
    <definedName name="_SCH7">#REF!</definedName>
    <definedName name="_Sort" localSheetId="0" hidden="1">#REF!</definedName>
    <definedName name="_Sort" hidden="1">#REF!</definedName>
    <definedName name="_sua20" localSheetId="0">#REF!</definedName>
    <definedName name="_sua20">#REF!</definedName>
    <definedName name="_sua30" localSheetId="0">#REF!</definedName>
    <definedName name="_sua30">#REF!</definedName>
    <definedName name="_TB0300" localSheetId="0">#REF!</definedName>
    <definedName name="_TB0300">#REF!</definedName>
    <definedName name="_vbt150" localSheetId="0">#REF!</definedName>
    <definedName name="_vbt150">#REF!</definedName>
    <definedName name="_vbt200" localSheetId="0">#REF!</definedName>
    <definedName name="_vbt200">#REF!</definedName>
    <definedName name="_vbt210" localSheetId="0">#REF!</definedName>
    <definedName name="_vbt210">#REF!</definedName>
    <definedName name="_vbt300" localSheetId="0">#REF!</definedName>
    <definedName name="_vbt300">#REF!</definedName>
    <definedName name="_vbt400" localSheetId="0">#REF!</definedName>
    <definedName name="_vbt400">#REF!</definedName>
    <definedName name="_vol01" localSheetId="0">#REF!</definedName>
    <definedName name="_vol01">#REF!</definedName>
    <definedName name="_vol0105" localSheetId="0">#REF!</definedName>
    <definedName name="_vol0105">#REF!</definedName>
    <definedName name="_vts01" localSheetId="0">#REF!</definedName>
    <definedName name="_vts01">#REF!</definedName>
    <definedName name="_vts0105" localSheetId="0">#REF!</definedName>
    <definedName name="_vts0105">#REF!</definedName>
    <definedName name="_vxm100" localSheetId="0">#REF!</definedName>
    <definedName name="_vxm100">#REF!</definedName>
    <definedName name="_vxm300" localSheetId="0">#REF!</definedName>
    <definedName name="_vxm300">#REF!</definedName>
    <definedName name="_vxm500" localSheetId="0">#REF!</definedName>
    <definedName name="_vxm500">#REF!</definedName>
    <definedName name="_vxm75" localSheetId="0">#REF!</definedName>
    <definedName name="_vxm75">#REF!</definedName>
    <definedName name="A" localSheetId="0">#REF!</definedName>
    <definedName name="A">#REF!</definedName>
    <definedName name="A_c" localSheetId="0">#REF!</definedName>
    <definedName name="A_c">#REF!</definedName>
    <definedName name="a277Print_Titles" localSheetId="0">#REF!</definedName>
    <definedName name="a277Print_Titles">#REF!</definedName>
    <definedName name="aa" localSheetId="0">#REF!</definedName>
    <definedName name="aa">#REF!</definedName>
    <definedName name="aaa" localSheetId="0">#REF!</definedName>
    <definedName name="aaa">#REF!</definedName>
    <definedName name="aaaa" localSheetId="0">'[13]FORM-16'!#REF!</definedName>
    <definedName name="aaaa">'[13]FORM-16'!#REF!</definedName>
    <definedName name="aaaaaaaa" localSheetId="0">'[14]FORM-16'!#REF!</definedName>
    <definedName name="aaaaaaaa">'[14]FORM-16'!#REF!</definedName>
    <definedName name="ab" localSheetId="0">#REF!</definedName>
    <definedName name="ab">#REF!</definedName>
    <definedName name="abc" localSheetId="0">#REF!</definedName>
    <definedName name="abc">#REF!</definedName>
    <definedName name="ac" localSheetId="0">'[14]FORM-16'!#REF!</definedName>
    <definedName name="ac">'[14]FORM-16'!#REF!</definedName>
    <definedName name="acasd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ccessDatabase">"D:\Compensation\comp data 2001.xls"</definedName>
    <definedName name="ACTUAL" localSheetId="0">#REF!</definedName>
    <definedName name="ACTUAL">#REF!</definedName>
    <definedName name="ACTUALUPDATE" localSheetId="0">#REF!</definedName>
    <definedName name="ACTUALUPDATE">#REF!</definedName>
    <definedName name="ad" hidden="1">{#N/A,#N/A,FALSE,"Status of Projects";#N/A,#N/A,FALSE,"CEA-TEC";#N/A,#N/A,FALSE,"U-Constr.";#N/A,#N/A,FALSE,"summary";#N/A,#N/A,FALSE,"PPP-3 yrs"}</definedName>
    <definedName name="adfgsaewztrghb" localSheetId="0">#REF!</definedName>
    <definedName name="adfgsaewztrghb">#REF!</definedName>
    <definedName name="adrga" localSheetId="0">#REF!</definedName>
    <definedName name="adrga">#REF!</definedName>
    <definedName name="adsgsad" localSheetId="0">#REF!</definedName>
    <definedName name="adsgsad">#REF!</definedName>
    <definedName name="aertert" localSheetId="0">'[10]FORM-16'!#REF!</definedName>
    <definedName name="aertert">'[10]FORM-16'!#REF!</definedName>
    <definedName name="aet" localSheetId="0">[12]entitlements!#REF!</definedName>
    <definedName name="aet">[12]entitlements!#REF!</definedName>
    <definedName name="aet4t" localSheetId="0">'[10]FORM-16'!#REF!</definedName>
    <definedName name="aet4t">'[10]FORM-16'!#REF!</definedName>
    <definedName name="aetga" localSheetId="0">#REF!</definedName>
    <definedName name="aetga">#REF!</definedName>
    <definedName name="aetq4t" localSheetId="0">#REF!</definedName>
    <definedName name="aetq4t">#REF!</definedName>
    <definedName name="aey" localSheetId="0">#REF!</definedName>
    <definedName name="aey">#REF!</definedName>
    <definedName name="AEY45AY" localSheetId="0">'[13]FORM-16'!#REF!</definedName>
    <definedName name="AEY45AY">'[13]FORM-16'!#REF!</definedName>
    <definedName name="AEYA5Y" localSheetId="0">'[13]FORM-16'!#REF!</definedName>
    <definedName name="AEYA5Y">'[13]FORM-16'!#REF!</definedName>
    <definedName name="aeyae">'[15]FORM-16'!$B$1:$K$61</definedName>
    <definedName name="aeyAEY" localSheetId="0">'[13]FORM-16'!#REF!</definedName>
    <definedName name="aeyAEY">'[13]FORM-16'!#REF!</definedName>
    <definedName name="AEYAY" localSheetId="0">'[13]FORM-16'!#REF!</definedName>
    <definedName name="AEYAY">'[13]FORM-16'!#REF!</definedName>
    <definedName name="AEYRAY" localSheetId="0">'[13]FORM-16'!#REF!</definedName>
    <definedName name="AEYRAY">'[13]FORM-16'!#REF!</definedName>
    <definedName name="aeyrq">'[15]FORM-16'!$B$63:$K$135</definedName>
    <definedName name="aeyt">'[16]FORM-16'!$A$63:$J$135</definedName>
    <definedName name="AEYY" localSheetId="0">'[13]FORM-16'!#REF!</definedName>
    <definedName name="AEYY">'[13]FORM-16'!#REF!</definedName>
    <definedName name="ag" localSheetId="0">#REF!</definedName>
    <definedName name="ag">#REF!</definedName>
    <definedName name="agea" localSheetId="0">[12]entitlements!#REF!</definedName>
    <definedName name="agea">[12]entitlements!#REF!</definedName>
    <definedName name="aho" localSheetId="0">#REF!</definedName>
    <definedName name="aho">#REF!</definedName>
    <definedName name="air" localSheetId="0">#REF!</definedName>
    <definedName name="air">#REF!</definedName>
    <definedName name="aircompressor" localSheetId="0">#REF!</definedName>
    <definedName name="aircompressor">#REF!</definedName>
    <definedName name="aksdl" localSheetId="0">#REF!</definedName>
    <definedName name="aksdl">#REF!</definedName>
    <definedName name="Alcohols__Volume__Units" localSheetId="0">'[17]EVA Calculations'!#REF!</definedName>
    <definedName name="Alcohols__Volume__Units">'[17]EVA Calculations'!#REF!</definedName>
    <definedName name="All_Customers" localSheetId="0">#REF!</definedName>
    <definedName name="All_Customers">#REF!</definedName>
    <definedName name="annex_c" localSheetId="0">#REF!</definedName>
    <definedName name="annex_c">#REF!</definedName>
    <definedName name="annex_c1" localSheetId="0">#REF!</definedName>
    <definedName name="annex_c1">#REF!</definedName>
    <definedName name="ANNINGBU" localSheetId="0">#REF!</definedName>
    <definedName name="ANNINGBU">#REF!</definedName>
    <definedName name="ANNNAAG" localSheetId="0">#REF!</definedName>
    <definedName name="ANNNAAG">#REF!</definedName>
    <definedName name="ANNUAL" localSheetId="0">#REF!</definedName>
    <definedName name="ANNUAL">#REF!</definedName>
    <definedName name="AOS___Volume__Units" localSheetId="0">'[17]EVA Calculations'!#REF!</definedName>
    <definedName name="AOS___Volume__Units">'[17]EVA Calculations'!#REF!</definedName>
    <definedName name="AOS__Price__Rs___Unit" localSheetId="0">'[17]EVA Calculations'!#REF!</definedName>
    <definedName name="AOS__Price__Rs___Unit">'[17]EVA Calculations'!#REF!</definedName>
    <definedName name="ap" localSheetId="0">[18]MAPSHEET!#REF!</definedName>
    <definedName name="ap">[18]MAPSHEET!#REF!</definedName>
    <definedName name="APOL" localSheetId="0">#REF!</definedName>
    <definedName name="APOL">#REF!</definedName>
    <definedName name="aqdfshsjtyfrty"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rey" localSheetId="0">'[14]FORM-16'!#REF!</definedName>
    <definedName name="arey">'[14]FORM-16'!#REF!</definedName>
    <definedName name="areya" localSheetId="0">#REF!</definedName>
    <definedName name="areya">#REF!</definedName>
    <definedName name="arga" localSheetId="0">[19]!words</definedName>
    <definedName name="arga">[19]!words</definedName>
    <definedName name="Argentina" localSheetId="0">[20]List_ratios!#REF!</definedName>
    <definedName name="Argentina">[20]List_ratios!#REF!</definedName>
    <definedName name="arhyae" localSheetId="0">#REF!</definedName>
    <definedName name="arhyae">#REF!</definedName>
    <definedName name="aryaey" localSheetId="0">[19]!words</definedName>
    <definedName name="aryaey">[19]!words</definedName>
    <definedName name="as" localSheetId="0">#REF!</definedName>
    <definedName name="as">#REF!</definedName>
    <definedName name="AS2DocOpenMode">"AS2DocumentEdit"</definedName>
    <definedName name="AS2ReportLS">1</definedName>
    <definedName name="AS2SyncStepLS">0</definedName>
    <definedName name="AS2VersionLS">300</definedName>
    <definedName name="asd" localSheetId="0">'[10]FORM-16'!#REF!</definedName>
    <definedName name="asd">'[10]FORM-16'!#REF!</definedName>
    <definedName name="asdfdfdjf"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egt" localSheetId="0">[21]!words</definedName>
    <definedName name="asegt">[21]!words</definedName>
    <definedName name="asfd" localSheetId="0">#REF!</definedName>
    <definedName name="asfd">#REF!</definedName>
    <definedName name="asfddfsa" localSheetId="0">#REF!</definedName>
    <definedName name="asfddfsa">#REF!</definedName>
    <definedName name="asg" localSheetId="0">'[14]FORM-16'!#REF!</definedName>
    <definedName name="asg">'[14]FORM-16'!#REF!</definedName>
    <definedName name="ASIA" localSheetId="0">#REF!</definedName>
    <definedName name="ASIA">#REF!</definedName>
    <definedName name="asia900" localSheetId="0">#REF!</definedName>
    <definedName name="asia900">#REF!</definedName>
    <definedName name="ASP" localSheetId="0">#REF!</definedName>
    <definedName name="ASP">#REF!</definedName>
    <definedName name="atat" localSheetId="0">#REF!</definedName>
    <definedName name="atat">#REF!</definedName>
    <definedName name="Australasian_Average" localSheetId="0">[20]List_ratios!#REF!</definedName>
    <definedName name="Australasian_Average">[20]List_ratios!#REF!</definedName>
    <definedName name="Average_DSCR" localSheetId="0">#REF!</definedName>
    <definedName name="Average_DSCR">#REF!</definedName>
    <definedName name="awyY" localSheetId="0">#REF!</definedName>
    <definedName name="awyY">#REF!</definedName>
    <definedName name="AY5Y" localSheetId="0">'[13]FORM-16'!#REF!</definedName>
    <definedName name="AY5Y">'[13]FORM-16'!#REF!</definedName>
    <definedName name="AYAY" localSheetId="0">'[13]FORM-16'!#REF!</definedName>
    <definedName name="AYAY">'[13]FORM-16'!#REF!</definedName>
    <definedName name="AYHT" localSheetId="0">'[13]FORM-16'!#REF!</definedName>
    <definedName name="AYHT">'[13]FORM-16'!#REF!</definedName>
    <definedName name="AYSEY" localSheetId="0">'[13]FORM-16'!#REF!</definedName>
    <definedName name="AYSEY">'[13]FORM-16'!#REF!</definedName>
    <definedName name="az" localSheetId="0">#REF!</definedName>
    <definedName name="az">#REF!</definedName>
    <definedName name="azx" localSheetId="0">#REF!</definedName>
    <definedName name="azx">#REF!</definedName>
    <definedName name="b" localSheetId="0">#REF!</definedName>
    <definedName name="b">#REF!</definedName>
    <definedName name="B_VND">0.05</definedName>
    <definedName name="B_YEN">0.1</definedName>
    <definedName name="b2s" localSheetId="0">#REF!</definedName>
    <definedName name="b2s">#REF!</definedName>
    <definedName name="Back_Solve_Original" localSheetId="0">#REF!</definedName>
    <definedName name="Back_Solve_Original">#REF!</definedName>
    <definedName name="Back_solve_selector" localSheetId="0">#REF!</definedName>
    <definedName name="Back_solve_selector">#REF!</definedName>
    <definedName name="Back_solve_Target" localSheetId="0">#REF!</definedName>
    <definedName name="Back_solve_Target">#REF!</definedName>
    <definedName name="BALANCE_SHEET_DATA" localSheetId="0">#REF!</definedName>
    <definedName name="BALANCE_SHEET_DATA">#REF!</definedName>
    <definedName name="BALANCEP" localSheetId="0">#REF!,#REF!,#REF!,#REF!,#REF!,#REF!,#REF!,#REF!</definedName>
    <definedName name="BALANCEP">#REF!,#REF!,#REF!,#REF!,#REF!,#REF!,#REF!,#REF!</definedName>
    <definedName name="Bang_cly" localSheetId="0">#REF!</definedName>
    <definedName name="Bang_cly">#REF!</definedName>
    <definedName name="Bang_CVC" localSheetId="0">#REF!</definedName>
    <definedName name="Bang_CVC">#REF!</definedName>
    <definedName name="bang_gia" localSheetId="0">#REF!</definedName>
    <definedName name="bang_gia">#REF!</definedName>
    <definedName name="Bang_travl" localSheetId="0">#REF!</definedName>
    <definedName name="Bang_travl">#REF!</definedName>
    <definedName name="bank" localSheetId="0">#REF!</definedName>
    <definedName name="bank">#REF!</definedName>
    <definedName name="bank_balance" localSheetId="0">#REF!</definedName>
    <definedName name="bank_balance">#REF!</definedName>
    <definedName name="base" localSheetId="0">#REF!</definedName>
    <definedName name="base">#REF!</definedName>
    <definedName name="base2" localSheetId="0">#REF!</definedName>
    <definedName name="base2">#REF!</definedName>
    <definedName name="baseyr">'[22]Forecast-Input'!$E1</definedName>
    <definedName name="basic" localSheetId="0">#REF!</definedName>
    <definedName name="basic">#REF!</definedName>
    <definedName name="bb" localSheetId="0">#REF!</definedName>
    <definedName name="bb">#REF!</definedName>
    <definedName name="bbb" localSheetId="0">#REF!</definedName>
    <definedName name="bbb">#REF!</definedName>
    <definedName name="BEG_INV" localSheetId="0">#REF!</definedName>
    <definedName name="BEG_INV">#REF!</definedName>
    <definedName name="begavg">[22]Valuation!$Y$15</definedName>
    <definedName name="bentonite" localSheetId="0">#REF!</definedName>
    <definedName name="bentonite">#REF!</definedName>
    <definedName name="BF1_" localSheetId="0">#REF!</definedName>
    <definedName name="BF1_">#REF!</definedName>
    <definedName name="BF2_" localSheetId="0">#REF!</definedName>
    <definedName name="BF2_">#REF!</definedName>
    <definedName name="BF3_" localSheetId="0">#REF!</definedName>
    <definedName name="BF3_">#REF!</definedName>
    <definedName name="BFBS" localSheetId="0">#REF!</definedName>
    <definedName name="BFBS">#REF!</definedName>
    <definedName name="BFES" localSheetId="0">#REF!</definedName>
    <definedName name="BFES">#REF!</definedName>
    <definedName name="BFS" localSheetId="0">#REF!</definedName>
    <definedName name="BFS">#REF!</definedName>
    <definedName name="BG_Del">15</definedName>
    <definedName name="BG_Ins">4</definedName>
    <definedName name="BG_Mod">6</definedName>
    <definedName name="bhasoodee">'[23]Groupings-final'!$A$1:$IV$65536</definedName>
    <definedName name="BHIWADI1" localSheetId="0">'[24]PROD PLAN'!#REF!</definedName>
    <definedName name="BHIWADI1">'[24]PROD PLAN'!#REF!</definedName>
    <definedName name="bi" localSheetId="0">#REF!</definedName>
    <definedName name="bi">#REF!</definedName>
    <definedName name="blah.blah" hidden="1">{"BG",#N/A,FALSE,"SABANAS";"ERACUM",#N/A,FALSE,"SABANAS";"ERMES",#N/A,FALSE,"SABANAS";"BG",#N/A,FALSE,"RESUMEN";"ERACU",#N/A,FALSE,"RESUMEN";"ERMES",#N/A,FALSE,"RESUMEN"}</definedName>
    <definedName name="BLDG" localSheetId="0">#REF!</definedName>
    <definedName name="BLDG">#REF!</definedName>
    <definedName name="BLIST1" localSheetId="0">#REF!</definedName>
    <definedName name="BLIST1">#REF!</definedName>
    <definedName name="blnHideRow">#N/A</definedName>
    <definedName name="BLR80IA">#N/A</definedName>
    <definedName name="Book2" localSheetId="0">#REF!</definedName>
    <definedName name="Book2">#REF!</definedName>
    <definedName name="BOQ" localSheetId="0">#REF!</definedName>
    <definedName name="BOQ">#REF!</definedName>
    <definedName name="BOUG1" localSheetId="0">#REF!</definedName>
    <definedName name="BOUG1">#REF!</definedName>
    <definedName name="Branch">[25]!Branches</definedName>
    <definedName name="BRUSH1" localSheetId="0">#REF!</definedName>
    <definedName name="BRUSH1">#REF!</definedName>
    <definedName name="BS">'[26]Query - Proc_BS'!$A$1:$C$3190</definedName>
    <definedName name="bs_abstract" localSheetId="0">#REF!</definedName>
    <definedName name="bs_abstract">#REF!</definedName>
    <definedName name="BS_Comp_Copy" localSheetId="0">#REF!</definedName>
    <definedName name="BS_Comp_Copy">#REF!</definedName>
    <definedName name="BSblnHideRow">#N/A</definedName>
    <definedName name="BSHistForc" localSheetId="0">#REF!</definedName>
    <definedName name="BSHistForc">#REF!</definedName>
    <definedName name="BSIS_1" localSheetId="0">#REF!</definedName>
    <definedName name="BSIS_1">#REF!</definedName>
    <definedName name="BSpp" localSheetId="0">#REF!</definedName>
    <definedName name="BSpp">#REF!</definedName>
    <definedName name="bss" localSheetId="0">#REF!</definedName>
    <definedName name="bss">#REF!</definedName>
    <definedName name="BSSCH" localSheetId="0">#REF!</definedName>
    <definedName name="BSSCH">#REF!</definedName>
    <definedName name="BT" localSheetId="0">#REF!</definedName>
    <definedName name="BT">#REF!</definedName>
    <definedName name="btcocnhoi" localSheetId="0">#REF!</definedName>
    <definedName name="btcocnhoi">#REF!</definedName>
    <definedName name="BTM">#REF!</definedName>
    <definedName name="Builder" localSheetId="0">#REF!</definedName>
    <definedName name="Builder">#REF!</definedName>
    <definedName name="BUNSEKI" localSheetId="0">#REF!</definedName>
    <definedName name="BUNSEKI">#REF!</definedName>
    <definedName name="BURGLARY">#N/A</definedName>
    <definedName name="Bus" localSheetId="0">#REF!</definedName>
    <definedName name="Bus">#REF!</definedName>
    <definedName name="BVCISUMMARY" localSheetId="0">#REF!</definedName>
    <definedName name="BVCISUMMARY">#REF!</definedName>
    <definedName name="C.1.1..Phat_tuyen" localSheetId="0">#REF!</definedName>
    <definedName name="C.1.1..Phat_tuyen">#REF!</definedName>
    <definedName name="C.1.10..VC_Thu_cong_CG" localSheetId="0">#REF!</definedName>
    <definedName name="C.1.10..VC_Thu_cong_CG">#REF!</definedName>
    <definedName name="C.1.2..Chat_cay_thu_cong" localSheetId="0">#REF!</definedName>
    <definedName name="C.1.2..Chat_cay_thu_cong">#REF!</definedName>
    <definedName name="C.1.3..Chat_cay_may" localSheetId="0">#REF!</definedName>
    <definedName name="C.1.3..Chat_cay_may">#REF!</definedName>
    <definedName name="C.1.4..Dao_goc_cay" localSheetId="0">#REF!</definedName>
    <definedName name="C.1.4..Dao_goc_cay">#REF!</definedName>
    <definedName name="C.1.5..Lam_duong_tam" localSheetId="0">#REF!</definedName>
    <definedName name="C.1.5..Lam_duong_tam">#REF!</definedName>
    <definedName name="C.1.6..Lam_cau_tam" localSheetId="0">#REF!</definedName>
    <definedName name="C.1.6..Lam_cau_tam">#REF!</definedName>
    <definedName name="C.1.7..Rai_da_chong_lun" localSheetId="0">#REF!</definedName>
    <definedName name="C.1.7..Rai_da_chong_lun">#REF!</definedName>
    <definedName name="C.1.8..Lam_kho_tam" localSheetId="0">#REF!</definedName>
    <definedName name="C.1.8..Lam_kho_tam">#REF!</definedName>
    <definedName name="C.1.8..San_mat_bang" localSheetId="0">#REF!</definedName>
    <definedName name="C.1.8..San_mat_bang">#REF!</definedName>
    <definedName name="C.2.1..VC_Thu_cong" localSheetId="0">#REF!</definedName>
    <definedName name="C.2.1..VC_Thu_cong">#REF!</definedName>
    <definedName name="C.2.2..VC_T_cong_CG" localSheetId="0">#REF!</definedName>
    <definedName name="C.2.2..VC_T_cong_CG">#REF!</definedName>
    <definedName name="C.2.3..Boc_do" localSheetId="0">#REF!</definedName>
    <definedName name="C.2.3..Boc_do">#REF!</definedName>
    <definedName name="C.3.1..Dao_dat_mong_cot" localSheetId="0">#REF!</definedName>
    <definedName name="C.3.1..Dao_dat_mong_cot">#REF!</definedName>
    <definedName name="C.3.2..Dao_dat_de_dap" localSheetId="0">#REF!</definedName>
    <definedName name="C.3.2..Dao_dat_de_dap">#REF!</definedName>
    <definedName name="C.3.3..Dap_dat_mong" localSheetId="0">#REF!</definedName>
    <definedName name="C.3.3..Dap_dat_mong">#REF!</definedName>
    <definedName name="C.3.4..Dao_dap_TDia" localSheetId="0">#REF!</definedName>
    <definedName name="C.3.4..Dao_dap_TDia">#REF!</definedName>
    <definedName name="C.3.5..Dap_bo_bao" localSheetId="0">#REF!</definedName>
    <definedName name="C.3.5..Dap_bo_bao">#REF!</definedName>
    <definedName name="C.3.6..Bom_tat_nuoc" localSheetId="0">#REF!</definedName>
    <definedName name="C.3.6..Bom_tat_nuoc">#REF!</definedName>
    <definedName name="C.3.7..Dao_bun" localSheetId="0">#REF!</definedName>
    <definedName name="C.3.7..Dao_bun">#REF!</definedName>
    <definedName name="C.3.8..Dap_cat_CT" localSheetId="0">#REF!</definedName>
    <definedName name="C.3.8..Dap_cat_CT">#REF!</definedName>
    <definedName name="C.3.9..Dao_pha_da" localSheetId="0">#REF!</definedName>
    <definedName name="C.3.9..Dao_pha_da">#REF!</definedName>
    <definedName name="C.4.1.Cot_thep" localSheetId="0">#REF!</definedName>
    <definedName name="C.4.1.Cot_thep">#REF!</definedName>
    <definedName name="C.4.2..Van_khuon" localSheetId="0">#REF!</definedName>
    <definedName name="C.4.2..Van_khuon">#REF!</definedName>
    <definedName name="C.4.3..Be_tong" localSheetId="0">#REF!</definedName>
    <definedName name="C.4.3..Be_tong">#REF!</definedName>
    <definedName name="C.4.4..Lap_BT_D.San" localSheetId="0">#REF!</definedName>
    <definedName name="C.4.4..Lap_BT_D.San">#REF!</definedName>
    <definedName name="C.4.5..Xay_da_hoc" localSheetId="0">#REF!</definedName>
    <definedName name="C.4.5..Xay_da_hoc">#REF!</definedName>
    <definedName name="C.4.6..Dong_coc" localSheetId="0">#REF!</definedName>
    <definedName name="C.4.6..Dong_coc">#REF!</definedName>
    <definedName name="C.4.7..Quet_Bi_tum" localSheetId="0">#REF!</definedName>
    <definedName name="C.4.7..Quet_Bi_tum">#REF!</definedName>
    <definedName name="C.5.1..Lap_cot_thep" localSheetId="0">#REF!</definedName>
    <definedName name="C.5.1..Lap_cot_thep">#REF!</definedName>
    <definedName name="C.5.2..Lap_cot_BT" localSheetId="0">#REF!</definedName>
    <definedName name="C.5.2..Lap_cot_BT">#REF!</definedName>
    <definedName name="C.5.3..Lap_dat_xa" localSheetId="0">#REF!</definedName>
    <definedName name="C.5.3..Lap_dat_xa">#REF!</definedName>
    <definedName name="C.5.4..Lap_tiep_dia" localSheetId="0">#REF!</definedName>
    <definedName name="C.5.4..Lap_tiep_dia">#REF!</definedName>
    <definedName name="C.5.5..Son_sat_thep" localSheetId="0">#REF!</definedName>
    <definedName name="C.5.5..Son_sat_thep">#REF!</definedName>
    <definedName name="C.6.1..Lap_su_dung" localSheetId="0">#REF!</definedName>
    <definedName name="C.6.1..Lap_su_dung">#REF!</definedName>
    <definedName name="C.6.2..Lap_su_CS" localSheetId="0">#REF!</definedName>
    <definedName name="C.6.2..Lap_su_CS">#REF!</definedName>
    <definedName name="C.6.3..Su_chuoi_do" localSheetId="0">#REF!</definedName>
    <definedName name="C.6.3..Su_chuoi_do">#REF!</definedName>
    <definedName name="C.6.4..Su_chuoi_neo" localSheetId="0">#REF!</definedName>
    <definedName name="C.6.4..Su_chuoi_neo">#REF!</definedName>
    <definedName name="C.6.5..Lap_phu_kien" localSheetId="0">#REF!</definedName>
    <definedName name="C.6.5..Lap_phu_kien">#REF!</definedName>
    <definedName name="C.6.6..Ep_noi_day" localSheetId="0">#REF!</definedName>
    <definedName name="C.6.6..Ep_noi_day">#REF!</definedName>
    <definedName name="C.6.7..KD_vuot_CN" localSheetId="0">#REF!</definedName>
    <definedName name="C.6.7..KD_vuot_CN">#REF!</definedName>
    <definedName name="C.6.8..Rai_cang_day" localSheetId="0">#REF!</definedName>
    <definedName name="C.6.8..Rai_cang_day">#REF!</definedName>
    <definedName name="C.6.9..Cap_quang" localSheetId="0">#REF!</definedName>
    <definedName name="C.6.9..Cap_quang">#REF!</definedName>
    <definedName name="C_" localSheetId="0">[27]CBDGT979!#REF!</definedName>
    <definedName name="C_">[27]CBDGT979!#REF!</definedName>
    <definedName name="C_VND">0.03</definedName>
    <definedName name="C_YEN">0.1</definedName>
    <definedName name="Calendar" localSheetId="0">#REF!</definedName>
    <definedName name="Calendar">#REF!</definedName>
    <definedName name="canada" localSheetId="0">#REF!</definedName>
    <definedName name="canada">#REF!</definedName>
    <definedName name="CAP" localSheetId="0">#REF!</definedName>
    <definedName name="CAP">#REF!</definedName>
    <definedName name="capch">[22]Valuation!$U$13</definedName>
    <definedName name="capchrg" localSheetId="0">#REF!</definedName>
    <definedName name="capchrg">#REF!</definedName>
    <definedName name="capchrgadj" localSheetId="0">#REF!</definedName>
    <definedName name="capchrgadj">#REF!</definedName>
    <definedName name="capex" localSheetId="0">[20]List_ratios!#REF!</definedName>
    <definedName name="capex">[20]List_ratios!#REF!</definedName>
    <definedName name="Capital" localSheetId="0">#REF!</definedName>
    <definedName name="Capital">#REF!</definedName>
    <definedName name="capital97" localSheetId="0">#REF!</definedName>
    <definedName name="capital97">#REF!</definedName>
    <definedName name="capitaladj" localSheetId="0" hidden="1">#REF!</definedName>
    <definedName name="capitaladj" hidden="1">#REF!</definedName>
    <definedName name="CapitalLink">[28]Capital_by_Years_Valuation!$B$8</definedName>
    <definedName name="CASHFLOWP" localSheetId="0">#REF!,#REF!</definedName>
    <definedName name="CASHFLOWP">#REF!,#REF!</definedName>
    <definedName name="cassc"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cc" localSheetId="0">#REF!</definedName>
    <definedName name="cc">#REF!</definedName>
    <definedName name="ccc" localSheetId="0">#REF!</definedName>
    <definedName name="ccc">#REF!</definedName>
    <definedName name="ccFootnote" localSheetId="0">IF([29]!BefAft=1,"","[1] The Pre-Tax Cost of Capital = After-Tax Cost of Capital/(1-Tax Rate)")</definedName>
    <definedName name="ccFootnote">IF([29]!BefAft=1,"","[1] The Pre-Tax Cost of Capital = After-Tax Cost of Capital/(1-Tax Rate)")</definedName>
    <definedName name="CE">#N/A</definedName>
    <definedName name="Cf" localSheetId="0">#REF!</definedName>
    <definedName name="Cf">#REF!</definedName>
    <definedName name="cfk" localSheetId="0">#REF!</definedName>
    <definedName name="cfk">#REF!</definedName>
    <definedName name="chartfield" localSheetId="0">#REF!</definedName>
    <definedName name="chartfield">#REF!</definedName>
    <definedName name="checkfig" localSheetId="0">#REF!</definedName>
    <definedName name="checkfig">#REF!</definedName>
    <definedName name="Chennai_List">[25]!Chennai_vend</definedName>
    <definedName name="Chile" localSheetId="0">[20]List_ratios!#REF!</definedName>
    <definedName name="Chile">[20]List_ratios!#REF!</definedName>
    <definedName name="chiyoko" localSheetId="0">#REF!</definedName>
    <definedName name="chiyoko">#REF!</definedName>
    <definedName name="chung">66</definedName>
    <definedName name="CLIAB" localSheetId="0">#REF!</definedName>
    <definedName name="CLIAB">#REF!</definedName>
    <definedName name="Co" localSheetId="0">#REF!</definedName>
    <definedName name="Co">#REF!</definedName>
    <definedName name="COAT" localSheetId="0">#REF!</definedName>
    <definedName name="COAT">#REF!</definedName>
    <definedName name="COM" localSheetId="0">#REF!</definedName>
    <definedName name="COM">#REF!</definedName>
    <definedName name="COMMON" localSheetId="0">#REF!</definedName>
    <definedName name="COMMON">#REF!</definedName>
    <definedName name="company" localSheetId="0">#REF!</definedName>
    <definedName name="company">#REF!</definedName>
    <definedName name="Company98" localSheetId="0">#REF!</definedName>
    <definedName name="Company98">#REF!</definedName>
    <definedName name="CON_EQP_COS" localSheetId="0">#REF!</definedName>
    <definedName name="CON_EQP_COS">#REF!</definedName>
    <definedName name="CONC25" localSheetId="0">#REF!</definedName>
    <definedName name="CONC25">#REF!</definedName>
    <definedName name="CONC30" localSheetId="0">#REF!</definedName>
    <definedName name="CONC30">#REF!</definedName>
    <definedName name="CONCS25" localSheetId="0">#REF!</definedName>
    <definedName name="CONCS25">#REF!</definedName>
    <definedName name="CONCS30" localSheetId="0">#REF!</definedName>
    <definedName name="CONCS30">#REF!</definedName>
    <definedName name="Cong_HM_DTCT" localSheetId="0">#REF!</definedName>
    <definedName name="Cong_HM_DTCT">#REF!</definedName>
    <definedName name="Cong_M_DTCT" localSheetId="0">#REF!</definedName>
    <definedName name="Cong_M_DTCT">#REF!</definedName>
    <definedName name="Cong_NC_DTCT" localSheetId="0">#REF!</definedName>
    <definedName name="Cong_NC_DTCT">#REF!</definedName>
    <definedName name="Cong_VL_DTCT" localSheetId="0">#REF!</definedName>
    <definedName name="Cong_VL_DTCT">#REF!</definedName>
    <definedName name="CONTROL" localSheetId="0">#REF!</definedName>
    <definedName name="CONTROL">#REF!</definedName>
    <definedName name="conv" localSheetId="0">#REF!</definedName>
    <definedName name="conv">#REF!</definedName>
    <definedName name="Conversion_factor" localSheetId="0">#REF!</definedName>
    <definedName name="Conversion_factor">#REF!</definedName>
    <definedName name="Copy_KPI" localSheetId="0">#REF!</definedName>
    <definedName name="Copy_KPI">#REF!</definedName>
    <definedName name="corp" localSheetId="0">#REF!</definedName>
    <definedName name="corp">#REF!</definedName>
    <definedName name="corp1" localSheetId="0">#REF!</definedName>
    <definedName name="corp1">#REF!</definedName>
    <definedName name="CORPDOWNLOAD" localSheetId="0">#REF!</definedName>
    <definedName name="CORPDOWNLOAD">#REF!</definedName>
    <definedName name="cot">[22]wwww!$D$64</definedName>
    <definedName name="cot7.5" localSheetId="0">#REF!</definedName>
    <definedName name="cot7.5">#REF!</definedName>
    <definedName name="cot8.5" localSheetId="0">#REF!</definedName>
    <definedName name="cot8.5">#REF!</definedName>
    <definedName name="cota">[30]Assume!$D$6</definedName>
    <definedName name="cotsw">[22]Assume!$D$6</definedName>
    <definedName name="covbookfield" localSheetId="0">#REF!</definedName>
    <definedName name="covbookfield">#REF!</definedName>
    <definedName name="COVER" localSheetId="0">#REF!</definedName>
    <definedName name="COVER">#REF!</definedName>
    <definedName name="coverage" localSheetId="0">[20]List_ratios!#REF!</definedName>
    <definedName name="coverage">[20]List_ratios!#REF!</definedName>
    <definedName name="cpc" localSheetId="0">#REF!</definedName>
    <definedName name="cpc">#REF!</definedName>
    <definedName name="CRISA" localSheetId="0">#REF!</definedName>
    <definedName name="CRISA">#REF!</definedName>
    <definedName name="CRITINST" localSheetId="0">#REF!</definedName>
    <definedName name="CRITINST">#REF!</definedName>
    <definedName name="CRITPURC" localSheetId="0">#REF!</definedName>
    <definedName name="CRITPURC">#REF!</definedName>
    <definedName name="Crosley" localSheetId="0">#REF!</definedName>
    <definedName name="Crosley">#REF!</definedName>
    <definedName name="cross">'[23]Groupings-final'!$A$1:$IV$65536</definedName>
    <definedName name="cs" localSheetId="0">'[31]F&amp;B'!#REF!</definedName>
    <definedName name="cs">'[31]F&amp;B'!#REF!</definedName>
    <definedName name="CS_10" localSheetId="0">#REF!</definedName>
    <definedName name="CS_10">#REF!</definedName>
    <definedName name="CS_100" localSheetId="0">#REF!</definedName>
    <definedName name="CS_100">#REF!</definedName>
    <definedName name="CS_10S" localSheetId="0">#REF!</definedName>
    <definedName name="CS_10S">#REF!</definedName>
    <definedName name="CS_120" localSheetId="0">#REF!</definedName>
    <definedName name="CS_120">#REF!</definedName>
    <definedName name="CS_140" localSheetId="0">#REF!</definedName>
    <definedName name="CS_140">#REF!</definedName>
    <definedName name="CS_160" localSheetId="0">#REF!</definedName>
    <definedName name="CS_160">#REF!</definedName>
    <definedName name="CS_20" localSheetId="0">#REF!</definedName>
    <definedName name="CS_20">#REF!</definedName>
    <definedName name="CS_30" localSheetId="0">#REF!</definedName>
    <definedName name="CS_30">#REF!</definedName>
    <definedName name="CS_40" localSheetId="0">#REF!</definedName>
    <definedName name="CS_40">#REF!</definedName>
    <definedName name="CS_40S" localSheetId="0">#REF!</definedName>
    <definedName name="CS_40S">#REF!</definedName>
    <definedName name="CS_5S" localSheetId="0">#REF!</definedName>
    <definedName name="CS_5S">#REF!</definedName>
    <definedName name="CS_60" localSheetId="0">#REF!</definedName>
    <definedName name="CS_60">#REF!</definedName>
    <definedName name="CS_80" localSheetId="0">#REF!</definedName>
    <definedName name="CS_80">#REF!</definedName>
    <definedName name="CS_80S" localSheetId="0">#REF!</definedName>
    <definedName name="CS_80S">#REF!</definedName>
    <definedName name="CS_STD" localSheetId="0">#REF!</definedName>
    <definedName name="CS_STD">#REF!</definedName>
    <definedName name="CS_XS" localSheetId="0">#REF!</definedName>
    <definedName name="CS_XS">#REF!</definedName>
    <definedName name="CS_XXS" localSheetId="0">#REF!</definedName>
    <definedName name="CS_XXS">#REF!</definedName>
    <definedName name="ctiep" localSheetId="0">#REF!</definedName>
    <definedName name="ctiep">#REF!</definedName>
    <definedName name="CU_LY" localSheetId="0">#REF!</definedName>
    <definedName name="CU_LY">#REF!</definedName>
    <definedName name="cuoc_vc" localSheetId="0">#REF!</definedName>
    <definedName name="cuoc_vc">#REF!</definedName>
    <definedName name="Customer" localSheetId="0">#REF!</definedName>
    <definedName name="Customer">#REF!</definedName>
    <definedName name="Customer_Satisfation" localSheetId="0">'[31]F&amp;B'!#REF!</definedName>
    <definedName name="Customer_Satisfation">'[31]F&amp;B'!#REF!</definedName>
    <definedName name="CustomerList" localSheetId="0">#REF!</definedName>
    <definedName name="CustomerList">#REF!</definedName>
    <definedName name="CustomerVlookup" localSheetId="0">#REF!</definedName>
    <definedName name="CustomerVlookup">#REF!</definedName>
    <definedName name="cwh" localSheetId="0">'[32]Other Inc'!#REF!</definedName>
    <definedName name="cwh">'[32]Other Inc'!#REF!</definedName>
    <definedName name="CWIP" localSheetId="0">#REF!</definedName>
    <definedName name="CWIP">#REF!</definedName>
    <definedName name="cx" localSheetId="0">#REF!</definedName>
    <definedName name="cx">#REF!</definedName>
    <definedName name="d" localSheetId="0">'[32]Other Inc'!#REF!</definedName>
    <definedName name="d">'[32]Other Inc'!#REF!</definedName>
    <definedName name="da" localSheetId="0">'[14]FORM-16'!#REF!</definedName>
    <definedName name="da">'[14]FORM-16'!#REF!</definedName>
    <definedName name="dam">78000</definedName>
    <definedName name="Damage_Act" localSheetId="0">#REF!</definedName>
    <definedName name="Damage_Act">#REF!</definedName>
    <definedName name="data" localSheetId="0">#REF!</definedName>
    <definedName name="data">#REF!</definedName>
    <definedName name="DATA_WIHL" localSheetId="0">[33]salary!#REF!</definedName>
    <definedName name="DATA_WIHL">[33]salary!#REF!</definedName>
    <definedName name="DATA1" localSheetId="0">#REF!</definedName>
    <definedName name="DATA1">#REF!</definedName>
    <definedName name="Data2" localSheetId="0">#REF!</definedName>
    <definedName name="Data2">#REF!</definedName>
    <definedName name="_xlnm.Database" localSheetId="0">#REF!</definedName>
    <definedName name="_xlnm.Database">#REF!</definedName>
    <definedName name="DATE" localSheetId="0">#REF!</definedName>
    <definedName name="DATE">#REF!</definedName>
    <definedName name="Days">365</definedName>
    <definedName name="DAYTWOUPDATE" localSheetId="0">#REF!</definedName>
    <definedName name="DAYTWOUPDATE">#REF!</definedName>
    <definedName name="db" localSheetId="0">'[14]FORM-16'!#REF!</definedName>
    <definedName name="db">'[14]FORM-16'!#REF!</definedName>
    <definedName name="dd" localSheetId="0">#REF!</definedName>
    <definedName name="dd">#REF!</definedName>
    <definedName name="ddd" localSheetId="0">#REF!</definedName>
    <definedName name="ddd">#REF!</definedName>
    <definedName name="DDLINE" localSheetId="0">#REF!</definedName>
    <definedName name="DDLINE">#REF!</definedName>
    <definedName name="DebtEquity" localSheetId="0">[20]List_ratios!#REF!</definedName>
    <definedName name="DebtEquity">[20]List_ratios!#REF!</definedName>
    <definedName name="Delhi_List">[25]!Delhi_vend</definedName>
    <definedName name="den_bu" localSheetId="0">#REF!</definedName>
    <definedName name="den_bu">#REF!</definedName>
    <definedName name="denbu" localSheetId="0">#REF!</definedName>
    <definedName name="denbu">#REF!</definedName>
    <definedName name="DEP" localSheetId="0">#REF!</definedName>
    <definedName name="DEP">#REF!</definedName>
    <definedName name="Dep_1YrLife_YR1" localSheetId="0">#REF!</definedName>
    <definedName name="Dep_1YrLife_YR1">#REF!</definedName>
    <definedName name="Dep_3YrLife_YR1" localSheetId="0">#REF!</definedName>
    <definedName name="Dep_3YrLife_YR1">#REF!</definedName>
    <definedName name="DEPOSITS" localSheetId="0">#REF!</definedName>
    <definedName name="DEPOSITS">#REF!</definedName>
    <definedName name="df" localSheetId="0">#REF!</definedName>
    <definedName name="df">#REF!</definedName>
    <definedName name="dfghdf"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fsa" localSheetId="0">#REF!</definedName>
    <definedName name="dfsa">#REF!</definedName>
    <definedName name="dgae" localSheetId="0">#REF!</definedName>
    <definedName name="dgae">#REF!</definedName>
    <definedName name="DGCTI592" localSheetId="0">#REF!</definedName>
    <definedName name="DGCTI592">#REF!</definedName>
    <definedName name="dhom" localSheetId="0">#REF!</definedName>
    <definedName name="dhom">#REF!</definedName>
    <definedName name="dicer" localSheetId="0">#REF!</definedName>
    <definedName name="dicer">#REF!</definedName>
    <definedName name="DIRECTORS" localSheetId="0">#REF!</definedName>
    <definedName name="DIRECTORS">#REF!</definedName>
    <definedName name="DIS" localSheetId="0">#REF!</definedName>
    <definedName name="DIS">#REF!</definedName>
    <definedName name="DISPOS1" localSheetId="0">#REF!</definedName>
    <definedName name="DISPOS1">#REF!</definedName>
    <definedName name="dividends97" localSheetId="0">#REF!</definedName>
    <definedName name="dividends97">#REF!</definedName>
    <definedName name="DLINE" localSheetId="0">#REF!</definedName>
    <definedName name="DLINE">#REF!</definedName>
    <definedName name="dnld1" localSheetId="0">#REF!</definedName>
    <definedName name="dnld1">#REF!</definedName>
    <definedName name="dnld2" localSheetId="0">#REF!</definedName>
    <definedName name="dnld2">#REF!</definedName>
    <definedName name="dnld5" localSheetId="0">#REF!</definedName>
    <definedName name="dnld5">#REF!</definedName>
    <definedName name="dnldfinal" localSheetId="0">#REF!</definedName>
    <definedName name="dnldfinal">#REF!</definedName>
    <definedName name="dnldnew" localSheetId="0">#REF!</definedName>
    <definedName name="dnldnew">#REF!</definedName>
    <definedName name="dos" localSheetId="0">#REF!</definedName>
    <definedName name="dos">#REF!</definedName>
    <definedName name="drgarhy" localSheetId="0">#REF!</definedName>
    <definedName name="drgarhy">#REF!</definedName>
    <definedName name="dsafdfsadfs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sf" localSheetId="0">#REF!</definedName>
    <definedName name="dsf">#REF!</definedName>
    <definedName name="dss">[23]Sched!$B$1:$D$65536</definedName>
    <definedName name="DSUMDATA" localSheetId="0">#REF!</definedName>
    <definedName name="DSUMDATA">#REF!</definedName>
    <definedName name="dta">[22]wwww!$E$64</definedName>
    <definedName name="dtl">[22]wwww!$F$64</definedName>
    <definedName name="DTRS" localSheetId="0">#REF!</definedName>
    <definedName name="DTRS">#REF!</definedName>
    <definedName name="dtu" localSheetId="0">'[10]FORM-16'!#REF!</definedName>
    <definedName name="dtu">'[10]FORM-16'!#REF!</definedName>
    <definedName name="dtyr">'[34]FORM-16'!$A$1:$J$61</definedName>
    <definedName name="duoi" localSheetId="0">#REF!</definedName>
    <definedName name="duoi">#REF!</definedName>
    <definedName name="DutoanDongmo" localSheetId="0">#REF!</definedName>
    <definedName name="DutoanDongmo">#REF!</definedName>
    <definedName name="dw" localSheetId="0">#REF!</definedName>
    <definedName name="dw">#REF!</definedName>
    <definedName name="e" localSheetId="0">#REF!</definedName>
    <definedName name="e">#REF!</definedName>
    <definedName name="East_Europe_Average" localSheetId="0">[20]List_ratios!#REF!</definedName>
    <definedName name="East_Europe_Average">[20]List_ratios!#REF!</definedName>
    <definedName name="eay" localSheetId="0">[35]entitlements!#REF!</definedName>
    <definedName name="eay">[35]entitlements!#REF!</definedName>
    <definedName name="EBIT" localSheetId="0">[20]List_ratios!#REF!</definedName>
    <definedName name="EBIT">[20]List_ratios!#REF!</definedName>
    <definedName name="EBITCAP" localSheetId="0">[20]List_ratios!#REF!</definedName>
    <definedName name="EBITCAP">[20]List_ratios!#REF!</definedName>
    <definedName name="EBITDA__int_cvrge_x" localSheetId="0">[20]List_ratios!#REF!</definedName>
    <definedName name="EBITDA__int_cvrge_x">[20]List_ratios!#REF!</definedName>
    <definedName name="EbitdaLine" localSheetId="0">[20]List_ratios!#REF!</definedName>
    <definedName name="EbitdaLine">[20]List_ratios!#REF!</definedName>
    <definedName name="ee" localSheetId="0">#REF!</definedName>
    <definedName name="ee">#REF!</definedName>
    <definedName name="eee" localSheetId="0">#REF!</definedName>
    <definedName name="eee">#REF!</definedName>
    <definedName name="EF" localSheetId="0">#REF!</definedName>
    <definedName name="EF">#REF!</definedName>
    <definedName name="ei" localSheetId="0">#REF!</definedName>
    <definedName name="ei">#REF!</definedName>
    <definedName name="End_1" localSheetId="0">#REF!</definedName>
    <definedName name="End_1">#REF!</definedName>
    <definedName name="End_10" localSheetId="0">#REF!</definedName>
    <definedName name="End_10">#REF!</definedName>
    <definedName name="End_11" localSheetId="0">#REF!</definedName>
    <definedName name="End_11">#REF!</definedName>
    <definedName name="End_12" localSheetId="0">#REF!</definedName>
    <definedName name="End_12">#REF!</definedName>
    <definedName name="End_13" localSheetId="0">#REF!</definedName>
    <definedName name="End_13">#REF!</definedName>
    <definedName name="End_2" localSheetId="0">#REF!</definedName>
    <definedName name="End_2">#REF!</definedName>
    <definedName name="End_3" localSheetId="0">#REF!</definedName>
    <definedName name="End_3">#REF!</definedName>
    <definedName name="End_4" localSheetId="0">#REF!</definedName>
    <definedName name="End_4">#REF!</definedName>
    <definedName name="End_5" localSheetId="0">#REF!</definedName>
    <definedName name="End_5">#REF!</definedName>
    <definedName name="End_6" localSheetId="0">#REF!</definedName>
    <definedName name="End_6">#REF!</definedName>
    <definedName name="End_7" localSheetId="0">#REF!</definedName>
    <definedName name="End_7">#REF!</definedName>
    <definedName name="End_8" localSheetId="0">#REF!</definedName>
    <definedName name="End_8">#REF!</definedName>
    <definedName name="End_9" localSheetId="0">#REF!</definedName>
    <definedName name="End_9">#REF!</definedName>
    <definedName name="ENDBALANCE" localSheetId="0">#REF!</definedName>
    <definedName name="ENDBALANCE">#REF!</definedName>
    <definedName name="ENDBALANCEL" localSheetId="0">#REF!</definedName>
    <definedName name="ENDBALANCEL">#REF!</definedName>
    <definedName name="Entity" localSheetId="0">#REF!</definedName>
    <definedName name="Entity">#REF!</definedName>
    <definedName name="Equity_IRR" localSheetId="0">#REF!</definedName>
    <definedName name="Equity_IRR">#REF!</definedName>
    <definedName name="equity97" localSheetId="0">#REF!</definedName>
    <definedName name="equity97">#REF!</definedName>
    <definedName name="equitydata" localSheetId="0">#REF!</definedName>
    <definedName name="equitydata">#REF!</definedName>
    <definedName name="eratret" localSheetId="0">'[10]FORM-16'!#REF!</definedName>
    <definedName name="eratret">'[10]FORM-16'!#REF!</definedName>
    <definedName name="erteat" localSheetId="0">'[10]FORM-16'!#REF!</definedName>
    <definedName name="erteat">'[10]FORM-16'!#REF!</definedName>
    <definedName name="ertet" localSheetId="0">'[10]FORM-16'!#REF!</definedName>
    <definedName name="ertet">'[10]FORM-16'!#REF!</definedName>
    <definedName name="eryq43y7">'[34]FORM-16'!$A$63:$J$135</definedName>
    <definedName name="es" localSheetId="0">'[32]F&amp;B'!#REF!</definedName>
    <definedName name="es">'[32]F&amp;B'!#REF!</definedName>
    <definedName name="Estate" localSheetId="0">#REF!</definedName>
    <definedName name="Estate">#REF!</definedName>
    <definedName name="et4twq" localSheetId="0">'[10]FORM-16'!#REF!</definedName>
    <definedName name="et4twq">'[10]FORM-16'!#REF!</definedName>
    <definedName name="eta34t" localSheetId="0">'[10]FORM-16'!#REF!</definedName>
    <definedName name="eta34t">'[10]FORM-16'!#REF!</definedName>
    <definedName name="etaet" localSheetId="0">'[10]FORM-16'!#REF!</definedName>
    <definedName name="etaet">'[10]FORM-16'!#REF!</definedName>
    <definedName name="etu">'[36]FORM-16'!$A$63:$J$135</definedName>
    <definedName name="euro" localSheetId="0">#REF!</definedName>
    <definedName name="euro">#REF!</definedName>
    <definedName name="Europe_Average" localSheetId="0">[20]List_ratios!#REF!</definedName>
    <definedName name="Europe_Average">[20]List_ratios!#REF!</definedName>
    <definedName name="eva" localSheetId="0">#REF!</definedName>
    <definedName name="eva">#REF!</definedName>
    <definedName name="EVADLL01" localSheetId="0">#REF!</definedName>
    <definedName name="EVADLL01">#REF!</definedName>
    <definedName name="EVADLL0105" localSheetId="0">#REF!</definedName>
    <definedName name="EVADLL0105">#REF!</definedName>
    <definedName name="evanlg" localSheetId="0">#REF!</definedName>
    <definedName name="evanlg">#REF!</definedName>
    <definedName name="evatot" localSheetId="0">#REF!</definedName>
    <definedName name="evatot">#REF!</definedName>
    <definedName name="EWGFEWg" localSheetId="0">#REF!</definedName>
    <definedName name="EWGFEWg">#REF!</definedName>
    <definedName name="ewtew" localSheetId="0">[12]entitlements!#REF!</definedName>
    <definedName name="ewtew">[12]entitlements!#REF!</definedName>
    <definedName name="ewtr" localSheetId="0">#REF!</definedName>
    <definedName name="ewtr">#REF!</definedName>
    <definedName name="EX" localSheetId="0">#REF!</definedName>
    <definedName name="EX">#REF!</definedName>
    <definedName name="EXC" localSheetId="0">#REF!</definedName>
    <definedName name="EXC">#REF!</definedName>
    <definedName name="EXCH" localSheetId="0">#REF!</definedName>
    <definedName name="EXCH">#REF!</definedName>
    <definedName name="exfactcost" localSheetId="0">'[37]HI-TARGE'!#REF!</definedName>
    <definedName name="exfactcost">'[37]HI-TARGE'!#REF!</definedName>
    <definedName name="EXHXV.1" localSheetId="0">[38]mancount!#REF!</definedName>
    <definedName name="EXHXV.1">[38]mancount!#REF!</definedName>
    <definedName name="EXHXVII.2" localSheetId="0">[38]PRESFMS!#REF!</definedName>
    <definedName name="EXHXVII.2">[38]PRESFMS!#REF!</definedName>
    <definedName name="ExpVol" localSheetId="0">#REF!</definedName>
    <definedName name="ExpVol">#REF!</definedName>
    <definedName name="_xlnm.Extract" localSheetId="0">#REF!</definedName>
    <definedName name="_xlnm.Extract">#REF!</definedName>
    <definedName name="EY5Y" localSheetId="0">'[13]FORM-16'!#REF!</definedName>
    <definedName name="EY5Y">'[13]FORM-16'!#REF!</definedName>
    <definedName name="f" localSheetId="0">'[32]Other Inc'!#REF!</definedName>
    <definedName name="f">'[32]Other Inc'!#REF!</definedName>
    <definedName name="FA" localSheetId="0">#REF!</definedName>
    <definedName name="FA">#REF!</definedName>
    <definedName name="FABRICATORS" localSheetId="0">'[5]RM DHR'!#REF!</definedName>
    <definedName name="FABRICATORS">'[5]RM DHR'!#REF!</definedName>
    <definedName name="FACUSA" localSheetId="0">#REF!</definedName>
    <definedName name="FACUSA">#REF!</definedName>
    <definedName name="Fam" localSheetId="0">#REF!</definedName>
    <definedName name="Fam">#REF!</definedName>
    <definedName name="FASch" localSheetId="0">#REF!</definedName>
    <definedName name="FASch">#REF!</definedName>
    <definedName name="Fatty_Acids__Price__Rs___Unit" localSheetId="0">'[17]EVA Calculations'!#REF!</definedName>
    <definedName name="Fatty_Acids__Price__Rs___Unit">'[17]EVA Calculations'!#REF!</definedName>
    <definedName name="Fatty_Acids__Volume__Units" localSheetId="0">'[17]EVA Calculations'!#REF!</definedName>
    <definedName name="Fatty_Acids__Volume__Units">'[17]EVA Calculations'!#REF!</definedName>
    <definedName name="Fatty_Alcohols__Price__Rs___Unit" localSheetId="0">'[17]EVA Calculations'!#REF!</definedName>
    <definedName name="Fatty_Alcohols__Price__Rs___Unit">'[17]EVA Calculations'!#REF!</definedName>
    <definedName name="FAXNO" localSheetId="0">#REF!</definedName>
    <definedName name="FAXNO">#REF!</definedName>
    <definedName name="FC5_total" localSheetId="0">#REF!</definedName>
    <definedName name="FC5_total">#REF!</definedName>
    <definedName name="FC6_total" localSheetId="0">#REF!</definedName>
    <definedName name="FC6_total">#REF!</definedName>
    <definedName name="FCSTOTHER" localSheetId="0">#REF!</definedName>
    <definedName name="FCSTOTHER">#REF!</definedName>
    <definedName name="fd" localSheetId="0">[12]entitlements!#REF!</definedName>
    <definedName name="fd">[12]entitlements!#REF!</definedName>
    <definedName name="fds" localSheetId="0">#REF!</definedName>
    <definedName name="fds">#REF!</definedName>
    <definedName name="ff" localSheetId="0">#REF!</definedName>
    <definedName name="ff">#REF!</definedName>
    <definedName name="fff" localSheetId="0">#REF!</definedName>
    <definedName name="fff">#REF!</definedName>
    <definedName name="FG" localSheetId="0">#REF!</definedName>
    <definedName name="FG">#REF!</definedName>
    <definedName name="FGT" localSheetId="0">#REF!</definedName>
    <definedName name="FGT">#REF!</definedName>
    <definedName name="fgvdata" localSheetId="0">#REF!</definedName>
    <definedName name="fgvdata">#REF!</definedName>
    <definedName name="filterrange" localSheetId="0">#REF!</definedName>
    <definedName name="filterrange">#REF!</definedName>
    <definedName name="FINANCE" localSheetId="0">#REF!</definedName>
    <definedName name="FINANCE">#REF!</definedName>
    <definedName name="FIRE">#N/A</definedName>
    <definedName name="FJ_FX13" localSheetId="0">#REF!</definedName>
    <definedName name="FJ_FX13">#REF!</definedName>
    <definedName name="FORECAST" localSheetId="0">#REF!</definedName>
    <definedName name="FORECAST">#REF!</definedName>
    <definedName name="FORECASTYTD" localSheetId="0">#REF!</definedName>
    <definedName name="FORECASTYTD">#REF!</definedName>
    <definedName name="FormatStringTable">[28]ReportsParameters!$A$50:$E$55</definedName>
    <definedName name="FREECASH" localSheetId="0">#REF!</definedName>
    <definedName name="FREECASH">#REF!</definedName>
    <definedName name="FRGHT" localSheetId="0">[39]TB9899!#REF!</definedName>
    <definedName name="FRGHT">[39]TB9899!#REF!</definedName>
    <definedName name="fsg" localSheetId="0">'[2]VD Legal &amp; Professional Details'!#REF!</definedName>
    <definedName name="fsg">'[2]VD Legal &amp; Professional Details'!#REF!</definedName>
    <definedName name="FUND" localSheetId="0">[27]CBDGT979!#REF!</definedName>
    <definedName name="FUND">[27]CBDGT979!#REF!</definedName>
    <definedName name="fwef" localSheetId="0">#REF!</definedName>
    <definedName name="fwef">#REF!</definedName>
    <definedName name="FX" localSheetId="0">#REF!</definedName>
    <definedName name="FX">#REF!</definedName>
    <definedName name="Fx_Rate_3_17" localSheetId="0">#REF!</definedName>
    <definedName name="Fx_Rate_3_17">#REF!</definedName>
    <definedName name="FYMonths">[28]ReportsParameters!$B$42</definedName>
    <definedName name="g" localSheetId="0">#REF!</definedName>
    <definedName name="g">#REF!</definedName>
    <definedName name="ga" localSheetId="0">'[14]FORM-16'!#REF!</definedName>
    <definedName name="ga">'[14]FORM-16'!#REF!</definedName>
    <definedName name="gb" localSheetId="0">'[14]FORM-16'!#REF!</definedName>
    <definedName name="gb">'[14]FORM-16'!#REF!</definedName>
    <definedName name="GeniusVersion">"98.2.0"</definedName>
    <definedName name="gfjf" localSheetId="0">#REF!</definedName>
    <definedName name="gfjf">#REF!</definedName>
    <definedName name="gg" localSheetId="0">#REF!</definedName>
    <definedName name="gg">#REF!</definedName>
    <definedName name="ggg" localSheetId="0">#REF!</definedName>
    <definedName name="ggg">#REF!</definedName>
    <definedName name="ghip" localSheetId="0">#REF!</definedName>
    <definedName name="ghip">#REF!</definedName>
    <definedName name="gia" localSheetId="0">#REF!</definedName>
    <definedName name="gia">#REF!</definedName>
    <definedName name="gia_tien" localSheetId="0">#REF!</definedName>
    <definedName name="gia_tien">#REF!</definedName>
    <definedName name="gia_tien_BTN" localSheetId="0">#REF!</definedName>
    <definedName name="gia_tien_BTN">#REF!</definedName>
    <definedName name="Glycerine__Price__Rs___Unit" localSheetId="0">'[17]EVA Calculations'!#REF!</definedName>
    <definedName name="Glycerine__Price__Rs___Unit">'[17]EVA Calculations'!#REF!</definedName>
    <definedName name="Glycerine__Volume__Units" localSheetId="0">'[17]EVA Calculations'!#REF!</definedName>
    <definedName name="Glycerine__Volume__Units">'[17]EVA Calculations'!#REF!</definedName>
    <definedName name="GM" localSheetId="0">#REF!</definedName>
    <definedName name="GM">#REF!</definedName>
    <definedName name="GMDATA" localSheetId="0">#REF!</definedName>
    <definedName name="GMDATA">#REF!</definedName>
    <definedName name="gmpf" localSheetId="0">#REF!</definedName>
    <definedName name="gmpf">#REF!</definedName>
    <definedName name="gmsal" localSheetId="0">#REF!</definedName>
    <definedName name="gmsal">#REF!</definedName>
    <definedName name="GMUNO" localSheetId="0">#REF!</definedName>
    <definedName name="GMUNO">#REF!</definedName>
    <definedName name="GRAL" localSheetId="0">#REF!</definedName>
    <definedName name="GRAL">#REF!</definedName>
    <definedName name="GrossFA" localSheetId="0">[20]List_ratios!#REF!</definedName>
    <definedName name="GrossFA">[20]List_ratios!#REF!</definedName>
    <definedName name="GROUPCHT" localSheetId="0">#REF!</definedName>
    <definedName name="GROUPCHT">#REF!</definedName>
    <definedName name="gt" localSheetId="0">#REF!</definedName>
    <definedName name="gt">#REF!</definedName>
    <definedName name="GWEEygera" localSheetId="0">#REF!</definedName>
    <definedName name="GWEEygera">#REF!</definedName>
    <definedName name="h" localSheetId="0">[32]Admin!#REF!</definedName>
    <definedName name="h">[32]Admin!#REF!</definedName>
    <definedName name="ha" localSheetId="0">'[14]FORM-16'!#REF!</definedName>
    <definedName name="ha">'[14]FORM-16'!#REF!</definedName>
    <definedName name="hardyg" localSheetId="0">'[14]FORM-16'!#REF!</definedName>
    <definedName name="hardyg">'[14]FORM-16'!#REF!</definedName>
    <definedName name="hb" localSheetId="0">'[14]FORM-16'!#REF!</definedName>
    <definedName name="hb">'[14]FORM-16'!#REF!</definedName>
    <definedName name="hdr8.5" localSheetId="0">#REF!</definedName>
    <definedName name="hdr8.5">#REF!</definedName>
    <definedName name="Header" localSheetId="0">#REF!</definedName>
    <definedName name="Header">#REF!</definedName>
    <definedName name="headquarters" localSheetId="0">#REF!</definedName>
    <definedName name="headquarters">#REF!</definedName>
    <definedName name="HF" localSheetId="0">#REF!</definedName>
    <definedName name="HF">#REF!</definedName>
    <definedName name="hh" localSheetId="0">#REF!</definedName>
    <definedName name="hh">#REF!</definedName>
    <definedName name="hha" localSheetId="0">#REF!</definedName>
    <definedName name="hha">#REF!</definedName>
    <definedName name="HHcat" localSheetId="0">#REF!</definedName>
    <definedName name="HHcat">#REF!</definedName>
    <definedName name="HHda" localSheetId="0">#REF!</definedName>
    <definedName name="HHda">#REF!</definedName>
    <definedName name="hhh" localSheetId="0">#REF!</definedName>
    <definedName name="hhh">#REF!</definedName>
    <definedName name="HHL" localSheetId="0">#REF!</definedName>
    <definedName name="HHL">#REF!</definedName>
    <definedName name="HHxm" localSheetId="0">#REF!</definedName>
    <definedName name="HHxm">#REF!</definedName>
    <definedName name="hien" localSheetId="0">#REF!</definedName>
    <definedName name="hien">#REF!</definedName>
    <definedName name="HistForc" localSheetId="0">#REF!</definedName>
    <definedName name="HistForc">#REF!</definedName>
    <definedName name="hoc">55000</definedName>
    <definedName name="HOME_MANP" localSheetId="0">#REF!</definedName>
    <definedName name="HOME_MANP">#REF!</definedName>
    <definedName name="HOMEOFFICE_COST" localSheetId="0">#REF!</definedName>
    <definedName name="HOMEOFFICE_COST">#REF!</definedName>
    <definedName name="hra" localSheetId="0">#REF!</definedName>
    <definedName name="hra">#REF!</definedName>
    <definedName name="hßm4" localSheetId="0">#REF!</definedName>
    <definedName name="hßm4">#REF!</definedName>
    <definedName name="HTML_CodePage">950</definedName>
    <definedName name="HTML_Control">{"'Sheet1'!$L$16"}</definedName>
    <definedName name="HTML_control2" hidden="1">{"'Sheet1'!$L$16"}</definedName>
    <definedName name="HTML_Description">""</definedName>
    <definedName name="HTML_Email">""</definedName>
    <definedName name="HTML_Header">"Sheet1"</definedName>
    <definedName name="HTML_LastUpdate">"2000/9/14"</definedName>
    <definedName name="HTML_LineAfter">FALSE</definedName>
    <definedName name="HTML_LineBefore">FALSE</definedName>
    <definedName name="HTML_Name">"J.C.WONG"</definedName>
    <definedName name="HTML_OBDlg2">TRUE</definedName>
    <definedName name="HTML_OBDlg3">TRUE</definedName>
    <definedName name="HTML_OBDlg4">TRUE</definedName>
    <definedName name="HTML_OS">0</definedName>
    <definedName name="HTML_PathFile">"C:\2689\Q\國內\00q3961台化龍德PTA3建造\MyHTML.htm"</definedName>
    <definedName name="HTML_PathTemplate">"C:\infac\pricewth\Aug99\Page06e.htm"</definedName>
    <definedName name="HTML_Title">"00Q3961-SUM"</definedName>
    <definedName name="huy">{"'Sheet1'!$L$16"}</definedName>
    <definedName name="HYPMAP">'[26]HYP to BCS'!$A$3:$C$342</definedName>
    <definedName name="i" localSheetId="0">#REF!</definedName>
    <definedName name="i">#REF!</definedName>
    <definedName name="iarea1">[40]Input!$B$10:$V$21,[40]Input!$B$28:$V$28,[40]Input!$B$32:$V$43,[40]Input!$B$57:$V$57,[40]Input!$B$66:$B$67,[40]Input!$B$75:$B$76,[40]Input!$C$66:$V$66,[40]Input!$B$69:$V$71,[40]Input!$C$75:$V$75,[40]Input!$B$78:$V$80,[40]Input!$B$111:$V$111,[40]Input!$C$113:$V$118,[40]Input!$B$113:$B$117,[40]Input!$B$44:$V$51,[40]Input!$B$84:$B$85,[40]Input!$C$84:$V$84,[40]Input!$C$87:$V$89,[40]Input!$B$93:$B$94,[40]Input!$C$93:$V$93</definedName>
    <definedName name="iarea2">[40]Input!$B$159:$D$159,[40]Input!$B$162:$D$162,[40]Input!$E$159:$K$159,[40]Input!$E$162:$K$162</definedName>
    <definedName name="iarea3">[40]Input!$C$96:$V$98,[40]Input!$B$102:$B$103,[40]Input!$C$102:$V$102,[40]Input!$C$105:$V$107,[40]Input!$B$123:$B$124,[40]Input!$C$123:$V$123,[40]Input!$B$132:$V$135,[40]Input!$B$139:$V$142</definedName>
    <definedName name="icpivot">'[26]ic pivot'!$A$1:$AP$98</definedName>
    <definedName name="ICRES" localSheetId="0">#REF!</definedName>
    <definedName name="ICRES">#REF!</definedName>
    <definedName name="IDLAB_COST" localSheetId="0">#REF!</definedName>
    <definedName name="IDLAB_COST">#REF!</definedName>
    <definedName name="ii" localSheetId="0">#REF!</definedName>
    <definedName name="ii">#REF!</definedName>
    <definedName name="iii" localSheetId="0">#REF!</definedName>
    <definedName name="iii">#REF!</definedName>
    <definedName name="IMPORTED" localSheetId="0">#REF!</definedName>
    <definedName name="IMPORTED">#REF!</definedName>
    <definedName name="in" localSheetId="0">#REF!</definedName>
    <definedName name="in">#REF!</definedName>
    <definedName name="income" localSheetId="0">#REF!</definedName>
    <definedName name="income">#REF!</definedName>
    <definedName name="income97" localSheetId="0">#REF!</definedName>
    <definedName name="income97">#REF!</definedName>
    <definedName name="India" localSheetId="0">[20]List_ratios!#REF!</definedName>
    <definedName name="India">[20]List_ratios!#REF!</definedName>
    <definedName name="INDMANP" localSheetId="0">#REF!</definedName>
    <definedName name="INDMANP">#REF!</definedName>
    <definedName name="Inglis" localSheetId="0">#REF!</definedName>
    <definedName name="Inglis">#REF!</definedName>
    <definedName name="Input_Rf" localSheetId="0">#REF!</definedName>
    <definedName name="Input_Rf">#REF!</definedName>
    <definedName name="INS" localSheetId="0">#REF!</definedName>
    <definedName name="INS">#REF!</definedName>
    <definedName name="INSTRUCT" localSheetId="0">#REF!</definedName>
    <definedName name="INSTRUCT">#REF!</definedName>
    <definedName name="int" localSheetId="0">'[10]FORM-16'!#REF!</definedName>
    <definedName name="int">'[10]FORM-16'!#REF!</definedName>
    <definedName name="interest" localSheetId="0">'[10]FORM-16'!#REF!</definedName>
    <definedName name="interest">'[10]FORM-16'!#REF!</definedName>
    <definedName name="INV" localSheetId="0">#REF!</definedName>
    <definedName name="INV">#REF!</definedName>
    <definedName name="INVCODE" localSheetId="0">#REF!</definedName>
    <definedName name="INVCODE">#REF!</definedName>
    <definedName name="Investor_Return" localSheetId="0">#REF!</definedName>
    <definedName name="Investor_Return">#REF!</definedName>
    <definedName name="ioyr" localSheetId="0">#REF!</definedName>
    <definedName name="ioyr">#REF!</definedName>
    <definedName name="ISblnHideRow">#N/A</definedName>
    <definedName name="ISBS" localSheetId="0">#REF!</definedName>
    <definedName name="ISBS">#REF!</definedName>
    <definedName name="ISHistForc" localSheetId="0">#REF!</definedName>
    <definedName name="ISHistForc">#REF!</definedName>
    <definedName name="Italia" localSheetId="0">[20]List_ratios!#REF!</definedName>
    <definedName name="Italia">[20]List_ratios!#REF!</definedName>
    <definedName name="Itm" localSheetId="0">#REF!</definedName>
    <definedName name="Itm">#REF!</definedName>
    <definedName name="iuw5i" localSheetId="0">#REF!</definedName>
    <definedName name="iuw5i">#REF!</definedName>
    <definedName name="j" localSheetId="0">#REF!</definedName>
    <definedName name="j">#REF!</definedName>
    <definedName name="ja" localSheetId="0">#REF!</definedName>
    <definedName name="ja">#REF!</definedName>
    <definedName name="JAN02SAL" localSheetId="0">#REF!</definedName>
    <definedName name="JAN02SAL">#REF!</definedName>
    <definedName name="jb" localSheetId="0">#REF!</definedName>
    <definedName name="jb">#REF!</definedName>
    <definedName name="jj" localSheetId="0">#REF!</definedName>
    <definedName name="jj">#REF!</definedName>
    <definedName name="jjj" localSheetId="0">#REF!</definedName>
    <definedName name="jjj">#REF!</definedName>
    <definedName name="jul02sal" localSheetId="0">#REF!</definedName>
    <definedName name="jul02sal">#REF!</definedName>
    <definedName name="k" localSheetId="0">#REF!</definedName>
    <definedName name="k">#REF!</definedName>
    <definedName name="ka" localSheetId="0">'[14]FORM-16'!#REF!</definedName>
    <definedName name="ka">'[14]FORM-16'!#REF!</definedName>
    <definedName name="kaori" localSheetId="0">#REF!</definedName>
    <definedName name="kaori">#REF!</definedName>
    <definedName name="kazuyo" localSheetId="0">#REF!</definedName>
    <definedName name="kazuyo">#REF!</definedName>
    <definedName name="kb" localSheetId="0">'[14]FORM-16'!#REF!</definedName>
    <definedName name="kb">'[14]FORM-16'!#REF!</definedName>
    <definedName name="kcong" localSheetId="0">#REF!</definedName>
    <definedName name="kcong">#REF!</definedName>
    <definedName name="Kettex" localSheetId="0">#REF!</definedName>
    <definedName name="Kettex">#REF!</definedName>
    <definedName name="kettex98" localSheetId="0">#REF!</definedName>
    <definedName name="kettex98">#REF!</definedName>
    <definedName name="khac">2</definedName>
    <definedName name="Kiem_tra_trung_ten" localSheetId="0">#REF!</definedName>
    <definedName name="Kiem_tra_trung_ten">#REF!</definedName>
    <definedName name="kk" localSheetId="0">#REF!</definedName>
    <definedName name="kk">#REF!</definedName>
    <definedName name="kkk" localSheetId="0">#REF!</definedName>
    <definedName name="kkk">#REF!</definedName>
    <definedName name="kol" localSheetId="0">#REF!</definedName>
    <definedName name="kol">#REF!</definedName>
    <definedName name="Korea_Telecom" localSheetId="0">[20]List_ratios!#REF!</definedName>
    <definedName name="Korea_Telecom">[20]List_ratios!#REF!</definedName>
    <definedName name="l" localSheetId="0">[32]Admin!#REF!</definedName>
    <definedName name="l">[32]Admin!#REF!</definedName>
    <definedName name="L_A" localSheetId="0">#REF!</definedName>
    <definedName name="L_A">#REF!</definedName>
    <definedName name="lan" localSheetId="0">#REF!</definedName>
    <definedName name="lan">#REF!</definedName>
    <definedName name="Last_Year" localSheetId="0">#REF!</definedName>
    <definedName name="Last_Year">#REF!</definedName>
    <definedName name="LASTYR" localSheetId="0">#REF!</definedName>
    <definedName name="LASTYR">#REF!</definedName>
    <definedName name="LASTYROTHER" localSheetId="0">#REF!</definedName>
    <definedName name="LASTYROTHER">#REF!</definedName>
    <definedName name="LASTYRYTD" localSheetId="0">#REF!</definedName>
    <definedName name="LASTYRYTD">#REF!</definedName>
    <definedName name="LAVASRC900" localSheetId="0">#REF!</definedName>
    <definedName name="LAVASRC900">#REF!</definedName>
    <definedName name="LAVSRC1200" localSheetId="0">#REF!</definedName>
    <definedName name="LAVSRC1200">#REF!</definedName>
    <definedName name="LC5_total" localSheetId="0">#REF!</definedName>
    <definedName name="LC5_total">#REF!</definedName>
    <definedName name="LC6_total" localSheetId="0">#REF!</definedName>
    <definedName name="LC6_total">#REF!</definedName>
    <definedName name="LEASE" localSheetId="0">#REF!</definedName>
    <definedName name="LEASE">#REF!</definedName>
    <definedName name="LETTER" localSheetId="0">#REF!</definedName>
    <definedName name="LETTER">#REF!</definedName>
    <definedName name="LG" localSheetId="0">#REF!</definedName>
    <definedName name="LG">#REF!</definedName>
    <definedName name="LINE" localSheetId="0">#REF!</definedName>
    <definedName name="LINE">#REF!</definedName>
    <definedName name="LINE10110ITEM60" localSheetId="0">#REF!</definedName>
    <definedName name="LINE10110ITEM60">#REF!</definedName>
    <definedName name="LINE10370ITEM60" localSheetId="0">#REF!</definedName>
    <definedName name="LINE10370ITEM60">#REF!</definedName>
    <definedName name="LINE10380ITEM60" localSheetId="0">#REF!</definedName>
    <definedName name="LINE10380ITEM60">#REF!</definedName>
    <definedName name="LINE10690ITEM60" localSheetId="0">#REF!</definedName>
    <definedName name="LINE10690ITEM60">#REF!</definedName>
    <definedName name="LINE10700ITEM60" localSheetId="0">#REF!</definedName>
    <definedName name="LINE10700ITEM60">#REF!</definedName>
    <definedName name="LINE10890ITEM60" localSheetId="0">#REF!</definedName>
    <definedName name="LINE10890ITEM60">#REF!</definedName>
    <definedName name="LINE10900ITEM60" localSheetId="0">#REF!</definedName>
    <definedName name="LINE10900ITEM60">#REF!</definedName>
    <definedName name="LINE12900ITEM60" localSheetId="0">#REF!</definedName>
    <definedName name="LINE12900ITEM60">#REF!</definedName>
    <definedName name="LINE13900ITEM60" localSheetId="0">#REF!</definedName>
    <definedName name="LINE13900ITEM60">#REF!</definedName>
    <definedName name="LINE14100ITEM60" localSheetId="0">#REF!</definedName>
    <definedName name="LINE14100ITEM60">#REF!</definedName>
    <definedName name="LINE15900ITEM60" localSheetId="0">#REF!</definedName>
    <definedName name="LINE15900ITEM60">#REF!</definedName>
    <definedName name="LINE17900ITEM60" localSheetId="0">#REF!</definedName>
    <definedName name="LINE17900ITEM60">#REF!</definedName>
    <definedName name="LINE20390ITEM60" localSheetId="0">#REF!</definedName>
    <definedName name="LINE20390ITEM60">#REF!</definedName>
    <definedName name="LINE20490ITEM60" localSheetId="0">#REF!</definedName>
    <definedName name="LINE20490ITEM60">#REF!</definedName>
    <definedName name="LINE20500ITEM60" localSheetId="0">#REF!</definedName>
    <definedName name="LINE20500ITEM60">#REF!</definedName>
    <definedName name="LINE20600ITEM60" localSheetId="0">#REF!</definedName>
    <definedName name="LINE20600ITEM60">#REF!</definedName>
    <definedName name="LINE20790ITEM60" localSheetId="0">#REF!</definedName>
    <definedName name="LINE20790ITEM60">#REF!</definedName>
    <definedName name="LINE22000ITEM60" localSheetId="0">#REF!</definedName>
    <definedName name="LINE22000ITEM60">#REF!</definedName>
    <definedName name="LINE22900ITEM60" localSheetId="0">#REF!</definedName>
    <definedName name="LINE22900ITEM60">#REF!</definedName>
    <definedName name="LINE23190ITEM60" localSheetId="0">#REF!</definedName>
    <definedName name="LINE23190ITEM60">#REF!</definedName>
    <definedName name="LINE23200ITEM60" localSheetId="0">#REF!</definedName>
    <definedName name="LINE23200ITEM60">#REF!</definedName>
    <definedName name="LINE23390ITEM60" localSheetId="0">#REF!</definedName>
    <definedName name="LINE23390ITEM60">#REF!</definedName>
    <definedName name="LINE23900ITEM60" localSheetId="0">#REF!</definedName>
    <definedName name="LINE23900ITEM60">#REF!</definedName>
    <definedName name="LINE29900ITEM60" localSheetId="0">#REF!</definedName>
    <definedName name="LINE29900ITEM60">#REF!</definedName>
    <definedName name="LINE31000ITEM60" localSheetId="0">#REF!</definedName>
    <definedName name="LINE31000ITEM60">#REF!</definedName>
    <definedName name="LINE41100ITEM60" localSheetId="0">#REF!</definedName>
    <definedName name="LINE41100ITEM60">#REF!</definedName>
    <definedName name="LINE41200ITEM60" localSheetId="0">#REF!</definedName>
    <definedName name="LINE41200ITEM60">#REF!</definedName>
    <definedName name="LINE41300ITEM60" localSheetId="0">#REF!</definedName>
    <definedName name="LINE41300ITEM60">#REF!</definedName>
    <definedName name="LINE41400ITEM60" localSheetId="0">#REF!</definedName>
    <definedName name="LINE41400ITEM60">#REF!</definedName>
    <definedName name="LINE41500ITEM60" localSheetId="0">#REF!</definedName>
    <definedName name="LINE41500ITEM60">#REF!</definedName>
    <definedName name="LINE41600ITEM60" localSheetId="0">#REF!</definedName>
    <definedName name="LINE41600ITEM60">#REF!</definedName>
    <definedName name="LINE41800ITEM60" localSheetId="0">#REF!</definedName>
    <definedName name="LINE41800ITEM60">#REF!</definedName>
    <definedName name="LINE42100ITEM60" localSheetId="0">#REF!</definedName>
    <definedName name="LINE42100ITEM60">#REF!</definedName>
    <definedName name="LINE45900ITEM60" localSheetId="0">#REF!</definedName>
    <definedName name="LINE45900ITEM60">#REF!</definedName>
    <definedName name="LinesYee" localSheetId="0">[20]List_ratios!#REF!</definedName>
    <definedName name="LinesYee">[20]List_ratios!#REF!</definedName>
    <definedName name="lki" localSheetId="0">'[31]F&amp;B'!#REF!</definedName>
    <definedName name="lki">'[31]F&amp;B'!#REF!</definedName>
    <definedName name="LKL" localSheetId="0">#REF!</definedName>
    <definedName name="LKL">#REF!</definedName>
    <definedName name="ll" localSheetId="0">#REF!</definedName>
    <definedName name="ll">#REF!</definedName>
    <definedName name="LLINE" localSheetId="0">#REF!</definedName>
    <definedName name="LLINE">#REF!</definedName>
    <definedName name="lmh" localSheetId="0">'[2]VD Legal &amp; Professional Details'!#REF!</definedName>
    <definedName name="lmh">'[2]VD Legal &amp; Professional Details'!#REF!</definedName>
    <definedName name="lmk" localSheetId="0">#REF!</definedName>
    <definedName name="lmk">#REF!</definedName>
    <definedName name="LOCAL" localSheetId="0">#REF!</definedName>
    <definedName name="LOCAL">#REF!</definedName>
    <definedName name="LOGISTICS" localSheetId="0">#REF!</definedName>
    <definedName name="LOGISTICS">#REF!</definedName>
    <definedName name="LOGISTICSMEX" localSheetId="0">#REF!</definedName>
    <definedName name="LOGISTICSMEX">#REF!</definedName>
    <definedName name="Lookup" localSheetId="0">#REF!</definedName>
    <definedName name="Lookup">#REF!</definedName>
    <definedName name="LTA" localSheetId="0">[41]LTA!#REF!</definedName>
    <definedName name="LTA">[41]LTA!#REF!</definedName>
    <definedName name="m" localSheetId="0">#REF!</definedName>
    <definedName name="m">#REF!</definedName>
    <definedName name="M_CapitalAvg">[28]ReportsParameters!$B$32</definedName>
    <definedName name="M_CoName">[28]ReportsParameters!$B$29</definedName>
    <definedName name="M_Denomination">[28]ReportsParameters!$B$38</definedName>
    <definedName name="M_FinanseerTitle">[28]ReportsParameters!$B$33</definedName>
    <definedName name="M_Lf">[28]ReportsParameters!$C$19</definedName>
    <definedName name="M_Pf">[28]ReportsParameters!$C$20</definedName>
    <definedName name="M_PrintFrom">[28]ReportsParameters!$B$11</definedName>
    <definedName name="M_PrintTo">[28]ReportsParameters!$B$12</definedName>
    <definedName name="M_Pt">[28]ReportsParameters!$C$21</definedName>
    <definedName name="M_SSAdjustments">[28]ReportsParameters!$B$26</definedName>
    <definedName name="M_T_Result" localSheetId="0">#REF!</definedName>
    <definedName name="M_T_Result">#REF!</definedName>
    <definedName name="MAJ_CON_EQP" localSheetId="0">#REF!</definedName>
    <definedName name="MAJ_CON_EQP">#REF!</definedName>
    <definedName name="MAJOR">[42]MAJOR_MINOR_MASTER!$C$4:$H$544</definedName>
    <definedName name="mapdata" localSheetId="0">[43]MAPSHEET!#REF!</definedName>
    <definedName name="mapdata">[43]MAPSHEET!#REF!</definedName>
    <definedName name="MarAdd">[44]Sheet1!$A$4:$M$70,[44]Sheet1!$A$72:$M$141</definedName>
    <definedName name="maradj" localSheetId="0">#REF!</definedName>
    <definedName name="maradj">#REF!</definedName>
    <definedName name="MARINE">#N/A</definedName>
    <definedName name="masaru" localSheetId="0">#REF!</definedName>
    <definedName name="masaru">#REF!</definedName>
    <definedName name="masterdata" localSheetId="0">#REF!</definedName>
    <definedName name="masterdata">#REF!</definedName>
    <definedName name="MAT" localSheetId="0">#REF!</definedName>
    <definedName name="MAT">#REF!</definedName>
    <definedName name="MATAV__Hungary" localSheetId="0">[20]List_ratios!#REF!</definedName>
    <definedName name="MATAV__Hungary">[20]List_ratios!#REF!</definedName>
    <definedName name="may" localSheetId="0">#REF!</definedName>
    <definedName name="may">#REF!</definedName>
    <definedName name="mayumi" localSheetId="0">#REF!</definedName>
    <definedName name="mayumi">#REF!</definedName>
    <definedName name="mbangtai10" localSheetId="0">#REF!</definedName>
    <definedName name="mbangtai10">#REF!</definedName>
    <definedName name="mbangtai100" localSheetId="0">#REF!</definedName>
    <definedName name="mbangtai100">#REF!</definedName>
    <definedName name="mbangtai15" localSheetId="0">#REF!</definedName>
    <definedName name="mbangtai15">#REF!</definedName>
    <definedName name="mbangtai150" localSheetId="0">#REF!</definedName>
    <definedName name="mbangtai150">#REF!</definedName>
    <definedName name="mbangtai25" localSheetId="0">#REF!</definedName>
    <definedName name="mbangtai25">#REF!</definedName>
    <definedName name="mbombtth50" localSheetId="0">#REF!</definedName>
    <definedName name="mbombtth50">#REF!</definedName>
    <definedName name="mbombtth60" localSheetId="0">#REF!</definedName>
    <definedName name="mbombtth60">#REF!</definedName>
    <definedName name="mbomdien0.55" localSheetId="0">#REF!</definedName>
    <definedName name="mbomdien0.55">#REF!</definedName>
    <definedName name="mbomdien0.75" localSheetId="0">#REF!</definedName>
    <definedName name="mbomdien0.75">#REF!</definedName>
    <definedName name="mbomdien1.1" localSheetId="0">#REF!</definedName>
    <definedName name="mbomdien1.1">#REF!</definedName>
    <definedName name="mbomdien1.5" localSheetId="0">#REF!</definedName>
    <definedName name="mbomdien1.5">#REF!</definedName>
    <definedName name="mbomdien10" localSheetId="0">#REF!</definedName>
    <definedName name="mbomdien10">#REF!</definedName>
    <definedName name="mbomdien113" localSheetId="0">#REF!</definedName>
    <definedName name="mbomdien113">#REF!</definedName>
    <definedName name="mbomdien14" localSheetId="0">#REF!</definedName>
    <definedName name="mbomdien14">#REF!</definedName>
    <definedName name="mbomdien2" localSheetId="0">#REF!</definedName>
    <definedName name="mbomdien2">#REF!</definedName>
    <definedName name="mbomdien2.8" localSheetId="0">#REF!</definedName>
    <definedName name="mbomdien2.8">#REF!</definedName>
    <definedName name="mbomdien20" localSheetId="0">#REF!</definedName>
    <definedName name="mbomdien20">#REF!</definedName>
    <definedName name="mbomdien22" localSheetId="0">#REF!</definedName>
    <definedName name="mbomdien22">#REF!</definedName>
    <definedName name="mbomdien28" localSheetId="0">#REF!</definedName>
    <definedName name="mbomdien28">#REF!</definedName>
    <definedName name="mbomdien30" localSheetId="0">#REF!</definedName>
    <definedName name="mbomdien30">#REF!</definedName>
    <definedName name="mbomdien4" localSheetId="0">#REF!</definedName>
    <definedName name="mbomdien4">#REF!</definedName>
    <definedName name="mbomdien4.5" localSheetId="0">#REF!</definedName>
    <definedName name="mbomdien4.5">#REF!</definedName>
    <definedName name="mbomdien40" localSheetId="0">#REF!</definedName>
    <definedName name="mbomdien40">#REF!</definedName>
    <definedName name="mbomdien50" localSheetId="0">#REF!</definedName>
    <definedName name="mbomdien50">#REF!</definedName>
    <definedName name="mbomdien55" localSheetId="0">#REF!</definedName>
    <definedName name="mbomdien55">#REF!</definedName>
    <definedName name="mbomdien7" localSheetId="0">#REF!</definedName>
    <definedName name="mbomdien7">#REF!</definedName>
    <definedName name="mbomdien75" localSheetId="0">#REF!</definedName>
    <definedName name="mbomdien75">#REF!</definedName>
    <definedName name="mbomth10" localSheetId="0">#REF!</definedName>
    <definedName name="mbomth10">#REF!</definedName>
    <definedName name="mbomth100" localSheetId="0">#REF!</definedName>
    <definedName name="mbomth100">#REF!</definedName>
    <definedName name="mbomth15" localSheetId="0">#REF!</definedName>
    <definedName name="mbomth15">#REF!</definedName>
    <definedName name="mbomth150" localSheetId="0">#REF!</definedName>
    <definedName name="mbomth150">#REF!</definedName>
    <definedName name="mbomth20" localSheetId="0">#REF!</definedName>
    <definedName name="mbomth20">#REF!</definedName>
    <definedName name="mbomth37" localSheetId="0">#REF!</definedName>
    <definedName name="mbomth37">#REF!</definedName>
    <definedName name="mbomth45" localSheetId="0">#REF!</definedName>
    <definedName name="mbomth45">#REF!</definedName>
    <definedName name="mbomth5" localSheetId="0">#REF!</definedName>
    <definedName name="mbomth5">#REF!</definedName>
    <definedName name="mbomth5.5" localSheetId="0">#REF!</definedName>
    <definedName name="mbomth5.5">#REF!</definedName>
    <definedName name="mbomth7" localSheetId="0">#REF!</definedName>
    <definedName name="mbomth7">#REF!</definedName>
    <definedName name="mbomth7.5" localSheetId="0">#REF!</definedName>
    <definedName name="mbomth7.5">#REF!</definedName>
    <definedName name="mbomth75" localSheetId="0">#REF!</definedName>
    <definedName name="mbomth75">#REF!</definedName>
    <definedName name="mbomthxang3" localSheetId="0">#REF!</definedName>
    <definedName name="mbomthxang3">#REF!</definedName>
    <definedName name="mbomthxang4" localSheetId="0">#REF!</definedName>
    <definedName name="mbomthxang4">#REF!</definedName>
    <definedName name="mbomthxang6" localSheetId="0">#REF!</definedName>
    <definedName name="mbomthxang6">#REF!</definedName>
    <definedName name="mbomthxang7" localSheetId="0">#REF!</definedName>
    <definedName name="mbomthxang7">#REF!</definedName>
    <definedName name="mbomthxang8" localSheetId="0">#REF!</definedName>
    <definedName name="mbomthxang8">#REF!</definedName>
    <definedName name="mbomvua2" localSheetId="0">#REF!</definedName>
    <definedName name="mbomvua2">#REF!</definedName>
    <definedName name="mbomvua4" localSheetId="0">#REF!</definedName>
    <definedName name="mbomvua4">#REF!</definedName>
    <definedName name="mbomvua6" localSheetId="0">#REF!</definedName>
    <definedName name="mbomvua6">#REF!</definedName>
    <definedName name="mbomvua9" localSheetId="0">#REF!</definedName>
    <definedName name="mbomvua9">#REF!</definedName>
    <definedName name="mbuacankhi1.5" localSheetId="0">#REF!</definedName>
    <definedName name="mbuacankhi1.5">#REF!</definedName>
    <definedName name="mbuadcocnoi2.5" localSheetId="0">#REF!</definedName>
    <definedName name="mbuadcocnoi2.5">#REF!</definedName>
    <definedName name="mbuadray1.2" localSheetId="0">#REF!</definedName>
    <definedName name="mbuadray1.2">#REF!</definedName>
    <definedName name="mbuadray1.8" localSheetId="0">#REF!</definedName>
    <definedName name="mbuadray1.8">#REF!</definedName>
    <definedName name="mbuadray2.2" localSheetId="0">#REF!</definedName>
    <definedName name="mbuadray2.2">#REF!</definedName>
    <definedName name="mbuadray2.5" localSheetId="0">#REF!</definedName>
    <definedName name="mbuadray2.5">#REF!</definedName>
    <definedName name="mbuadray3.5" localSheetId="0">#REF!</definedName>
    <definedName name="mbuadray3.5">#REF!</definedName>
    <definedName name="mbuarung170" localSheetId="0">#REF!</definedName>
    <definedName name="mbuarung170">#REF!</definedName>
    <definedName name="mbuarung40" localSheetId="0">#REF!</definedName>
    <definedName name="mbuarung40">#REF!</definedName>
    <definedName name="mbuarung50" localSheetId="0">#REF!</definedName>
    <definedName name="mbuarung50">#REF!</definedName>
    <definedName name="mbuarungccatth60" localSheetId="0">#REF!</definedName>
    <definedName name="mbuarungccatth60">#REF!</definedName>
    <definedName name="mbuathbx0.6" localSheetId="0">#REF!</definedName>
    <definedName name="mbuathbx0.6">#REF!</definedName>
    <definedName name="mbuathbx1.2" localSheetId="0">#REF!</definedName>
    <definedName name="mbuathbx1.2">#REF!</definedName>
    <definedName name="mbuathbx1.8" localSheetId="0">#REF!</definedName>
    <definedName name="mbuathbx1.8">#REF!</definedName>
    <definedName name="mbuathbx3.5" localSheetId="0">#REF!</definedName>
    <definedName name="mbuathbx3.5">#REF!</definedName>
    <definedName name="mbuathbx4.5" localSheetId="0">#REF!</definedName>
    <definedName name="mbuathbx4.5">#REF!</definedName>
    <definedName name="mc" localSheetId="0">#REF!</definedName>
    <definedName name="mc">#REF!</definedName>
    <definedName name="mc0105porcent" localSheetId="0">#REF!</definedName>
    <definedName name="mc0105porcent">#REF!</definedName>
    <definedName name="mc01porcent" localSheetId="0">#REF!</definedName>
    <definedName name="mc01porcent">#REF!</definedName>
    <definedName name="mcambactham1" localSheetId="0">#REF!</definedName>
    <definedName name="mcambactham1">#REF!</definedName>
    <definedName name="mcano30" localSheetId="0">#REF!</definedName>
    <definedName name="mcano30">#REF!</definedName>
    <definedName name="mcano75" localSheetId="0">#REF!</definedName>
    <definedName name="mcano75">#REF!</definedName>
    <definedName name="mcap1g10" localSheetId="0">#REF!</definedName>
    <definedName name="mcap1g10">#REF!</definedName>
    <definedName name="mcap1g16" localSheetId="0">#REF!</definedName>
    <definedName name="mcap1g16">#REF!</definedName>
    <definedName name="mcap1g25" localSheetId="0">#REF!</definedName>
    <definedName name="mcap1g25">#REF!</definedName>
    <definedName name="mcap1g9" localSheetId="0">#REF!</definedName>
    <definedName name="mcap1g9">#REF!</definedName>
    <definedName name="mcatdot2.8" localSheetId="0">#REF!</definedName>
    <definedName name="mcatdot2.8">#REF!</definedName>
    <definedName name="mcatong5" localSheetId="0">#REF!</definedName>
    <definedName name="mcatong5">#REF!</definedName>
    <definedName name="mcatton15" localSheetId="0">#REF!</definedName>
    <definedName name="mcatton15">#REF!</definedName>
    <definedName name="mcatuonthep5" localSheetId="0">#REF!</definedName>
    <definedName name="mcatuonthep5">#REF!</definedName>
    <definedName name="mcaulongmon10" localSheetId="0">#REF!</definedName>
    <definedName name="mcaulongmon10">#REF!</definedName>
    <definedName name="mcaulongmon30" localSheetId="0">#REF!</definedName>
    <definedName name="mcaulongmon30">#REF!</definedName>
    <definedName name="mcaulongmon60" localSheetId="0">#REF!</definedName>
    <definedName name="mcaulongmon60">#REF!</definedName>
    <definedName name="mcauray20" localSheetId="0">#REF!</definedName>
    <definedName name="mcauray20">#REF!</definedName>
    <definedName name="mcauray25" localSheetId="0">#REF!</definedName>
    <definedName name="mcauray25">#REF!</definedName>
    <definedName name="mcayxoidk108" localSheetId="0">#REF!</definedName>
    <definedName name="mcayxoidk108">#REF!</definedName>
    <definedName name="mcayxoidk60" localSheetId="0">#REF!</definedName>
    <definedName name="mcayxoidk60">#REF!</definedName>
    <definedName name="mcayxoidk80" localSheetId="0">#REF!</definedName>
    <definedName name="mcayxoidk80">#REF!</definedName>
    <definedName name="mccaubh10" localSheetId="0">#REF!</definedName>
    <definedName name="mccaubh10">#REF!</definedName>
    <definedName name="mccaubh16" localSheetId="0">#REF!</definedName>
    <definedName name="mccaubh16">#REF!</definedName>
    <definedName name="mccaubh25" localSheetId="0">#REF!</definedName>
    <definedName name="mccaubh25">#REF!</definedName>
    <definedName name="mccaubh3" localSheetId="0">#REF!</definedName>
    <definedName name="mccaubh3">#REF!</definedName>
    <definedName name="mccaubh4" localSheetId="0">#REF!</definedName>
    <definedName name="mccaubh4">#REF!</definedName>
    <definedName name="mccaubh40" localSheetId="0">#REF!</definedName>
    <definedName name="mccaubh40">#REF!</definedName>
    <definedName name="mccaubh5" localSheetId="0">#REF!</definedName>
    <definedName name="mccaubh5">#REF!</definedName>
    <definedName name="mccaubh6" localSheetId="0">#REF!</definedName>
    <definedName name="mccaubh6">#REF!</definedName>
    <definedName name="mccaubh65" localSheetId="0">#REF!</definedName>
    <definedName name="mccaubh65">#REF!</definedName>
    <definedName name="mccaubh7" localSheetId="0">#REF!</definedName>
    <definedName name="mccaubh7">#REF!</definedName>
    <definedName name="mccaubh8" localSheetId="0">#REF!</definedName>
    <definedName name="mccaubh8">#REF!</definedName>
    <definedName name="mccaubh90" localSheetId="0">#REF!</definedName>
    <definedName name="mccaubh90">#REF!</definedName>
    <definedName name="mccaubx10" localSheetId="0">#REF!</definedName>
    <definedName name="mccaubx10">#REF!</definedName>
    <definedName name="mccaubx100" localSheetId="0">#REF!</definedName>
    <definedName name="mccaubx100">#REF!</definedName>
    <definedName name="mccaubx16" localSheetId="0">#REF!</definedName>
    <definedName name="mccaubx16">#REF!</definedName>
    <definedName name="mccaubx25" localSheetId="0">#REF!</definedName>
    <definedName name="mccaubx25">#REF!</definedName>
    <definedName name="mccaubx28" localSheetId="0">#REF!</definedName>
    <definedName name="mccaubx28">#REF!</definedName>
    <definedName name="mccaubx40" localSheetId="0">#REF!</definedName>
    <definedName name="mccaubx40">#REF!</definedName>
    <definedName name="mccaubx5" localSheetId="0">#REF!</definedName>
    <definedName name="mccaubx5">#REF!</definedName>
    <definedName name="mccaubx50" localSheetId="0">#REF!</definedName>
    <definedName name="mccaubx50">#REF!</definedName>
    <definedName name="mccaubx63" localSheetId="0">#REF!</definedName>
    <definedName name="mccaubx63">#REF!</definedName>
    <definedName name="mccaubx7" localSheetId="0">#REF!</definedName>
    <definedName name="mccaubx7">#REF!</definedName>
    <definedName name="mccauladam60" localSheetId="0">#REF!</definedName>
    <definedName name="mccauladam60">#REF!</definedName>
    <definedName name="mccaunoi100" localSheetId="0">#REF!</definedName>
    <definedName name="mccaunoi100">#REF!</definedName>
    <definedName name="mccaunoi30" localSheetId="0">#REF!</definedName>
    <definedName name="mccaunoi30">#REF!</definedName>
    <definedName name="mccauthap10" localSheetId="0">#REF!</definedName>
    <definedName name="mccauthap10">#REF!</definedName>
    <definedName name="mccauthap12" localSheetId="0">#REF!</definedName>
    <definedName name="mccauthap12">#REF!</definedName>
    <definedName name="mccauthap15" localSheetId="0">#REF!</definedName>
    <definedName name="mccauthap15">#REF!</definedName>
    <definedName name="mccauthap20" localSheetId="0">#REF!</definedName>
    <definedName name="mccauthap20">#REF!</definedName>
    <definedName name="mccauthap25" localSheetId="0">#REF!</definedName>
    <definedName name="mccauthap25">#REF!</definedName>
    <definedName name="mccauthap3" localSheetId="0">#REF!</definedName>
    <definedName name="mccauthap3">#REF!</definedName>
    <definedName name="mccauthap30" localSheetId="0">#REF!</definedName>
    <definedName name="mccauthap30">#REF!</definedName>
    <definedName name="mccauthap40" localSheetId="0">#REF!</definedName>
    <definedName name="mccauthap40">#REF!</definedName>
    <definedName name="mccauthap5" localSheetId="0">#REF!</definedName>
    <definedName name="mccauthap5">#REF!</definedName>
    <definedName name="mccauthap50" localSheetId="0">#REF!</definedName>
    <definedName name="mccauthap50">#REF!</definedName>
    <definedName name="mccauthap8" localSheetId="0">#REF!</definedName>
    <definedName name="mccauthap8">#REF!</definedName>
    <definedName name="mccautnhi0.5" localSheetId="0">#REF!</definedName>
    <definedName name="mccautnhi0.5">#REF!</definedName>
    <definedName name="MCPLAT" localSheetId="0">#REF!</definedName>
    <definedName name="MCPLAT">#REF!</definedName>
    <definedName name="mcuakl1.7" localSheetId="0">#REF!</definedName>
    <definedName name="mcuakl1.7">#REF!</definedName>
    <definedName name="mdamban0.4" localSheetId="0">#REF!</definedName>
    <definedName name="mdamban0.4">#REF!</definedName>
    <definedName name="mdamban0.6" localSheetId="0">#REF!</definedName>
    <definedName name="mdamban0.6">#REF!</definedName>
    <definedName name="mdamban0.8" localSheetId="0">#REF!</definedName>
    <definedName name="mdamban0.8">#REF!</definedName>
    <definedName name="mdamban1" localSheetId="0">#REF!</definedName>
    <definedName name="mdamban1">#REF!</definedName>
    <definedName name="mdambhdkbx12.5" localSheetId="0">#REF!</definedName>
    <definedName name="mdambhdkbx12.5">#REF!</definedName>
    <definedName name="mdambhdkbx18" localSheetId="0">#REF!</definedName>
    <definedName name="mdambhdkbx18">#REF!</definedName>
    <definedName name="mdambhdkbx25" localSheetId="0">#REF!</definedName>
    <definedName name="mdambhdkbx25">#REF!</definedName>
    <definedName name="mdambhdkbx26.5" localSheetId="0">#REF!</definedName>
    <definedName name="mdambhdkbx26.5">#REF!</definedName>
    <definedName name="mdambhdkbx9" localSheetId="0">#REF!</definedName>
    <definedName name="mdambhdkbx9">#REF!</definedName>
    <definedName name="mdambhth16" localSheetId="0">#REF!</definedName>
    <definedName name="mdambhth16">#REF!</definedName>
    <definedName name="mdambhth17.5" localSheetId="0">#REF!</definedName>
    <definedName name="mdambhth17.5">#REF!</definedName>
    <definedName name="mdambhth25" localSheetId="0">#REF!</definedName>
    <definedName name="mdambhth25">#REF!</definedName>
    <definedName name="mdambthepth10" localSheetId="0">#REF!</definedName>
    <definedName name="mdambthepth10">#REF!</definedName>
    <definedName name="mdambthepth12.2" localSheetId="0">#REF!</definedName>
    <definedName name="mdambthepth12.2">#REF!</definedName>
    <definedName name="mdambthepth13" localSheetId="0">#REF!</definedName>
    <definedName name="mdambthepth13">#REF!</definedName>
    <definedName name="mdambthepth14.5" localSheetId="0">#REF!</definedName>
    <definedName name="mdambthepth14.5">#REF!</definedName>
    <definedName name="mdambthepth15.5" localSheetId="0">#REF!</definedName>
    <definedName name="mdambthepth15.5">#REF!</definedName>
    <definedName name="mdambthepth8.5" localSheetId="0">#REF!</definedName>
    <definedName name="mdambthepth8.5">#REF!</definedName>
    <definedName name="mdamcanh1" localSheetId="0">#REF!</definedName>
    <definedName name="mdamcanh1">#REF!</definedName>
    <definedName name="mdamccdk5.5" localSheetId="0">#REF!</definedName>
    <definedName name="mdamccdk5.5">#REF!</definedName>
    <definedName name="mdamccdk9" localSheetId="0">#REF!</definedName>
    <definedName name="mdamccdk9">#REF!</definedName>
    <definedName name="mdamdatct60" localSheetId="0">#REF!</definedName>
    <definedName name="mdamdatct60">#REF!</definedName>
    <definedName name="mdamdatct80" localSheetId="0">#REF!</definedName>
    <definedName name="mdamdatct80">#REF!</definedName>
    <definedName name="mdamdui0.6" localSheetId="0">#REF!</definedName>
    <definedName name="mdamdui0.6">#REF!</definedName>
    <definedName name="mdamdui0.8" localSheetId="0">#REF!</definedName>
    <definedName name="mdamdui0.8">#REF!</definedName>
    <definedName name="mdamdui1" localSheetId="0">#REF!</definedName>
    <definedName name="mdamdui1">#REF!</definedName>
    <definedName name="mdamdui1.5" localSheetId="0">#REF!</definedName>
    <definedName name="mdamdui1.5">#REF!</definedName>
    <definedName name="mdamdui2.8" localSheetId="0">#REF!</definedName>
    <definedName name="mdamdui2.8">#REF!</definedName>
    <definedName name="mdamrung15" localSheetId="0">#REF!</definedName>
    <definedName name="mdamrung15">#REF!</definedName>
    <definedName name="mdamrung18" localSheetId="0">#REF!</definedName>
    <definedName name="mdamrung18">#REF!</definedName>
    <definedName name="mdamrung8" localSheetId="0">#REF!</definedName>
    <definedName name="mdamrung8">#REF!</definedName>
    <definedName name="mdao1gbh0.15" localSheetId="0">#REF!</definedName>
    <definedName name="mdao1gbh0.15">#REF!</definedName>
    <definedName name="mdao1gbh0.25" localSheetId="0">#REF!</definedName>
    <definedName name="mdao1gbh0.25">#REF!</definedName>
    <definedName name="mdao1gbh0.30" localSheetId="0">#REF!</definedName>
    <definedName name="mdao1gbh0.30">#REF!</definedName>
    <definedName name="mdao1gbh0.35" localSheetId="0">#REF!</definedName>
    <definedName name="mdao1gbh0.35">#REF!</definedName>
    <definedName name="mdao1gbh0.40" localSheetId="0">#REF!</definedName>
    <definedName name="mdao1gbh0.40">#REF!</definedName>
    <definedName name="mdao1gbh0.65" localSheetId="0">#REF!</definedName>
    <definedName name="mdao1gbh0.65">#REF!</definedName>
    <definedName name="mdao1gbh0.75" localSheetId="0">#REF!</definedName>
    <definedName name="mdao1gbh0.75">#REF!</definedName>
    <definedName name="mdao1gbh1.25" localSheetId="0">#REF!</definedName>
    <definedName name="mdao1gbh1.25">#REF!</definedName>
    <definedName name="mdao1gbx0.22" localSheetId="0">#REF!</definedName>
    <definedName name="mdao1gbx0.22">#REF!</definedName>
    <definedName name="mdao1gbx0.25" localSheetId="0">#REF!</definedName>
    <definedName name="mdao1gbx0.25">#REF!</definedName>
    <definedName name="mdao1gbx0.30" localSheetId="0">#REF!</definedName>
    <definedName name="mdao1gbx0.30">#REF!</definedName>
    <definedName name="mdao1gbx0.35" localSheetId="0">#REF!</definedName>
    <definedName name="mdao1gbx0.35">#REF!</definedName>
    <definedName name="mdao1gbx0.40" localSheetId="0">#REF!</definedName>
    <definedName name="mdao1gbx0.40">#REF!</definedName>
    <definedName name="mdao1gbx0.50" localSheetId="0">#REF!</definedName>
    <definedName name="mdao1gbx0.50">#REF!</definedName>
    <definedName name="mdao1gbx0.65" localSheetId="0">#REF!</definedName>
    <definedName name="mdao1gbx0.65">#REF!</definedName>
    <definedName name="mdao1gbx1.00" localSheetId="0">#REF!</definedName>
    <definedName name="mdao1gbx1.00">#REF!</definedName>
    <definedName name="mdao1gbx1.20" localSheetId="0">#REF!</definedName>
    <definedName name="mdao1gbx1.20">#REF!</definedName>
    <definedName name="mdao1gbx1.25" localSheetId="0">#REF!</definedName>
    <definedName name="mdao1gbx1.25">#REF!</definedName>
    <definedName name="mdao1gbx1.60" localSheetId="0">#REF!</definedName>
    <definedName name="mdao1gbx1.60">#REF!</definedName>
    <definedName name="mdao1gbx2.00" localSheetId="0">#REF!</definedName>
    <definedName name="mdao1gbx2.00">#REF!</definedName>
    <definedName name="mdao1gbx2.50" localSheetId="0">#REF!</definedName>
    <definedName name="mdao1gbx2.50">#REF!</definedName>
    <definedName name="mdao1gbx4.00" localSheetId="0">#REF!</definedName>
    <definedName name="mdao1gbx4.00">#REF!</definedName>
    <definedName name="mdao1gbx4.60" localSheetId="0">#REF!</definedName>
    <definedName name="mdao1gbx4.60">#REF!</definedName>
    <definedName name="mdao1gbx5.00" localSheetId="0">#REF!</definedName>
    <definedName name="mdao1gbx5.00">#REF!</definedName>
    <definedName name="me" localSheetId="0">#REF!</definedName>
    <definedName name="me">#REF!</definedName>
    <definedName name="mepcocsau1" localSheetId="0">#REF!</definedName>
    <definedName name="mepcocsau1">#REF!</definedName>
    <definedName name="mepcoctr100" localSheetId="0">#REF!</definedName>
    <definedName name="mepcoctr100">#REF!</definedName>
    <definedName name="mepcoctr60" localSheetId="0">#REF!</definedName>
    <definedName name="mepcoctr60">#REF!</definedName>
    <definedName name="METAL1" localSheetId="0">#REF!</definedName>
    <definedName name="METAL1">#REF!</definedName>
    <definedName name="Methods" localSheetId="0">#REF!</definedName>
    <definedName name="Methods">#REF!</definedName>
    <definedName name="MG_A" localSheetId="0">#REF!</definedName>
    <definedName name="MG_A">#REF!</definedName>
    <definedName name="mhan1chieu40" localSheetId="0">#REF!</definedName>
    <definedName name="mhan1chieu40">#REF!</definedName>
    <definedName name="mhan1chieu50" localSheetId="0">#REF!</definedName>
    <definedName name="mhan1chieu50">#REF!</definedName>
    <definedName name="mhancatnuoc124" localSheetId="0">#REF!</definedName>
    <definedName name="mhancatnuoc124">#REF!</definedName>
    <definedName name="mhand10.2" localSheetId="0">#REF!</definedName>
    <definedName name="mhand10.2">#REF!</definedName>
    <definedName name="mhand27.5" localSheetId="0">#REF!</definedName>
    <definedName name="mhand27.5">#REF!</definedName>
    <definedName name="mhand4" localSheetId="0">#REF!</definedName>
    <definedName name="mhand4">#REF!</definedName>
    <definedName name="mhanhoi1000" localSheetId="0">#REF!</definedName>
    <definedName name="mhanhoi1000">#REF!</definedName>
    <definedName name="mhanhoi2000" localSheetId="0">#REF!</definedName>
    <definedName name="mhanhoi2000">#REF!</definedName>
    <definedName name="mhanxang20" localSheetId="0">#REF!</definedName>
    <definedName name="mhanxang20">#REF!</definedName>
    <definedName name="mhanxang9" localSheetId="0">#REF!</definedName>
    <definedName name="mhanxang9">#REF!</definedName>
    <definedName name="mhanxchieu23" localSheetId="0">#REF!</definedName>
    <definedName name="mhanxchieu23">#REF!</definedName>
    <definedName name="mhanxchieu29.2" localSheetId="0">#REF!</definedName>
    <definedName name="mhanxchieu29.2">#REF!</definedName>
    <definedName name="mhanxchieu33.5" localSheetId="0">#REF!</definedName>
    <definedName name="mhanxchieu33.5">#REF!</definedName>
    <definedName name="MISC" localSheetId="0">#REF!</definedName>
    <definedName name="MISC">#REF!</definedName>
    <definedName name="mkcnGPS15" localSheetId="0">#REF!</definedName>
    <definedName name="mkcnGPS15">#REF!</definedName>
    <definedName name="mkcnTRC15" localSheetId="0">#REF!</definedName>
    <definedName name="mkcnTRC15">#REF!</definedName>
    <definedName name="mkcnVRM" localSheetId="0">#REF!</definedName>
    <definedName name="mkcnVRM">#REF!</definedName>
    <definedName name="mkeobh165" localSheetId="0">#REF!</definedName>
    <definedName name="mkeobh165">#REF!</definedName>
    <definedName name="mkeobh215" localSheetId="0">#REF!</definedName>
    <definedName name="mkeobh215">#REF!</definedName>
    <definedName name="mkeobh28" localSheetId="0">#REF!</definedName>
    <definedName name="mkeobh28">#REF!</definedName>
    <definedName name="mkeobh40" localSheetId="0">#REF!</definedName>
    <definedName name="mkeobh40">#REF!</definedName>
    <definedName name="mkeobh50" localSheetId="0">#REF!</definedName>
    <definedName name="mkeobh50">#REF!</definedName>
    <definedName name="mkeobh55" localSheetId="0">#REF!</definedName>
    <definedName name="mkeobh55">#REF!</definedName>
    <definedName name="mkeobh60" localSheetId="0">#REF!</definedName>
    <definedName name="mkeobh60">#REF!</definedName>
    <definedName name="mkeobh80" localSheetId="0">#REF!</definedName>
    <definedName name="mkeobh80">#REF!</definedName>
    <definedName name="mkeobx108" localSheetId="0">#REF!</definedName>
    <definedName name="mkeobx108">#REF!</definedName>
    <definedName name="mkeobx130" localSheetId="0">#REF!</definedName>
    <definedName name="mkeobx130">#REF!</definedName>
    <definedName name="mkeobx45" localSheetId="0">#REF!</definedName>
    <definedName name="mkeobx45">#REF!</definedName>
    <definedName name="mkeobx54" localSheetId="0">#REF!</definedName>
    <definedName name="mkeobx54">#REF!</definedName>
    <definedName name="mkeobx60" localSheetId="0">#REF!</definedName>
    <definedName name="mkeobx60">#REF!</definedName>
    <definedName name="mkeobx75" localSheetId="0">#REF!</definedName>
    <definedName name="mkeobx75">#REF!</definedName>
    <definedName name="mkhoanbttay24" localSheetId="0">#REF!</definedName>
    <definedName name="mkhoanbttay24">#REF!</definedName>
    <definedName name="mkhoanbttay30" localSheetId="0">#REF!</definedName>
    <definedName name="mkhoanbttay30">#REF!</definedName>
    <definedName name="mkhoanbttay38" localSheetId="0">#REF!</definedName>
    <definedName name="mkhoanbttay38">#REF!</definedName>
    <definedName name="mkhoanbttay40" localSheetId="0">#REF!</definedName>
    <definedName name="mkhoanbttay40">#REF!</definedName>
    <definedName name="mkhoandatay30" localSheetId="0">#REF!</definedName>
    <definedName name="mkhoandatay30">#REF!</definedName>
    <definedName name="mkhoandatay42" localSheetId="0">#REF!</definedName>
    <definedName name="mkhoandatay42">#REF!</definedName>
    <definedName name="mkhoandung4.5" localSheetId="0">#REF!</definedName>
    <definedName name="mkhoandung4.5">#REF!</definedName>
    <definedName name="mkhoansattay13" localSheetId="0">#REF!</definedName>
    <definedName name="mkhoansattay13">#REF!</definedName>
    <definedName name="mkhoanxoayth110" localSheetId="0">#REF!</definedName>
    <definedName name="mkhoanxoayth110">#REF!</definedName>
    <definedName name="mkhoanxoayth95" localSheetId="0">#REF!</definedName>
    <definedName name="mkhoanxoayth95">#REF!</definedName>
    <definedName name="mkichck18" localSheetId="0">#REF!</definedName>
    <definedName name="mkichck18">#REF!</definedName>
    <definedName name="mkichck250" localSheetId="0">#REF!</definedName>
    <definedName name="mkichck250">#REF!</definedName>
    <definedName name="mkichday60" localSheetId="0">#REF!</definedName>
    <definedName name="mkichday60">#REF!</definedName>
    <definedName name="mkichnang100" localSheetId="0">#REF!</definedName>
    <definedName name="mkichnang100">#REF!</definedName>
    <definedName name="mkichnang250" localSheetId="0">#REF!</definedName>
    <definedName name="mkichnang250">#REF!</definedName>
    <definedName name="mkichnang500" localSheetId="0">#REF!</definedName>
    <definedName name="mkichnang500">#REF!</definedName>
    <definedName name="MKT" localSheetId="0">#REF!</definedName>
    <definedName name="MKT">#REF!</definedName>
    <definedName name="mktvalue97" localSheetId="0">#REF!</definedName>
    <definedName name="mktvalue97">#REF!</definedName>
    <definedName name="mluoncap15" localSheetId="0">#REF!</definedName>
    <definedName name="mluoncap15">#REF!</definedName>
    <definedName name="mm" localSheetId="0">#REF!</definedName>
    <definedName name="mm">#REF!</definedName>
    <definedName name="mmai2.7" localSheetId="0">#REF!</definedName>
    <definedName name="mmai2.7">#REF!</definedName>
    <definedName name="mmm" localSheetId="0">#REF!</definedName>
    <definedName name="mmm">#REF!</definedName>
    <definedName name="mnenkhid102" localSheetId="0">#REF!</definedName>
    <definedName name="mnenkhid102">#REF!</definedName>
    <definedName name="mnenkhid120" localSheetId="0">#REF!</definedName>
    <definedName name="mnenkhid120">#REF!</definedName>
    <definedName name="mnenkhid1200" localSheetId="0">#REF!</definedName>
    <definedName name="mnenkhid1200">#REF!</definedName>
    <definedName name="mnenkhid200" localSheetId="0">#REF!</definedName>
    <definedName name="mnenkhid200">#REF!</definedName>
    <definedName name="mnenkhid240" localSheetId="0">#REF!</definedName>
    <definedName name="mnenkhid240">#REF!</definedName>
    <definedName name="mnenkhid300" localSheetId="0">#REF!</definedName>
    <definedName name="mnenkhid300">#REF!</definedName>
    <definedName name="mnenkhid360" localSheetId="0">#REF!</definedName>
    <definedName name="mnenkhid360">#REF!</definedName>
    <definedName name="mnenkhid5.5" localSheetId="0">#REF!</definedName>
    <definedName name="mnenkhid5.5">#REF!</definedName>
    <definedName name="mnenkhid540" localSheetId="0">#REF!</definedName>
    <definedName name="mnenkhid540">#REF!</definedName>
    <definedName name="mnenkhid600" localSheetId="0">#REF!</definedName>
    <definedName name="mnenkhid600">#REF!</definedName>
    <definedName name="mnenkhid660" localSheetId="0">#REF!</definedName>
    <definedName name="mnenkhid660">#REF!</definedName>
    <definedName name="mnenkhid75" localSheetId="0">#REF!</definedName>
    <definedName name="mnenkhid75">#REF!</definedName>
    <definedName name="mnenkhidien10" localSheetId="0">#REF!</definedName>
    <definedName name="mnenkhidien10">#REF!</definedName>
    <definedName name="mnenkhidien150" localSheetId="0">#REF!</definedName>
    <definedName name="mnenkhidien150">#REF!</definedName>
    <definedName name="mnenkhidien216" localSheetId="0">#REF!</definedName>
    <definedName name="mnenkhidien216">#REF!</definedName>
    <definedName name="mnenkhidien22" localSheetId="0">#REF!</definedName>
    <definedName name="mnenkhidien22">#REF!</definedName>
    <definedName name="mnenkhidien270" localSheetId="0">#REF!</definedName>
    <definedName name="mnenkhidien270">#REF!</definedName>
    <definedName name="mnenkhidien30" localSheetId="0">#REF!</definedName>
    <definedName name="mnenkhidien30">#REF!</definedName>
    <definedName name="mnenkhidien300" localSheetId="0">#REF!</definedName>
    <definedName name="mnenkhidien300">#REF!</definedName>
    <definedName name="mnenkhidien5" localSheetId="0">#REF!</definedName>
    <definedName name="mnenkhidien5">#REF!</definedName>
    <definedName name="mnenkhidien56" localSheetId="0">#REF!</definedName>
    <definedName name="mnenkhidien56">#REF!</definedName>
    <definedName name="mnenkhidien600" localSheetId="0">#REF!</definedName>
    <definedName name="mnenkhidien600">#REF!</definedName>
    <definedName name="mnenkhixang11" localSheetId="0">#REF!</definedName>
    <definedName name="mnenkhixang11">#REF!</definedName>
    <definedName name="mnenkhixang120" localSheetId="0">#REF!</definedName>
    <definedName name="mnenkhixang120">#REF!</definedName>
    <definedName name="mnenkhixang200" localSheetId="0">#REF!</definedName>
    <definedName name="mnenkhixang200">#REF!</definedName>
    <definedName name="mnenkhixang25" localSheetId="0">#REF!</definedName>
    <definedName name="mnenkhixang25">#REF!</definedName>
    <definedName name="mnenkhixang3" localSheetId="0">#REF!</definedName>
    <definedName name="mnenkhixang3">#REF!</definedName>
    <definedName name="mnenkhixang300" localSheetId="0">#REF!</definedName>
    <definedName name="mnenkhixang300">#REF!</definedName>
    <definedName name="mnenkhixang40" localSheetId="0">#REF!</definedName>
    <definedName name="mnenkhixang40">#REF!</definedName>
    <definedName name="mnenkhixang600" localSheetId="0">#REF!</definedName>
    <definedName name="mnenkhixang600">#REF!</definedName>
    <definedName name="mnghiendad25" localSheetId="0">#REF!</definedName>
    <definedName name="mnghiendad25">#REF!</definedName>
    <definedName name="mnghiendadd20" localSheetId="0">#REF!</definedName>
    <definedName name="mnghiendadd20">#REF!</definedName>
    <definedName name="mnghiendadd6" localSheetId="0">#REF!</definedName>
    <definedName name="mnghiendadd6">#REF!</definedName>
    <definedName name="mnghiendatho14" localSheetId="0">#REF!</definedName>
    <definedName name="mnghiendatho14">#REF!</definedName>
    <definedName name="mnghiendatho200" localSheetId="0">#REF!</definedName>
    <definedName name="mnghiendatho200">#REF!</definedName>
    <definedName name="mnhogcaydk100" localSheetId="0">#REF!</definedName>
    <definedName name="mnhogcaydk100">#REF!</definedName>
    <definedName name="mnhogcaydk54" localSheetId="0">#REF!</definedName>
    <definedName name="mnhogcaydk54">#REF!</definedName>
    <definedName name="mnhogcaydk75" localSheetId="0">#REF!</definedName>
    <definedName name="mnhogcaydk75">#REF!</definedName>
    <definedName name="MONP" localSheetId="0">#REF!,#REF!,#REF!</definedName>
    <definedName name="MONP">#REF!,#REF!,#REF!</definedName>
    <definedName name="Month" localSheetId="0">#REF!</definedName>
    <definedName name="Month">#REF!</definedName>
    <definedName name="MonthList" localSheetId="0">#REF!</definedName>
    <definedName name="MonthList">#REF!</definedName>
    <definedName name="MONTHS" localSheetId="0">#REF!</definedName>
    <definedName name="MONTHS">#REF!</definedName>
    <definedName name="MONTHSLYR" localSheetId="0">#REF!</definedName>
    <definedName name="MONTHSLYR">#REF!</definedName>
    <definedName name="MonthVlookup" localSheetId="0">#REF!</definedName>
    <definedName name="MonthVlookup">#REF!</definedName>
    <definedName name="morita" localSheetId="0">#REF!</definedName>
    <definedName name="morita">#REF!</definedName>
    <definedName name="moritavn" localSheetId="0">#REF!</definedName>
    <definedName name="moritavn">#REF!</definedName>
    <definedName name="motodk150" localSheetId="0">#REF!</definedName>
    <definedName name="motodk150">#REF!</definedName>
    <definedName name="motodk180" localSheetId="0">#REF!</definedName>
    <definedName name="motodk180">#REF!</definedName>
    <definedName name="motodk200" localSheetId="0">#REF!</definedName>
    <definedName name="motodk200">#REF!</definedName>
    <definedName name="motodk240" localSheetId="0">#REF!</definedName>
    <definedName name="motodk240">#REF!</definedName>
    <definedName name="motodk255" localSheetId="0">#REF!</definedName>
    <definedName name="motodk255">#REF!</definedName>
    <definedName name="motodk272" localSheetId="0">#REF!</definedName>
    <definedName name="motodk272">#REF!</definedName>
    <definedName name="MOTORCAR" localSheetId="0">#REF!</definedName>
    <definedName name="MOTORCAR">#REF!</definedName>
    <definedName name="motothung10" localSheetId="0">#REF!</definedName>
    <definedName name="motothung10">#REF!</definedName>
    <definedName name="motothung12" localSheetId="0">#REF!</definedName>
    <definedName name="motothung12">#REF!</definedName>
    <definedName name="motothung12.5" localSheetId="0">#REF!</definedName>
    <definedName name="motothung12.5">#REF!</definedName>
    <definedName name="motothung2" localSheetId="0">#REF!</definedName>
    <definedName name="motothung2">#REF!</definedName>
    <definedName name="motothung2.5" localSheetId="0">#REF!</definedName>
    <definedName name="motothung2.5">#REF!</definedName>
    <definedName name="motothung20" localSheetId="0">#REF!</definedName>
    <definedName name="motothung20">#REF!</definedName>
    <definedName name="motothung4" localSheetId="0">#REF!</definedName>
    <definedName name="motothung4">#REF!</definedName>
    <definedName name="motothung5" localSheetId="0">#REF!</definedName>
    <definedName name="motothung5">#REF!</definedName>
    <definedName name="motothung6" localSheetId="0">#REF!</definedName>
    <definedName name="motothung6">#REF!</definedName>
    <definedName name="motothung7" localSheetId="0">#REF!</definedName>
    <definedName name="motothung7">#REF!</definedName>
    <definedName name="mototnuoc4" localSheetId="0">#REF!</definedName>
    <definedName name="mototnuoc4">#REF!</definedName>
    <definedName name="mototnuoc5" localSheetId="0">#REF!</definedName>
    <definedName name="mototnuoc5">#REF!</definedName>
    <definedName name="mototnuoc6" localSheetId="0">#REF!</definedName>
    <definedName name="mototnuoc6">#REF!</definedName>
    <definedName name="mototnuoc7" localSheetId="0">#REF!</definedName>
    <definedName name="mototnuoc7">#REF!</definedName>
    <definedName name="mototudo10" localSheetId="0">#REF!</definedName>
    <definedName name="mototudo10">#REF!</definedName>
    <definedName name="mototudo12" localSheetId="0">#REF!</definedName>
    <definedName name="mototudo12">#REF!</definedName>
    <definedName name="mototudo15" localSheetId="0">#REF!</definedName>
    <definedName name="mototudo15">#REF!</definedName>
    <definedName name="mototudo2.5" localSheetId="0">#REF!</definedName>
    <definedName name="mototudo2.5">#REF!</definedName>
    <definedName name="mototudo20" localSheetId="0">#REF!</definedName>
    <definedName name="mototudo20">#REF!</definedName>
    <definedName name="mototudo25" localSheetId="0">#REF!</definedName>
    <definedName name="mototudo25">#REF!</definedName>
    <definedName name="mototudo27" localSheetId="0">#REF!</definedName>
    <definedName name="mototudo27">#REF!</definedName>
    <definedName name="mototudo3.5" localSheetId="0">#REF!</definedName>
    <definedName name="mototudo3.5">#REF!</definedName>
    <definedName name="mototudo4" localSheetId="0">#REF!</definedName>
    <definedName name="mototudo4">#REF!</definedName>
    <definedName name="mototudo5" localSheetId="0">#REF!</definedName>
    <definedName name="mototudo5">#REF!</definedName>
    <definedName name="mototudo6" localSheetId="0">#REF!</definedName>
    <definedName name="mototudo6">#REF!</definedName>
    <definedName name="mototudo7" localSheetId="0">#REF!</definedName>
    <definedName name="mototudo7">#REF!</definedName>
    <definedName name="mototudo9" localSheetId="0">#REF!</definedName>
    <definedName name="mototudo9">#REF!</definedName>
    <definedName name="motovcbt6" localSheetId="0">#REF!</definedName>
    <definedName name="motovcbt6">#REF!</definedName>
    <definedName name="MOULD2" localSheetId="0">'[24]PROD PLAN'!#REF!</definedName>
    <definedName name="MOULD2">'[24]PROD PLAN'!#REF!</definedName>
    <definedName name="MOVEMENT" localSheetId="0">#REF!</definedName>
    <definedName name="MOVEMENT">#REF!</definedName>
    <definedName name="MOVEMENTL" localSheetId="0">#REF!</definedName>
    <definedName name="MOVEMENTL">#REF!</definedName>
    <definedName name="mp" localSheetId="0">[45]entitlements!#REF!</definedName>
    <definedName name="mp">[45]entitlements!#REF!</definedName>
    <definedName name="mpha250" localSheetId="0">#REF!</definedName>
    <definedName name="mpha250">#REF!</definedName>
    <definedName name="mphaothep10" localSheetId="0">#REF!</definedName>
    <definedName name="mphaothep10">#REF!</definedName>
    <definedName name="mphaothep15" localSheetId="0">#REF!</definedName>
    <definedName name="mphaothep15">#REF!</definedName>
    <definedName name="mphatdienld10" localSheetId="0">#REF!</definedName>
    <definedName name="mphatdienld10">#REF!</definedName>
    <definedName name="mphatdienld112" localSheetId="0">#REF!</definedName>
    <definedName name="mphatdienld112">#REF!</definedName>
    <definedName name="mphatdienld122" localSheetId="0">#REF!</definedName>
    <definedName name="mphatdienld122">#REF!</definedName>
    <definedName name="mphatdienld15" localSheetId="0">#REF!</definedName>
    <definedName name="mphatdienld15">#REF!</definedName>
    <definedName name="mphatdienld20" localSheetId="0">#REF!</definedName>
    <definedName name="mphatdienld20">#REF!</definedName>
    <definedName name="mphatdienld25" localSheetId="0">#REF!</definedName>
    <definedName name="mphatdienld25">#REF!</definedName>
    <definedName name="mphatdienld30" localSheetId="0">#REF!</definedName>
    <definedName name="mphatdienld30">#REF!</definedName>
    <definedName name="mphatdienld38" localSheetId="0">#REF!</definedName>
    <definedName name="mphatdienld38">#REF!</definedName>
    <definedName name="mphatdienld45" localSheetId="0">#REF!</definedName>
    <definedName name="mphatdienld45">#REF!</definedName>
    <definedName name="mphatdienld5.2" localSheetId="0">#REF!</definedName>
    <definedName name="mphatdienld5.2">#REF!</definedName>
    <definedName name="mphatdienld50" localSheetId="0">#REF!</definedName>
    <definedName name="mphatdienld50">#REF!</definedName>
    <definedName name="mphatdienld60" localSheetId="0">#REF!</definedName>
    <definedName name="mphatdienld60">#REF!</definedName>
    <definedName name="mphatdienld75" localSheetId="0">#REF!</definedName>
    <definedName name="mphatdienld75">#REF!</definedName>
    <definedName name="mphatdienld8" localSheetId="0">#REF!</definedName>
    <definedName name="mphatdienld8">#REF!</definedName>
    <definedName name="mphunson400" localSheetId="0">#REF!</definedName>
    <definedName name="mphunson400">#REF!</definedName>
    <definedName name="mphunvua2" localSheetId="0">#REF!</definedName>
    <definedName name="mphunvua2">#REF!</definedName>
    <definedName name="mphunvua4" localSheetId="0">#REF!</definedName>
    <definedName name="mphunvua4">#REF!</definedName>
    <definedName name="mraibtsp500" localSheetId="0">#REF!</definedName>
    <definedName name="mraibtsp500">#REF!</definedName>
    <definedName name="mraintn100" localSheetId="0">#REF!</definedName>
    <definedName name="mraintn100">#REF!</definedName>
    <definedName name="mraintn65" localSheetId="0">#REF!</definedName>
    <definedName name="mraintn65">#REF!</definedName>
    <definedName name="mromooc14" localSheetId="0">#REF!</definedName>
    <definedName name="mromooc14">#REF!</definedName>
    <definedName name="mromooc15" localSheetId="0">#REF!</definedName>
    <definedName name="mromooc15">#REF!</definedName>
    <definedName name="mromooc2" localSheetId="0">#REF!</definedName>
    <definedName name="mromooc2">#REF!</definedName>
    <definedName name="mromooc21" localSheetId="0">#REF!</definedName>
    <definedName name="mromooc21">#REF!</definedName>
    <definedName name="mromooc4" localSheetId="0">#REF!</definedName>
    <definedName name="mromooc4">#REF!</definedName>
    <definedName name="mromooc7.5" localSheetId="0">#REF!</definedName>
    <definedName name="mromooc7.5">#REF!</definedName>
    <definedName name="msangbentontie1" localSheetId="0">#REF!</definedName>
    <definedName name="msangbentontie1">#REF!</definedName>
    <definedName name="msangruada11" localSheetId="0">#REF!</definedName>
    <definedName name="msangruada11">#REF!</definedName>
    <definedName name="msangruada35" localSheetId="0">#REF!</definedName>
    <definedName name="msangruada35">#REF!</definedName>
    <definedName name="msangruada45" localSheetId="0">#REF!</definedName>
    <definedName name="msangruada45">#REF!</definedName>
    <definedName name="msanth108" localSheetId="0">#REF!</definedName>
    <definedName name="msanth108">#REF!</definedName>
    <definedName name="msanth180" localSheetId="0">#REF!</definedName>
    <definedName name="msanth180">#REF!</definedName>
    <definedName name="msanth250" localSheetId="0">#REF!</definedName>
    <definedName name="msanth250">#REF!</definedName>
    <definedName name="msanth54" localSheetId="0">#REF!</definedName>
    <definedName name="msanth54">#REF!</definedName>
    <definedName name="msanth90" localSheetId="0">#REF!</definedName>
    <definedName name="msanth90">#REF!</definedName>
    <definedName name="mtaukeo150" localSheetId="0">#REF!</definedName>
    <definedName name="mtaukeo150">#REF!</definedName>
    <definedName name="mtaukeo360" localSheetId="0">#REF!</definedName>
    <definedName name="mtaukeo360">#REF!</definedName>
    <definedName name="mtaukeo600" localSheetId="0">#REF!</definedName>
    <definedName name="mtaukeo600">#REF!</definedName>
    <definedName name="mtbipvlan150" localSheetId="0">#REF!</definedName>
    <definedName name="mtbipvlan150">#REF!</definedName>
    <definedName name="mthungcapdkbx2.5" localSheetId="0">#REF!</definedName>
    <definedName name="mthungcapdkbx2.5">#REF!</definedName>
    <definedName name="mthungcapdkbx2.75" localSheetId="0">#REF!</definedName>
    <definedName name="mthungcapdkbx2.75">#REF!</definedName>
    <definedName name="mthungcapdkbx3" localSheetId="0">#REF!</definedName>
    <definedName name="mthungcapdkbx3">#REF!</definedName>
    <definedName name="mthungcapdkbx4.5" localSheetId="0">#REF!</definedName>
    <definedName name="mthungcapdkbx4.5">#REF!</definedName>
    <definedName name="mthungcapdkbx5" localSheetId="0">#REF!</definedName>
    <definedName name="mthungcapdkbx5">#REF!</definedName>
    <definedName name="mthungcapdkbx8" localSheetId="0">#REF!</definedName>
    <definedName name="mthungcapdkbx8">#REF!</definedName>
    <definedName name="mthungcapdkbx9" localSheetId="0">#REF!</definedName>
    <definedName name="mthungcapdkbx9">#REF!</definedName>
    <definedName name="mtien4.5" localSheetId="0">#REF!</definedName>
    <definedName name="mtien4.5">#REF!</definedName>
    <definedName name="mtoidien0.5" localSheetId="0">#REF!</definedName>
    <definedName name="mtoidien0.5">#REF!</definedName>
    <definedName name="mtoidien1" localSheetId="0">#REF!</definedName>
    <definedName name="mtoidien1">#REF!</definedName>
    <definedName name="mtoidien1.5" localSheetId="0">#REF!</definedName>
    <definedName name="mtoidien1.5">#REF!</definedName>
    <definedName name="mtoidien2" localSheetId="0">#REF!</definedName>
    <definedName name="mtoidien2">#REF!</definedName>
    <definedName name="mtoidien2.5" localSheetId="0">#REF!</definedName>
    <definedName name="mtoidien2.5">#REF!</definedName>
    <definedName name="mtoidien3" localSheetId="0">#REF!</definedName>
    <definedName name="mtoidien3">#REF!</definedName>
    <definedName name="mtoidien4" localSheetId="0">#REF!</definedName>
    <definedName name="mtoidien4">#REF!</definedName>
    <definedName name="mtoidien5" localSheetId="0">#REF!</definedName>
    <definedName name="mtoidien5">#REF!</definedName>
    <definedName name="mtrambomdau40" localSheetId="0">#REF!</definedName>
    <definedName name="mtrambomdau40">#REF!</definedName>
    <definedName name="mtrambomdau50" localSheetId="0">#REF!</definedName>
    <definedName name="mtrambomdau50">#REF!</definedName>
    <definedName name="mtramtronbt20" localSheetId="0">#REF!</definedName>
    <definedName name="mtramtronbt20">#REF!</definedName>
    <definedName name="mtramtronbt22" localSheetId="0">#REF!</definedName>
    <definedName name="mtramtronbt22">#REF!</definedName>
    <definedName name="mtramtronbt30" localSheetId="0">#REF!</definedName>
    <definedName name="mtramtronbt30">#REF!</definedName>
    <definedName name="mtramtronbt60" localSheetId="0">#REF!</definedName>
    <definedName name="mtramtronbt60">#REF!</definedName>
    <definedName name="mtramtronbtn25" localSheetId="0">#REF!</definedName>
    <definedName name="mtramtronbtn25">#REF!</definedName>
    <definedName name="mtramtronbtn30" localSheetId="0">#REF!</definedName>
    <definedName name="mtramtronbtn30">#REF!</definedName>
    <definedName name="mtramtronbtn40" localSheetId="0">#REF!</definedName>
    <definedName name="mtramtronbtn40">#REF!</definedName>
    <definedName name="mtramtronbtn50" localSheetId="0">#REF!</definedName>
    <definedName name="mtramtronbtn50">#REF!</definedName>
    <definedName name="mtramtronbtn60" localSheetId="0">#REF!</definedName>
    <definedName name="mtramtronbtn60">#REF!</definedName>
    <definedName name="mtramtronbtn80" localSheetId="0">#REF!</definedName>
    <definedName name="mtramtronbtn80">#REF!</definedName>
    <definedName name="mtronbentonite1" localSheetId="0">#REF!</definedName>
    <definedName name="mtronbentonite1">#REF!</definedName>
    <definedName name="mtronbt100" localSheetId="0">#REF!</definedName>
    <definedName name="mtronbt100">#REF!</definedName>
    <definedName name="mtronbt1150" localSheetId="0">#REF!</definedName>
    <definedName name="mtronbt1150">#REF!</definedName>
    <definedName name="mtronbt150" localSheetId="0">#REF!</definedName>
    <definedName name="mtronbt150">#REF!</definedName>
    <definedName name="mtronbt1600" localSheetId="0">#REF!</definedName>
    <definedName name="mtronbt1600">#REF!</definedName>
    <definedName name="mtronbt200" localSheetId="0">#REF!</definedName>
    <definedName name="mtronbt200">#REF!</definedName>
    <definedName name="mtronbt250" localSheetId="0">#REF!</definedName>
    <definedName name="mtronbt250">#REF!</definedName>
    <definedName name="mtronbt425" localSheetId="0">#REF!</definedName>
    <definedName name="mtronbt425">#REF!</definedName>
    <definedName name="mtronbt500" localSheetId="0">#REF!</definedName>
    <definedName name="mtronbt500">#REF!</definedName>
    <definedName name="mtronbt800" localSheetId="0">#REF!</definedName>
    <definedName name="mtronbt800">#REF!</definedName>
    <definedName name="mtronvua110" localSheetId="0">#REF!</definedName>
    <definedName name="mtronvua110">#REF!</definedName>
    <definedName name="mtronvua150" localSheetId="0">#REF!</definedName>
    <definedName name="mtronvua150">#REF!</definedName>
    <definedName name="mtronvua200" localSheetId="0">#REF!</definedName>
    <definedName name="mtronvua200">#REF!</definedName>
    <definedName name="mtronvua250" localSheetId="0">#REF!</definedName>
    <definedName name="mtronvua250">#REF!</definedName>
    <definedName name="mtronvua325" localSheetId="0">#REF!</definedName>
    <definedName name="mtronvua325">#REF!</definedName>
    <definedName name="mtronvua80" localSheetId="0">#REF!</definedName>
    <definedName name="mtronvua80">#REF!</definedName>
    <definedName name="muonong2.8" localSheetId="0">#REF!</definedName>
    <definedName name="muonong2.8">#REF!</definedName>
    <definedName name="mva" localSheetId="0">#REF!</definedName>
    <definedName name="mva">#REF!</definedName>
    <definedName name="mvanthang0.3" localSheetId="0">#REF!</definedName>
    <definedName name="mvanthang0.3">#REF!</definedName>
    <definedName name="mvanthang0.5" localSheetId="0">#REF!</definedName>
    <definedName name="mvanthang0.5">#REF!</definedName>
    <definedName name="mvanthang2" localSheetId="0">#REF!</definedName>
    <definedName name="mvanthang2">#REF!</definedName>
    <definedName name="mxebombt90" localSheetId="0">#REF!</definedName>
    <definedName name="mxebombt90">#REF!</definedName>
    <definedName name="mxenanghang1.5" localSheetId="0">#REF!</definedName>
    <definedName name="mxenanghang1.5">#REF!</definedName>
    <definedName name="mxenanghang12" localSheetId="0">#REF!</definedName>
    <definedName name="mxenanghang12">#REF!</definedName>
    <definedName name="mxenanghang3" localSheetId="0">#REF!</definedName>
    <definedName name="mxenanghang3">#REF!</definedName>
    <definedName name="mxenanghang3.2" localSheetId="0">#REF!</definedName>
    <definedName name="mxenanghang3.2">#REF!</definedName>
    <definedName name="mxenanghang3.5" localSheetId="0">#REF!</definedName>
    <definedName name="mxenanghang3.5">#REF!</definedName>
    <definedName name="mxenanghang5" localSheetId="0">#REF!</definedName>
    <definedName name="mxenanghang5">#REF!</definedName>
    <definedName name="mxetuoinhua190" localSheetId="0">#REF!</definedName>
    <definedName name="mxetuoinhua190">#REF!</definedName>
    <definedName name="mxuclat0.40" localSheetId="0">#REF!</definedName>
    <definedName name="mxuclat0.40">#REF!</definedName>
    <definedName name="mxuclat1.00" localSheetId="0">#REF!</definedName>
    <definedName name="mxuclat1.00">#REF!</definedName>
    <definedName name="mxuclat1.65" localSheetId="0">#REF!</definedName>
    <definedName name="mxuclat1.65">#REF!</definedName>
    <definedName name="mxuclat2.00" localSheetId="0">#REF!</definedName>
    <definedName name="mxuclat2.00">#REF!</definedName>
    <definedName name="mxuclat2.80" localSheetId="0">#REF!</definedName>
    <definedName name="mxuclat2.80">#REF!</definedName>
    <definedName name="myle" localSheetId="0">#REF!</definedName>
    <definedName name="myle">#REF!</definedName>
    <definedName name="N" localSheetId="0">'[46]Sheet BAL''N SHEET'!#REF!</definedName>
    <definedName name="N">'[46]Sheet BAL''N SHEET'!#REF!</definedName>
    <definedName name="NA_Average" localSheetId="0">[20]List_ratios!#REF!</definedName>
    <definedName name="NA_Average">[20]List_ratios!#REF!</definedName>
    <definedName name="name">[47]Company!$C$16</definedName>
    <definedName name="nc" localSheetId="0">#REF!</definedName>
    <definedName name="nc">#REF!</definedName>
    <definedName name="ncong" localSheetId="0">#REF!</definedName>
    <definedName name="ncong">#REF!</definedName>
    <definedName name="NET" localSheetId="0">#REF!</definedName>
    <definedName name="NET">#REF!</definedName>
    <definedName name="NET_1" localSheetId="0">#REF!</definedName>
    <definedName name="NET_1">#REF!</definedName>
    <definedName name="NET_ANA" localSheetId="0">#REF!</definedName>
    <definedName name="NET_ANA">#REF!</definedName>
    <definedName name="NET_ANA_1" localSheetId="0">#REF!</definedName>
    <definedName name="NET_ANA_1">#REF!</definedName>
    <definedName name="NET_ANA_2" localSheetId="0">#REF!</definedName>
    <definedName name="NET_ANA_2">#REF!</definedName>
    <definedName name="Net_Present_Value" localSheetId="0">#REF!</definedName>
    <definedName name="Net_Present_Value">#REF!</definedName>
    <definedName name="Net_Unit_Shipments" localSheetId="0">#REF!</definedName>
    <definedName name="Net_Unit_Shipments">#REF!</definedName>
    <definedName name="new" localSheetId="0">'[46]Sheet BAL''N SHEET'!#REF!</definedName>
    <definedName name="new">'[46]Sheet BAL''N SHEET'!#REF!</definedName>
    <definedName name="New_Zealand" localSheetId="0">[20]List_ratios!#REF!</definedName>
    <definedName name="New_Zealand">[20]List_ratios!#REF!</definedName>
    <definedName name="newtrial">[23]Trial!$A$1:$IV$65536</definedName>
    <definedName name="NH" localSheetId="0">#REF!</definedName>
    <definedName name="NH">#REF!</definedName>
    <definedName name="NHot" localSheetId="0">#REF!</definedName>
    <definedName name="NHot">#REF!</definedName>
    <definedName name="nn" localSheetId="0">#REF!</definedName>
    <definedName name="nn">#REF!</definedName>
    <definedName name="nnn" localSheetId="0">#REF!</definedName>
    <definedName name="nnn">#REF!</definedName>
    <definedName name="nnnnnnnnnn" hidden="1">{#N/A,#N/A,FALSE,"Status of Projects";#N/A,#N/A,FALSE,"CEA-TEC";#N/A,#N/A,FALSE,"U-Constr.";#N/A,#N/A,FALSE,"summary";#N/A,#N/A,FALSE,"PPP-3 yrs"}</definedName>
    <definedName name="No" localSheetId="0">#REF!</definedName>
    <definedName name="No">#REF!</definedName>
    <definedName name="nonop">[22]Capital!$Q$82:$Q$88</definedName>
    <definedName name="NOPAT" localSheetId="0">#REF!</definedName>
    <definedName name="NOPAT">#REF!</definedName>
    <definedName name="nopat97" localSheetId="0">#REF!</definedName>
    <definedName name="nopat97">#REF!</definedName>
    <definedName name="nopatadj" localSheetId="0" hidden="1">#REF!</definedName>
    <definedName name="nopatadj" hidden="1">#REF!</definedName>
    <definedName name="nopatcapital97" localSheetId="0">#REF!</definedName>
    <definedName name="nopatcapital97">#REF!</definedName>
    <definedName name="NOPATLink">[28]Nopat_by_Years_Valuation!$B$8</definedName>
    <definedName name="nopatsales97" localSheetId="0">#REF!</definedName>
    <definedName name="nopatsales97">#REF!</definedName>
    <definedName name="NORTH" localSheetId="0">[43]MAPSHEET!#REF!</definedName>
    <definedName name="NORTH">[43]MAPSHEET!#REF!</definedName>
    <definedName name="NOTES">#N/A</definedName>
    <definedName name="NOVOTHER" localSheetId="0">#REF!</definedName>
    <definedName name="NOVOTHER">#REF!</definedName>
    <definedName name="o" localSheetId="0">[32]Admin!#REF!</definedName>
    <definedName name="o">[32]Admin!#REF!</definedName>
    <definedName name="o23." localSheetId="0">#REF!</definedName>
    <definedName name="o23.">#REF!</definedName>
    <definedName name="OCCUP" localSheetId="0">#REF!</definedName>
    <definedName name="OCCUP">#REF!</definedName>
    <definedName name="odaki" localSheetId="0">#REF!</definedName>
    <definedName name="odaki">#REF!</definedName>
    <definedName name="OLE_LINK1" localSheetId="0">'Disclosure 36'!#REF!</definedName>
    <definedName name="OLE_LINK36" localSheetId="0">'Disclosure 36'!#REF!</definedName>
    <definedName name="olurl" localSheetId="0">#REF!</definedName>
    <definedName name="olurl">#REF!</definedName>
    <definedName name="ONEA" localSheetId="0">#REF!</definedName>
    <definedName name="ONEA">#REF!</definedName>
    <definedName name="ONEO" localSheetId="0">#REF!</definedName>
    <definedName name="ONEO">#REF!</definedName>
    <definedName name="oo" localSheetId="0">#REF!</definedName>
    <definedName name="oo">#REF!</definedName>
    <definedName name="ooo" localSheetId="0">#REF!</definedName>
    <definedName name="ooo">#REF!</definedName>
    <definedName name="OPCASHANN" localSheetId="0">#REF!</definedName>
    <definedName name="OPCASHANN">#REF!</definedName>
    <definedName name="OPCASHMON" localSheetId="0">#REF!</definedName>
    <definedName name="OPCASHMON">#REF!</definedName>
    <definedName name="OPCASHYTD" localSheetId="0">#REF!</definedName>
    <definedName name="OPCASHYTD">#REF!</definedName>
    <definedName name="ophom" localSheetId="0">#REF!</definedName>
    <definedName name="ophom">#REF!</definedName>
    <definedName name="Other" localSheetId="0">#REF!</definedName>
    <definedName name="Other">#REF!</definedName>
    <definedName name="Others" localSheetId="0">#REF!</definedName>
    <definedName name="Others">#REF!</definedName>
    <definedName name="OTHERYTD" localSheetId="0">#REF!</definedName>
    <definedName name="OTHERYTD">#REF!</definedName>
    <definedName name="OTHLIAB" localSheetId="0">#REF!</definedName>
    <definedName name="OTHLIAB">#REF!</definedName>
    <definedName name="outlook" localSheetId="0">#REF!</definedName>
    <definedName name="outlook">#REF!</definedName>
    <definedName name="Outputs" localSheetId="0">#REF!</definedName>
    <definedName name="Outputs">#REF!</definedName>
    <definedName name="p" localSheetId="0">#REF!</definedName>
    <definedName name="p">#REF!</definedName>
    <definedName name="P_L" localSheetId="0">#REF!</definedName>
    <definedName name="P_L">#REF!</definedName>
    <definedName name="P_M" localSheetId="0">#REF!</definedName>
    <definedName name="P_M">#REF!</definedName>
    <definedName name="p2l" localSheetId="0">#REF!</definedName>
    <definedName name="p2l">#REF!</definedName>
    <definedName name="P7b" localSheetId="0">#REF!</definedName>
    <definedName name="P7b">#REF!</definedName>
    <definedName name="PA" localSheetId="0">#REF!</definedName>
    <definedName name="PA">#REF!</definedName>
    <definedName name="PAGE" localSheetId="0">#REF!</definedName>
    <definedName name="PAGE">#REF!</definedName>
    <definedName name="PAGE1" localSheetId="0">#REF!</definedName>
    <definedName name="PAGE1">#REF!</definedName>
    <definedName name="PAGE10" localSheetId="0">#REF!</definedName>
    <definedName name="PAGE10">#REF!</definedName>
    <definedName name="PAGE11" localSheetId="0">#REF!</definedName>
    <definedName name="PAGE11">#REF!</definedName>
    <definedName name="PAGE12" localSheetId="0">#REF!</definedName>
    <definedName name="PAGE12">#REF!</definedName>
    <definedName name="PAGE2" localSheetId="0">#REF!</definedName>
    <definedName name="PAGE2">#REF!</definedName>
    <definedName name="PAGE3" localSheetId="0">#REF!</definedName>
    <definedName name="PAGE3">#REF!</definedName>
    <definedName name="PAGE4" localSheetId="0">#REF!</definedName>
    <definedName name="PAGE4">#REF!</definedName>
    <definedName name="PAGE5" localSheetId="0">#REF!</definedName>
    <definedName name="PAGE5">#REF!</definedName>
    <definedName name="PAGE6" localSheetId="0">#REF!</definedName>
    <definedName name="PAGE6">#REF!</definedName>
    <definedName name="PAGE7" localSheetId="0">#REF!</definedName>
    <definedName name="PAGE7">#REF!</definedName>
    <definedName name="PAGE8" localSheetId="0">#REF!</definedName>
    <definedName name="PAGE8">#REF!</definedName>
    <definedName name="PAGE9" localSheetId="0">#REF!</definedName>
    <definedName name="PAGE9">#REF!</definedName>
    <definedName name="PASTE" localSheetId="0">#REF!</definedName>
    <definedName name="PASTE">#REF!</definedName>
    <definedName name="PASTE2" localSheetId="0">#REF!</definedName>
    <definedName name="PASTE2">#REF!</definedName>
    <definedName name="payreg" localSheetId="0">#REF!</definedName>
    <definedName name="payreg">#REF!</definedName>
    <definedName name="PER.PUR" localSheetId="0">#REF!</definedName>
    <definedName name="PER.PUR">#REF!</definedName>
    <definedName name="Period" localSheetId="0">#REF!</definedName>
    <definedName name="Period">#REF!</definedName>
    <definedName name="PeriodList" localSheetId="0">#REF!</definedName>
    <definedName name="PeriodList">#REF!</definedName>
    <definedName name="PeriodVLookup" localSheetId="0">#REF!</definedName>
    <definedName name="PeriodVLookup">#REF!</definedName>
    <definedName name="Philippines_PLDT" localSheetId="0">[20]List_ratios!#REF!</definedName>
    <definedName name="Philippines_PLDT">[20]List_ratios!#REF!</definedName>
    <definedName name="PL">'[26]Query - Proc_PL'!$A$1:$C$3245</definedName>
    <definedName name="PLAN" localSheetId="0">#REF!</definedName>
    <definedName name="PLAN">#REF!</definedName>
    <definedName name="plan1">[40]Input!$B$159</definedName>
    <definedName name="plan10">[40]Input!$K$159</definedName>
    <definedName name="plan2">[40]Input!$C$159</definedName>
    <definedName name="plan3">[40]Input!$D$159</definedName>
    <definedName name="plan4">[40]Input!$E$159</definedName>
    <definedName name="plan5">[40]Input!$F$159</definedName>
    <definedName name="plan6">[40]Input!$G$159</definedName>
    <definedName name="plan7">[40]Input!$H$159</definedName>
    <definedName name="plan8">[40]Input!$I$159</definedName>
    <definedName name="plan9">[40]Input!$J$159</definedName>
    <definedName name="PLANOTHER" localSheetId="0">#REF!</definedName>
    <definedName name="PLANOTHER">#REF!</definedName>
    <definedName name="PLANYTD" localSheetId="0">#REF!</definedName>
    <definedName name="PLANYTD">#REF!</definedName>
    <definedName name="PLpp" localSheetId="0">#REF!</definedName>
    <definedName name="PLpp">#REF!</definedName>
    <definedName name="POST" localSheetId="0">#REF!</definedName>
    <definedName name="POST">#REF!</definedName>
    <definedName name="POWER" localSheetId="0">#REF!</definedName>
    <definedName name="POWER">#REF!</definedName>
    <definedName name="pp" localSheetId="0">#REF!</definedName>
    <definedName name="pp">#REF!</definedName>
    <definedName name="ppp" localSheetId="0">#REF!</definedName>
    <definedName name="ppp">#REF!</definedName>
    <definedName name="pptt">[40]b!$C$11</definedName>
    <definedName name="Pres" localSheetId="0">#REF!</definedName>
    <definedName name="Pres">#REF!</definedName>
    <definedName name="price97" localSheetId="0">#REF!</definedName>
    <definedName name="price97">#REF!</definedName>
    <definedName name="PRINT" localSheetId="0">#REF!</definedName>
    <definedName name="PRINT">#REF!</definedName>
    <definedName name="print_all" localSheetId="0">'[48]summery-FINAL'!#REF!</definedName>
    <definedName name="print_all">'[48]summery-FINAL'!#REF!</definedName>
    <definedName name="_xlnm.Print_Area" localSheetId="16">'Annexure to note 45'!$A$1:$K$142</definedName>
    <definedName name="_xlnm.Print_Area" localSheetId="0">'Disclosure 36'!$A$1:$F$36</definedName>
    <definedName name="_xlnm.Print_Area" localSheetId="7">'Disclosure 36-40'!$A$1:$H$90</definedName>
    <definedName name="_xlnm.Print_Area" localSheetId="8">'Disclosure 41'!$A$1:$H$261</definedName>
    <definedName name="_xlnm.Print_Area" localSheetId="9">'Disclosure 42-45'!$A$1:$H$89</definedName>
    <definedName name="_xlnm.Print_Area" localSheetId="10">'Disclosure 46'!$A$1:$H$214</definedName>
    <definedName name="_xlnm.Print_Area" localSheetId="11">'Disclosure 47-49'!$A$1:$J$160</definedName>
    <definedName name="_xlnm.Print_Area" localSheetId="12">'Disclosure 50-52'!$A$1:$E$32</definedName>
    <definedName name="_xlnm.Print_Area" localSheetId="2">'Impact-BS notes 16'!$A$1:$E$774</definedName>
    <definedName name="_xlnm.Print_Area" localSheetId="4">'Impact-BS notes 17'!$A$1:$E$774</definedName>
    <definedName name="_xlnm.Print_Area" localSheetId="13">'Revenue Income'!$A$1:$J$44</definedName>
    <definedName name="_xlnm.Print_Area" localSheetId="15">Scrap!$A$1:$F$38</definedName>
    <definedName name="_xlnm.Print_Area">#REF!</definedName>
    <definedName name="Print_Area_MI" localSheetId="0">#REF!</definedName>
    <definedName name="Print_Area_MI">#REF!</definedName>
    <definedName name="print_area2" localSheetId="0">#REF!</definedName>
    <definedName name="print_area2">#REF!</definedName>
    <definedName name="Print_Hotels" localSheetId="0">#REF!</definedName>
    <definedName name="Print_Hotels">#REF!</definedName>
    <definedName name="Print_Terms_Tatene">"Text 2"</definedName>
    <definedName name="_xlnm.Print_Titles">#REF!</definedName>
    <definedName name="PRINT_TITLES_MI" localSheetId="0">#REF!</definedName>
    <definedName name="PRINT_TITLES_MI">#REF!</definedName>
    <definedName name="PRINTA" localSheetId="0">#REF!</definedName>
    <definedName name="PRINTA">#REF!</definedName>
    <definedName name="PRINTB" localSheetId="0">#REF!</definedName>
    <definedName name="PRINTB">#REF!</definedName>
    <definedName name="PRINTC" localSheetId="0">#REF!</definedName>
    <definedName name="PRINTC">#REF!</definedName>
    <definedName name="Printwadj" localSheetId="0">#REF!</definedName>
    <definedName name="Printwadj">#REF!</definedName>
    <definedName name="PRNTBSASS" localSheetId="0">#REF!</definedName>
    <definedName name="PRNTBSASS">#REF!</definedName>
    <definedName name="PRNTBSLIAB" localSheetId="0">#REF!</definedName>
    <definedName name="PRNTBSLIAB">#REF!</definedName>
    <definedName name="PRNTMONFCST" localSheetId="0">#REF!</definedName>
    <definedName name="PRNTMONFCST">#REF!</definedName>
    <definedName name="PRNTYTDFCST" localSheetId="0">#REF!</definedName>
    <definedName name="PRNTYTDFCST">#REF!</definedName>
    <definedName name="PROCUREMENT" localSheetId="0">#REF!</definedName>
    <definedName name="PROCUREMENT">#REF!</definedName>
    <definedName name="prodde" localSheetId="0">#REF!</definedName>
    <definedName name="prodde">#REF!</definedName>
    <definedName name="PRODPL">'[26]Query - Prod_PL'!$A$1:$G$296</definedName>
    <definedName name="PRODSUM1" localSheetId="0">#REF!</definedName>
    <definedName name="PRODSUM1">#REF!</definedName>
    <definedName name="PRODUC1" localSheetId="0">#REF!</definedName>
    <definedName name="PRODUC1">#REF!</definedName>
    <definedName name="PROFIT___LOSS_ACCOUNT_DATA" localSheetId="0">#REF!</definedName>
    <definedName name="PROFIT___LOSS_ACCOUNT_DATA">#REF!</definedName>
    <definedName name="Project_IRR" localSheetId="0">#REF!</definedName>
    <definedName name="Project_IRR">#REF!</definedName>
    <definedName name="PROPOSAL" localSheetId="0">#REF!</definedName>
    <definedName name="PROPOSAL">#REF!</definedName>
    <definedName name="PT_Duong" localSheetId="0">#REF!</definedName>
    <definedName name="PT_Duong">#REF!</definedName>
    <definedName name="ptdg" localSheetId="0">#REF!</definedName>
    <definedName name="ptdg">#REF!</definedName>
    <definedName name="PTDG_cau" localSheetId="0">#REF!</definedName>
    <definedName name="PTDG_cau">#REF!</definedName>
    <definedName name="ptdg_cong" localSheetId="0">#REF!</definedName>
    <definedName name="ptdg_cong">#REF!</definedName>
    <definedName name="ptdg_duong" localSheetId="0">#REF!</definedName>
    <definedName name="ptdg_duong">#REF!</definedName>
    <definedName name="PUB" localSheetId="0">#REF!</definedName>
    <definedName name="PUB">#REF!</definedName>
    <definedName name="PVT_P_L_ABS" localSheetId="0">#REF!</definedName>
    <definedName name="PVT_P_L_ABS">#REF!</definedName>
    <definedName name="PWHT" localSheetId="0">#REF!</definedName>
    <definedName name="PWHT">#REF!</definedName>
    <definedName name="Q" localSheetId="0">#REF!</definedName>
    <definedName name="Q">#REF!</definedName>
    <definedName name="qq" localSheetId="0">#REF!</definedName>
    <definedName name="qq">#REF!</definedName>
    <definedName name="qqq" localSheetId="0">#REF!</definedName>
    <definedName name="qqq">#REF!</definedName>
    <definedName name="qregt3yg" localSheetId="0">#REF!</definedName>
    <definedName name="qregt3yg">#REF!</definedName>
    <definedName name="qryAllValueDrivesAndDetails_Plan" localSheetId="0">#REF!</definedName>
    <definedName name="qryAllValueDrivesAndDetails_Plan">#REF!</definedName>
    <definedName name="qryOneTimeCostTemplate" localSheetId="0">#REF!</definedName>
    <definedName name="qryOneTimeCostTemplate">#REF!</definedName>
    <definedName name="qryOneTimeCostTemplate_CapEx" localSheetId="0">#REF!</definedName>
    <definedName name="qryOneTimeCostTemplate_CapEx">#REF!</definedName>
    <definedName name="qryOneTimeCostTemplate_WorkingCapital" localSheetId="0">#REF!</definedName>
    <definedName name="qryOneTimeCostTemplate_WorkingCapital">#REF!</definedName>
    <definedName name="qryRealizedActualResults" localSheetId="0">#REF!</definedName>
    <definedName name="qryRealizedActualResults">#REF!</definedName>
    <definedName name="QTD_A" localSheetId="0">#REF!</definedName>
    <definedName name="QTD_A">#REF!</definedName>
    <definedName name="QTD_P" localSheetId="0">#REF!</definedName>
    <definedName name="QTD_P">#REF!</definedName>
    <definedName name="QTD_PY" localSheetId="0">#REF!</definedName>
    <definedName name="QTD_PY">#REF!</definedName>
    <definedName name="qtdm" localSheetId="0">#REF!</definedName>
    <definedName name="qtdm">#REF!</definedName>
    <definedName name="QTR" localSheetId="0">#REF!</definedName>
    <definedName name="QTR">#REF!</definedName>
    <definedName name="QUARTER1" localSheetId="0">#REF!</definedName>
    <definedName name="QUARTER1">#REF!</definedName>
    <definedName name="QUARTER2" localSheetId="0">#REF!</definedName>
    <definedName name="QUARTER2">#REF!</definedName>
    <definedName name="QUARTER3" localSheetId="0">#REF!</definedName>
    <definedName name="QUARTER3">#REF!</definedName>
    <definedName name="QUARTER4" localSheetId="0">#REF!</definedName>
    <definedName name="QUARTER4">#REF!</definedName>
    <definedName name="quickfield" localSheetId="0">#REF!</definedName>
    <definedName name="quickfield">#REF!</definedName>
    <definedName name="qwerrt" localSheetId="0">#REF!</definedName>
    <definedName name="qwerrt">#REF!</definedName>
    <definedName name="R_Bus" localSheetId="0">#REF!</definedName>
    <definedName name="R_Bus">#REF!</definedName>
    <definedName name="R_GraphD" localSheetId="0">#REF!</definedName>
    <definedName name="R_GraphD">#REF!</definedName>
    <definedName name="R_KPI" localSheetId="0">#REF!</definedName>
    <definedName name="R_KPI">#REF!</definedName>
    <definedName name="R_Sell" localSheetId="0">#REF!</definedName>
    <definedName name="R_Sell">#REF!</definedName>
    <definedName name="RAEYAEY" localSheetId="0">'[13]FORM-16'!#REF!</definedName>
    <definedName name="RAEYAEY">'[13]FORM-16'!#REF!</definedName>
    <definedName name="Range2">'[49]JDE - Trial'!$J$1:$J$65536</definedName>
    <definedName name="Range3">'[49]JDE - Trial'!$N$1:$N$65536</definedName>
    <definedName name="RATE" localSheetId="0">#REF!</definedName>
    <definedName name="RATE">#REF!</definedName>
    <definedName name="RawData" localSheetId="0">#REF!</definedName>
    <definedName name="RawData">#REF!</definedName>
    <definedName name="RawHeader" localSheetId="0">#REF!</definedName>
    <definedName name="RawHeader">#REF!</definedName>
    <definedName name="RAZOR1" localSheetId="0">#REF!</definedName>
    <definedName name="RAZOR1">#REF!</definedName>
    <definedName name="RDLLS01" localSheetId="0">#REF!</definedName>
    <definedName name="RDLLS01">#REF!</definedName>
    <definedName name="RDOSDLL0105" localSheetId="0">#REF!</definedName>
    <definedName name="RDOSDLL0105">#REF!</definedName>
    <definedName name="rdteqt" localSheetId="0">'[10]FORM-16'!#REF!</definedName>
    <definedName name="rdteqt">'[10]FORM-16'!#REF!</definedName>
    <definedName name="rdterm" localSheetId="0">#REF!</definedName>
    <definedName name="rdterm">#REF!</definedName>
    <definedName name="RECO" localSheetId="0">#REF!</definedName>
    <definedName name="RECO">#REF!</definedName>
    <definedName name="_xlnm.Recorder" localSheetId="0">#REF!</definedName>
    <definedName name="_xlnm.Recorder">#REF!</definedName>
    <definedName name="RED_RIVER_BRIDGE__THANH_TRI_BRIDGE__CONSTRUCTION_PROJECT" localSheetId="0">#REF!</definedName>
    <definedName name="RED_RIVER_BRIDGE__THANH_TRI_BRIDGE__CONSTRUCTION_PROJECT">#REF!</definedName>
    <definedName name="ref_kit" localSheetId="0">#REF!</definedName>
    <definedName name="ref_kit">#REF!</definedName>
    <definedName name="Reinvest" localSheetId="0">#REF!</definedName>
    <definedName name="Reinvest">#REF!</definedName>
    <definedName name="RENT" localSheetId="0">#REF!</definedName>
    <definedName name="RENT">#REF!</definedName>
    <definedName name="REO" localSheetId="0">#REF!</definedName>
    <definedName name="REO">#REF!</definedName>
    <definedName name="Rep_Cur" localSheetId="0">#REF!</definedName>
    <definedName name="Rep_Cur">#REF!</definedName>
    <definedName name="REPAIRS" localSheetId="0">#REF!</definedName>
    <definedName name="REPAIRS">#REF!</definedName>
    <definedName name="RES" localSheetId="0">#REF!</definedName>
    <definedName name="RES">#REF!</definedName>
    <definedName name="RESULT" localSheetId="0">#REF!</definedName>
    <definedName name="RESULT">#REF!</definedName>
    <definedName name="Ret_US1" localSheetId="0">#REF!</definedName>
    <definedName name="Ret_US1">#REF!</definedName>
    <definedName name="Retrieve" localSheetId="0">#REF!</definedName>
    <definedName name="Retrieve">#REF!</definedName>
    <definedName name="return">#N/A</definedName>
    <definedName name="return1" localSheetId="0">nopat1/capital1</definedName>
    <definedName name="return1">nopat1/capital1</definedName>
    <definedName name="RevLine" localSheetId="0">[20]List_ratios!#REF!</definedName>
    <definedName name="RevLine">[20]List_ratios!#REF!</definedName>
    <definedName name="RevYee" localSheetId="0">[20]List_ratios!#REF!</definedName>
    <definedName name="RevYee">[20]List_ratios!#REF!</definedName>
    <definedName name="Rf" localSheetId="0">#REF!</definedName>
    <definedName name="Rf">#REF!</definedName>
    <definedName name="RH" localSheetId="0">#REF!</definedName>
    <definedName name="RH">#REF!</definedName>
    <definedName name="RHMEX" localSheetId="0">#REF!</definedName>
    <definedName name="RHMEX">#REF!</definedName>
    <definedName name="Risk_Free" localSheetId="0">#REF!</definedName>
    <definedName name="Risk_Free">#REF!</definedName>
    <definedName name="Risk_Premium" localSheetId="0">#REF!</definedName>
    <definedName name="Risk_Premium">#REF!</definedName>
    <definedName name="RM_Cost" localSheetId="0">#REF!</definedName>
    <definedName name="RM_Cost">#REF!</definedName>
    <definedName name="ROA" localSheetId="0">[20]List_ratios!#REF!</definedName>
    <definedName name="ROA">[20]List_ratios!#REF!</definedName>
    <definedName name="ROE" localSheetId="0">[20]List_ratios!#REF!</definedName>
    <definedName name="ROE">[20]List_ratios!#REF!</definedName>
    <definedName name="Roper" localSheetId="0">#REF!</definedName>
    <definedName name="Roper">#REF!</definedName>
    <definedName name="rr" localSheetId="0">#REF!</definedName>
    <definedName name="rr">#REF!</definedName>
    <definedName name="rradj" localSheetId="0">'Disclosure 36'!nopatadj/'Disclosure 36'!capitaladj</definedName>
    <definedName name="rradj">nopatadj/capitaladj</definedName>
    <definedName name="rrr" localSheetId="0">#REF!</definedName>
    <definedName name="rrr">#REF!</definedName>
    <definedName name="rsaya" localSheetId="0">[50]!words</definedName>
    <definedName name="rsaya">[50]!words</definedName>
    <definedName name="rtert" localSheetId="0">'[10]FORM-16'!#REF!</definedName>
    <definedName name="rtert">'[10]FORM-16'!#REF!</definedName>
    <definedName name="ruchir">[23]Sched!$B$5:$C$531</definedName>
    <definedName name="RunRate" localSheetId="0">#REF!</definedName>
    <definedName name="RunRate">#REF!</definedName>
    <definedName name="ry">'[16]FORM-16'!$A$1:$J$61</definedName>
    <definedName name="s" localSheetId="0">'[32]F&amp;B'!#REF!</definedName>
    <definedName name="s">'[32]F&amp;B'!#REF!</definedName>
    <definedName name="S_D" localSheetId="0">#REF!</definedName>
    <definedName name="S_D">#REF!</definedName>
    <definedName name="sa" localSheetId="0">'[14]FORM-16'!#REF!</definedName>
    <definedName name="sa">'[14]FORM-16'!#REF!</definedName>
    <definedName name="SAL" localSheetId="0">#REF!</definedName>
    <definedName name="SAL">#REF!</definedName>
    <definedName name="SALA" localSheetId="0">#REF!</definedName>
    <definedName name="SALA">#REF!</definedName>
    <definedName name="salary">'[51]Payreg (2)'!$E$8:$AE$55</definedName>
    <definedName name="Salary_Expenses" localSheetId="0">#REF!</definedName>
    <definedName name="Salary_Expenses">#REF!</definedName>
    <definedName name="SALDATA">[52]salary!$D$8:$Y$44</definedName>
    <definedName name="saldera" localSheetId="0">#REF!</definedName>
    <definedName name="saldera">#REF!</definedName>
    <definedName name="SALE" localSheetId="0">#REF!</definedName>
    <definedName name="SALE">#REF!</definedName>
    <definedName name="SALE1" localSheetId="0">#REF!</definedName>
    <definedName name="SALE1">#REF!</definedName>
    <definedName name="salede" localSheetId="0">#REF!</definedName>
    <definedName name="salede">#REF!</definedName>
    <definedName name="saledis0" localSheetId="0">#REF!</definedName>
    <definedName name="saledis0">#REF!</definedName>
    <definedName name="salep2" localSheetId="0">#REF!</definedName>
    <definedName name="salep2">#REF!</definedName>
    <definedName name="saleprep" localSheetId="0">#REF!</definedName>
    <definedName name="saleprep">#REF!</definedName>
    <definedName name="Sales" localSheetId="0">[20]List_ratios!#REF!</definedName>
    <definedName name="Sales">[20]List_ratios!#REF!</definedName>
    <definedName name="Sales_Realisations" localSheetId="0">#REF!</definedName>
    <definedName name="Sales_Realisations">#REF!</definedName>
    <definedName name="Sales1" localSheetId="0">#REF!</definedName>
    <definedName name="Sales1">#REF!</definedName>
    <definedName name="sales97" localSheetId="0">#REF!</definedName>
    <definedName name="sales97">#REF!</definedName>
    <definedName name="SALESCHI" localSheetId="0">#REF!</definedName>
    <definedName name="SALESCHI">#REF!</definedName>
    <definedName name="salesen" localSheetId="0">#REF!</definedName>
    <definedName name="salesen">#REF!</definedName>
    <definedName name="SALESGDL" localSheetId="0">#REF!</definedName>
    <definedName name="SALESGDL">#REF!</definedName>
    <definedName name="SALESMER" localSheetId="0">#REF!</definedName>
    <definedName name="SALESMER">#REF!</definedName>
    <definedName name="SALESMEX" localSheetId="0">#REF!</definedName>
    <definedName name="SALESMEX">#REF!</definedName>
    <definedName name="SALESMTY" localSheetId="0">#REF!</definedName>
    <definedName name="SALESMTY">#REF!</definedName>
    <definedName name="SAN" localSheetId="0">[53]Net!#REF!</definedName>
    <definedName name="SAN">[53]Net!#REF!</definedName>
    <definedName name="SAPBEXdnldView">"41WAJKUWRKXE53M8FNJBNI26O"</definedName>
    <definedName name="SAPBEXhrIndnt">1</definedName>
    <definedName name="SAPBEXrevision">5</definedName>
    <definedName name="SAPBEXsysID">"BBP"</definedName>
    <definedName name="SAPBEXwbID">"3X1NOGQ58NCQ6O9E25EM0V0XZ"</definedName>
    <definedName name="sary">'[36]FORM-16'!$A$1:$J$61</definedName>
    <definedName name="satu" localSheetId="0">#REF!</definedName>
    <definedName name="satu">#REF!</definedName>
    <definedName name="sb" localSheetId="0">'[14]FORM-16'!#REF!</definedName>
    <definedName name="sb">'[14]FORM-16'!#REF!</definedName>
    <definedName name="SCALE" localSheetId="0">#REF!</definedName>
    <definedName name="SCALE">#REF!</definedName>
    <definedName name="SCH" localSheetId="0">#REF!</definedName>
    <definedName name="SCH">#REF!</definedName>
    <definedName name="sdfghnjgh"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sdtdf" localSheetId="0">'[10]FORM-16'!#REF!</definedName>
    <definedName name="sdtdf">'[10]FORM-16'!#REF!</definedName>
    <definedName name="SECOND" localSheetId="0">#REF!</definedName>
    <definedName name="SECOND">#REF!</definedName>
    <definedName name="Selection" localSheetId="0">#REF!</definedName>
    <definedName name="Selection">#REF!</definedName>
    <definedName name="Sell" localSheetId="0">#REF!</definedName>
    <definedName name="Sell">#REF!</definedName>
    <definedName name="SENSOR1" localSheetId="0">#REF!</definedName>
    <definedName name="SENSOR1">#REF!</definedName>
    <definedName name="SENSOR2" localSheetId="0">#REF!</definedName>
    <definedName name="SENSOR2">#REF!</definedName>
    <definedName name="Sequence" localSheetId="0">#REF!</definedName>
    <definedName name="Sequence">#REF!</definedName>
    <definedName name="SERVGDL" localSheetId="0">#REF!</definedName>
    <definedName name="SERVGDL">#REF!</definedName>
    <definedName name="SERVMEX" localSheetId="0">#REF!</definedName>
    <definedName name="SERVMEX">#REF!</definedName>
    <definedName name="SERVMTY" localSheetId="0">#REF!</definedName>
    <definedName name="SERVMTY">#REF!</definedName>
    <definedName name="seyya" localSheetId="0">'[14]FORM-16'!#REF!</definedName>
    <definedName name="seyya">'[14]FORM-16'!#REF!</definedName>
    <definedName name="sft" localSheetId="0">#REF!</definedName>
    <definedName name="sft">#REF!</definedName>
    <definedName name="sga" localSheetId="0">#REF!</definedName>
    <definedName name="sga">#REF!</definedName>
    <definedName name="SGAChart" localSheetId="0">#REF!</definedName>
    <definedName name="SGAChart">#REF!</definedName>
    <definedName name="sh" localSheetId="0">#REF!</definedName>
    <definedName name="sh">#REF!</definedName>
    <definedName name="sharad">'[54]ANX-D(16b)'!$A$3:$E$44</definedName>
    <definedName name="Sheet1" localSheetId="0">#REF!</definedName>
    <definedName name="Sheet1">#REF!</definedName>
    <definedName name="SHIPP1" localSheetId="0">#REF!</definedName>
    <definedName name="SHIPP1">#REF!</definedName>
    <definedName name="sho" localSheetId="0">#REF!</definedName>
    <definedName name="sho">#REF!</definedName>
    <definedName name="Signature" localSheetId="0">#REF!</definedName>
    <definedName name="Signature">#REF!</definedName>
    <definedName name="SKU_LIST" localSheetId="0">#REF!</definedName>
    <definedName name="SKU_LIST">#REF!</definedName>
    <definedName name="solver_drv">1</definedName>
    <definedName name="solver_est">1</definedName>
    <definedName name="solver_itr">100</definedName>
    <definedName name="solver_lin">0</definedName>
    <definedName name="solver_num">0</definedName>
    <definedName name="solver_nwt">1</definedName>
    <definedName name="solver_pre">0.000001</definedName>
    <definedName name="solver_scl">0</definedName>
    <definedName name="solver_sho">0</definedName>
    <definedName name="solver_tim">100</definedName>
    <definedName name="solver_tol">0.05</definedName>
    <definedName name="solver_typ">1</definedName>
    <definedName name="solver_val">0</definedName>
    <definedName name="SORT" localSheetId="0">#REF!</definedName>
    <definedName name="SORT">#REF!</definedName>
    <definedName name="sort_area" localSheetId="0">#REF!</definedName>
    <definedName name="sort_area">#REF!</definedName>
    <definedName name="sort_range" localSheetId="0">#REF!</definedName>
    <definedName name="sort_range">#REF!</definedName>
    <definedName name="sortdata" localSheetId="0">#REF!</definedName>
    <definedName name="sortdata">#REF!</definedName>
    <definedName name="sortrange" localSheetId="0">#REF!</definedName>
    <definedName name="sortrange">#REF!</definedName>
    <definedName name="SPEC" localSheetId="0">#REF!</definedName>
    <definedName name="SPEC">#REF!</definedName>
    <definedName name="SPECSUMMARY" localSheetId="0">#REF!</definedName>
    <definedName name="SPECSUMMARY">#REF!</definedName>
    <definedName name="splall" localSheetId="0">#REF!</definedName>
    <definedName name="splall">#REF!</definedName>
    <definedName name="spread">#N/A</definedName>
    <definedName name="spread1">#N/A</definedName>
    <definedName name="spreadadj">#N/A</definedName>
    <definedName name="SPT__Czech" localSheetId="0">[20]List_ratios!#REF!</definedName>
    <definedName name="SPT__Czech">[20]List_ratios!#REF!</definedName>
    <definedName name="srdy" localSheetId="0">'[14]FORM-16'!#REF!</definedName>
    <definedName name="srdy">'[14]FORM-16'!#REF!</definedName>
    <definedName name="sreya" localSheetId="0">'[14]FORM-16'!#REF!</definedName>
    <definedName name="sreya">'[14]FORM-16'!#REF!</definedName>
    <definedName name="srty" localSheetId="0">'[14]FORM-16'!#REF!</definedName>
    <definedName name="srty">'[14]FORM-16'!#REF!</definedName>
    <definedName name="ss" localSheetId="0">#REF!</definedName>
    <definedName name="ss">#REF!</definedName>
    <definedName name="sss" localSheetId="0">#REF!</definedName>
    <definedName name="sss">#REF!</definedName>
    <definedName name="SSTR" localSheetId="0">#REF!</definedName>
    <definedName name="SSTR">#REF!</definedName>
    <definedName name="st" localSheetId="0">#REF!</definedName>
    <definedName name="st">#REF!</definedName>
    <definedName name="STAFF" localSheetId="0">#REF!</definedName>
    <definedName name="STAFF">#REF!</definedName>
    <definedName name="staffexpline" localSheetId="0">[20]List_ratios!#REF!</definedName>
    <definedName name="staffexpline">[20]List_ratios!#REF!</definedName>
    <definedName name="STAMPA" localSheetId="0">#REF!</definedName>
    <definedName name="STAMPA">#REF!</definedName>
    <definedName name="Start_1" localSheetId="0">#REF!</definedName>
    <definedName name="Start_1">#REF!</definedName>
    <definedName name="Start_10" localSheetId="0">#REF!</definedName>
    <definedName name="Start_10">#REF!</definedName>
    <definedName name="Start_11" localSheetId="0">#REF!</definedName>
    <definedName name="Start_11">#REF!</definedName>
    <definedName name="Start_12" localSheetId="0">#REF!</definedName>
    <definedName name="Start_12">#REF!</definedName>
    <definedName name="Start_13" localSheetId="0">#REF!</definedName>
    <definedName name="Start_13">#REF!</definedName>
    <definedName name="Start_2" localSheetId="0">#REF!</definedName>
    <definedName name="Start_2">#REF!</definedName>
    <definedName name="Start_3" localSheetId="0">#REF!</definedName>
    <definedName name="Start_3">#REF!</definedName>
    <definedName name="Start_4" localSheetId="0">#REF!</definedName>
    <definedName name="Start_4">#REF!</definedName>
    <definedName name="Start_5" localSheetId="0">#REF!</definedName>
    <definedName name="Start_5">#REF!</definedName>
    <definedName name="Start_6" localSheetId="0">#REF!</definedName>
    <definedName name="Start_6">#REF!</definedName>
    <definedName name="Start_7" localSheetId="0">#REF!</definedName>
    <definedName name="Start_7">#REF!</definedName>
    <definedName name="Start_8" localSheetId="0">#REF!</definedName>
    <definedName name="Start_8">#REF!</definedName>
    <definedName name="Start_9" localSheetId="0">#REF!</definedName>
    <definedName name="Start_9">#REF!</definedName>
    <definedName name="StartSummaryCol" localSheetId="0">#REF!</definedName>
    <definedName name="StartSummaryCol">#REF!</definedName>
    <definedName name="step">[22]wwww!$P$77</definedName>
    <definedName name="sTFg" localSheetId="0">[12]entitlements!#REF!</definedName>
    <definedName name="sTFg">[12]entitlements!#REF!</definedName>
    <definedName name="strat" localSheetId="0">[55]Assumptions!#REF!</definedName>
    <definedName name="strat">[55]Assumptions!#REF!</definedName>
    <definedName name="Sum_RSq" localSheetId="0">#REF!</definedName>
    <definedName name="Sum_RSq">#REF!</definedName>
    <definedName name="suma" localSheetId="0">#REF!</definedName>
    <definedName name="suma">#REF!</definedName>
    <definedName name="SUMMARY" localSheetId="0">#REF!</definedName>
    <definedName name="SUMMARY">#REF!</definedName>
    <definedName name="summary1" localSheetId="0">#REF!</definedName>
    <definedName name="summary1">#REF!</definedName>
    <definedName name="summary2" localSheetId="0">#REF!</definedName>
    <definedName name="summary2">#REF!</definedName>
    <definedName name="SumRSQu" localSheetId="0">#REF!</definedName>
    <definedName name="SumRSQu">#REF!</definedName>
    <definedName name="surtu" localSheetId="0">#REF!</definedName>
    <definedName name="surtu">#REF!</definedName>
    <definedName name="syas" localSheetId="0">'[14]FORM-16'!#REF!</definedName>
    <definedName name="syas">'[14]FORM-16'!#REF!</definedName>
    <definedName name="SYSTEMS" localSheetId="0">#REF!</definedName>
    <definedName name="SYSTEMS">#REF!</definedName>
    <definedName name="szg" localSheetId="0">#REF!</definedName>
    <definedName name="szg">#REF!</definedName>
    <definedName name="t" localSheetId="0">#REF!</definedName>
    <definedName name="t">#REF!</definedName>
    <definedName name="table" localSheetId="0">#REF!</definedName>
    <definedName name="table">#REF!</definedName>
    <definedName name="tax" localSheetId="0">#REF!</definedName>
    <definedName name="tax">#REF!</definedName>
    <definedName name="TAX_JUNE" localSheetId="0">#REF!</definedName>
    <definedName name="TAX_JUNE">#REF!</definedName>
    <definedName name="Tax_Rate" localSheetId="0">#REF!</definedName>
    <definedName name="Tax_Rate">#REF!</definedName>
    <definedName name="taxes">[56]wwww!$C$59:$C$62</definedName>
    <definedName name="taxestable">[22]wwww!$E$67:$P$70</definedName>
    <definedName name="TaxTV">10%</definedName>
    <definedName name="TaxXL">5%</definedName>
    <definedName name="TBA" localSheetId="0">#REF!</definedName>
    <definedName name="TBA">#REF!</definedName>
    <definedName name="tbdata" localSheetId="0">#REF!</definedName>
    <definedName name="tbdata">#REF!</definedName>
    <definedName name="TCOMP" localSheetId="0">#REF!</definedName>
    <definedName name="TCOMP">#REF!</definedName>
    <definedName name="TDEP" localSheetId="0">#REF!</definedName>
    <definedName name="TDEP">#REF!</definedName>
    <definedName name="tdia" localSheetId="0">#REF!</definedName>
    <definedName name="tdia">#REF!</definedName>
    <definedName name="tdt" localSheetId="0">#REF!</definedName>
    <definedName name="tdt">#REF!</definedName>
    <definedName name="Telefonica__Spain" localSheetId="0">[20]List_ratios!#REF!</definedName>
    <definedName name="Telefonica__Spain">[20]List_ratios!#REF!</definedName>
    <definedName name="Telekom_Malaysia" localSheetId="0">[20]List_ratios!#REF!</definedName>
    <definedName name="Telekom_Malaysia">[20]List_ratios!#REF!</definedName>
    <definedName name="Telkom" localSheetId="0">[20]List_ratios!#REF!</definedName>
    <definedName name="Telkom">[20]List_ratios!#REF!</definedName>
    <definedName name="Telstra" localSheetId="0">[20]List_ratios!#REF!</definedName>
    <definedName name="Telstra">[20]List_ratios!#REF!</definedName>
    <definedName name="tens" localSheetId="0">#REF!</definedName>
    <definedName name="tens">#REF!</definedName>
    <definedName name="TEST0" localSheetId="0">#REF!</definedName>
    <definedName name="TEST0">#REF!</definedName>
    <definedName name="TEST1" localSheetId="0">#REF!</definedName>
    <definedName name="TEST1">#REF!</definedName>
    <definedName name="TEST10" localSheetId="0">#REF!</definedName>
    <definedName name="TEST10">#REF!</definedName>
    <definedName name="TEST11" localSheetId="0">#REF!</definedName>
    <definedName name="TEST11">#REF!</definedName>
    <definedName name="TEST12" localSheetId="0">#REF!</definedName>
    <definedName name="TEST12">#REF!</definedName>
    <definedName name="TEST13" localSheetId="0">#REF!</definedName>
    <definedName name="TEST13">#REF!</definedName>
    <definedName name="TEST14" localSheetId="0">#REF!</definedName>
    <definedName name="TEST14">#REF!</definedName>
    <definedName name="TEST15" localSheetId="0">'[57]vendor Aging'!#REF!</definedName>
    <definedName name="TEST15">'[57]vendor Aging'!#REF!</definedName>
    <definedName name="TEST16" localSheetId="0">#REF!</definedName>
    <definedName name="TEST16">#REF!</definedName>
    <definedName name="TEST17" localSheetId="0">#REF!</definedName>
    <definedName name="TEST17">#REF!</definedName>
    <definedName name="TEST18" localSheetId="0">#REF!</definedName>
    <definedName name="TEST18">#REF!</definedName>
    <definedName name="TEST19" localSheetId="0">#REF!</definedName>
    <definedName name="TEST19">#REF!</definedName>
    <definedName name="TEST2" localSheetId="0">#REF!</definedName>
    <definedName name="TEST2">#REF!</definedName>
    <definedName name="TEST20" localSheetId="0">#REF!</definedName>
    <definedName name="TEST20">#REF!</definedName>
    <definedName name="TEST21" localSheetId="0">#REF!</definedName>
    <definedName name="TEST21">#REF!</definedName>
    <definedName name="TEST22" localSheetId="0">#REF!</definedName>
    <definedName name="TEST22">#REF!</definedName>
    <definedName name="TEST23" localSheetId="0">#REF!</definedName>
    <definedName name="TEST23">#REF!</definedName>
    <definedName name="TEST24" localSheetId="0">#REF!</definedName>
    <definedName name="TEST24">#REF!</definedName>
    <definedName name="TEST25" localSheetId="0">#REF!</definedName>
    <definedName name="TEST25">#REF!</definedName>
    <definedName name="TEST26" localSheetId="0">#REF!</definedName>
    <definedName name="TEST26">#REF!</definedName>
    <definedName name="TEST27" localSheetId="0">#REF!</definedName>
    <definedName name="TEST27">#REF!</definedName>
    <definedName name="TEST3" localSheetId="0">#REF!</definedName>
    <definedName name="TEST3">#REF!</definedName>
    <definedName name="TEST4" localSheetId="0">'[57]vendor Aging'!#REF!</definedName>
    <definedName name="TEST4">'[57]vendor Aging'!#REF!</definedName>
    <definedName name="TEST5" localSheetId="0">#REF!</definedName>
    <definedName name="TEST5">#REF!</definedName>
    <definedName name="TEST6" localSheetId="0">#REF!</definedName>
    <definedName name="TEST6">#REF!</definedName>
    <definedName name="TEST7" localSheetId="0">#REF!</definedName>
    <definedName name="TEST7">#REF!</definedName>
    <definedName name="TEST8" localSheetId="0">#REF!</definedName>
    <definedName name="TEST8">#REF!</definedName>
    <definedName name="TEST9" localSheetId="0">#REF!</definedName>
    <definedName name="TEST9">#REF!</definedName>
    <definedName name="TESTHKEY" localSheetId="0">#REF!</definedName>
    <definedName name="TESTHKEY">#REF!</definedName>
    <definedName name="TESTKEYS" localSheetId="0">#REF!</definedName>
    <definedName name="TESTKEYS">#REF!</definedName>
    <definedName name="TESTVKEY" localSheetId="0">#REF!</definedName>
    <definedName name="TESTVKEY">#REF!</definedName>
    <definedName name="TextRefCopyRangeCount">2</definedName>
    <definedName name="thdt" localSheetId="0">#REF!</definedName>
    <definedName name="thdt">#REF!</definedName>
    <definedName name="thue">6</definedName>
    <definedName name="ticker" localSheetId="0">#REF!</definedName>
    <definedName name="ticker">#REF!</definedName>
    <definedName name="Tien" localSheetId="0">#REF!</definedName>
    <definedName name="Tien">#REF!</definedName>
    <definedName name="Tim_lan_xuat_hien" localSheetId="0">#REF!</definedName>
    <definedName name="Tim_lan_xuat_hien">#REF!</definedName>
    <definedName name="tim_xuat_hien" localSheetId="0">#REF!</definedName>
    <definedName name="tim_xuat_hien">#REF!</definedName>
    <definedName name="Title" localSheetId="0">#REF!</definedName>
    <definedName name="Title">#REF!</definedName>
    <definedName name="tld" localSheetId="0">#REF!</definedName>
    <definedName name="tld">#REF!</definedName>
    <definedName name="tly" localSheetId="0">#REF!</definedName>
    <definedName name="tly">#REF!</definedName>
    <definedName name="tn" localSheetId="0">#REF!</definedName>
    <definedName name="tn">#REF!</definedName>
    <definedName name="TOC" localSheetId="0">#REF!</definedName>
    <definedName name="TOC">#REF!</definedName>
    <definedName name="Tong" localSheetId="0">#REF!</definedName>
    <definedName name="Tong">#REF!</definedName>
    <definedName name="tongcong" localSheetId="0">#REF!</definedName>
    <definedName name="tongcong">#REF!</definedName>
    <definedName name="TOTAL" localSheetId="0">#REF!</definedName>
    <definedName name="TOTAL">#REF!</definedName>
    <definedName name="totalmv97" localSheetId="0">#REF!</definedName>
    <definedName name="totalmv97">#REF!</definedName>
    <definedName name="Totdebt" localSheetId="0">[20]List_ratios!#REF!</definedName>
    <definedName name="Totdebt">[20]List_ratios!#REF!</definedName>
    <definedName name="tou" localSheetId="0">#REF!</definedName>
    <definedName name="tou">#REF!</definedName>
    <definedName name="TP_Footer_Path">"S:\73350\04RET\Valwelf\Allocations\"</definedName>
    <definedName name="TP_Footer_User">"Venelin Yanakiev"</definedName>
    <definedName name="TP_Footer_Version">"v3.00"</definedName>
    <definedName name="TPSA__Poland" localSheetId="0">[20]List_ratios!#REF!</definedName>
    <definedName name="TPSA__Poland">[20]List_ratios!#REF!</definedName>
    <definedName name="Tra_DM_su_dung" localSheetId="0">#REF!</definedName>
    <definedName name="Tra_DM_su_dung">#REF!</definedName>
    <definedName name="Tra_don_gia_KS" localSheetId="0">#REF!</definedName>
    <definedName name="Tra_don_gia_KS">#REF!</definedName>
    <definedName name="Tra_DTCT" localSheetId="0">#REF!</definedName>
    <definedName name="Tra_DTCT">#REF!</definedName>
    <definedName name="Tra_tim_hang_mucPT_trung" localSheetId="0">#REF!</definedName>
    <definedName name="Tra_tim_hang_mucPT_trung">#REF!</definedName>
    <definedName name="TRA_VAT_LIEU" localSheetId="0">#REF!</definedName>
    <definedName name="TRA_VAT_LIEU">#REF!</definedName>
    <definedName name="TRA_VL" localSheetId="0">#REF!</definedName>
    <definedName name="TRA_VL">#REF!</definedName>
    <definedName name="TRAD" localSheetId="0">#REF!</definedName>
    <definedName name="TRAD">#REF!</definedName>
    <definedName name="TRANSLATIONP" localSheetId="0">#REF!,#REF!</definedName>
    <definedName name="TRANSLATIONP">#REF!,#REF!</definedName>
    <definedName name="TRAVEL" localSheetId="0">#REF!</definedName>
    <definedName name="TRAVEL">#REF!</definedName>
    <definedName name="TRAVL" localSheetId="0">#REF!</definedName>
    <definedName name="TRAVL">#REF!</definedName>
    <definedName name="trdut" localSheetId="0">'[10]FORM-16'!#REF!</definedName>
    <definedName name="trdut">'[10]FORM-16'!#REF!</definedName>
    <definedName name="TRES" localSheetId="0">#REF!</definedName>
    <definedName name="TRES">#REF!</definedName>
    <definedName name="trialfinal">[23]FA_Final!$A$1:$I$65536</definedName>
    <definedName name="trsy" localSheetId="0">'[14]FORM-16'!#REF!</definedName>
    <definedName name="trsy">'[14]FORM-16'!#REF!</definedName>
    <definedName name="trt" localSheetId="0">#REF!</definedName>
    <definedName name="trt">#REF!</definedName>
    <definedName name="tt" localSheetId="0">#REF!</definedName>
    <definedName name="tt">#REF!</definedName>
    <definedName name="tthi" localSheetId="0">#REF!</definedName>
    <definedName name="tthi">#REF!</definedName>
    <definedName name="TTLB1" localSheetId="0">#REF!</definedName>
    <definedName name="TTLB1">#REF!</definedName>
    <definedName name="TTLB2" localSheetId="0">#REF!</definedName>
    <definedName name="TTLB2">#REF!</definedName>
    <definedName name="TTLB3" localSheetId="0">#REF!</definedName>
    <definedName name="TTLB3">#REF!</definedName>
    <definedName name="ttt" localSheetId="0">#REF!</definedName>
    <definedName name="ttt">#REF!</definedName>
    <definedName name="TUCKS1" localSheetId="0">#REF!</definedName>
    <definedName name="TUCKS1">#REF!</definedName>
    <definedName name="TWIN1" localSheetId="0">#REF!</definedName>
    <definedName name="TWIN1">#REF!</definedName>
    <definedName name="ty_le" localSheetId="0">#REF!</definedName>
    <definedName name="ty_le">#REF!</definedName>
    <definedName name="ty_le_BTN" localSheetId="0">#REF!</definedName>
    <definedName name="ty_le_BTN">#REF!</definedName>
    <definedName name="Ty_le1" localSheetId="0">#REF!</definedName>
    <definedName name="Ty_le1">#REF!</definedName>
    <definedName name="ukdata" localSheetId="0">#REF!</definedName>
    <definedName name="ukdata">#REF!</definedName>
    <definedName name="units" localSheetId="0">#REF!</definedName>
    <definedName name="units">#REF!</definedName>
    <definedName name="uno" localSheetId="0">#REF!</definedName>
    <definedName name="uno">#REF!</definedName>
    <definedName name="UOM" localSheetId="0">#REF!</definedName>
    <definedName name="UOM">#REF!</definedName>
    <definedName name="usa2data" localSheetId="0">#REF!</definedName>
    <definedName name="usa2data">#REF!</definedName>
    <definedName name="UScompanies" localSheetId="0">#REF!</definedName>
    <definedName name="UScompanies">#REF!</definedName>
    <definedName name="USDOLLARS" localSheetId="0">#REF!</definedName>
    <definedName name="USDOLLARS">#REF!</definedName>
    <definedName name="v">'[58]PF ann. 3CD'!$A$3</definedName>
    <definedName name="valid" localSheetId="0">#REF!</definedName>
    <definedName name="valid">#REF!</definedName>
    <definedName name="validationr1">[22]Validation!$C$27:$O$27,[22]Validation!$D$22:$O$22,[22]Validation!$C$17:$O$17,[22]Validation!$D$10:$O$10</definedName>
    <definedName name="ValuesBSA">[59]BS!$B$2:$O$3,[59]BS!$B$7:$O$13,[59]BS!$C$16:$O$17,[59]BS!$B$20:$O$20,[59]BS!$B$35:$O$37,[59]BS!$B$55:$O$55</definedName>
    <definedName name="ValuesBSL" localSheetId="0">#REF!,[60]BS!$C$24:$O$28,#REF!,#REF!,[60]BS!$B$42:$O$44</definedName>
    <definedName name="ValuesBSL">#REF!,[60]BS!$C$24:$O$28,#REF!,#REF!,[60]BS!$B$42:$O$44</definedName>
    <definedName name="ValuesChecks">'[59]Checks &amp; Inputs'!$C$16:$O$17,'[59]Checks &amp; Inputs'!$B$2</definedName>
    <definedName name="ValuesIS" localSheetId="0">[60]IS!$B$2:$N$4,[60]IS!$B$7:$N$54,[60]IS!$B$60:$N$61,[60]IS!#REF!,[60]IS!$B$75:$N$75,[60]IS!#REF!,[60]IS!#REF!</definedName>
    <definedName name="ValuesIS">[60]IS!$B$2:$N$4,[60]IS!$B$7:$N$54,[60]IS!$B$60:$N$61,[60]IS!#REF!,[60]IS!$B$75:$N$75,[60]IS!#REF!,[60]IS!#REF!</definedName>
    <definedName name="VARIINST" localSheetId="0">#REF!</definedName>
    <definedName name="VARIINST">#REF!</definedName>
    <definedName name="varioustaxes">[61]wwww!$C$59:$C$62</definedName>
    <definedName name="VARIPURC" localSheetId="0">#REF!</definedName>
    <definedName name="VARIPURC">#REF!</definedName>
    <definedName name="varmtd">[62]Sheet1!$A$4:$M$70,[62]Sheet1!$A$72:$M$141</definedName>
    <definedName name="vat" localSheetId="0">#REF!</definedName>
    <definedName name="vat">#REF!</definedName>
    <definedName name="vbt400d" localSheetId="0">#REF!</definedName>
    <definedName name="vbt400d">#REF!</definedName>
    <definedName name="vbta" localSheetId="0">#REF!</definedName>
    <definedName name="vbta">#REF!</definedName>
    <definedName name="vbtB" localSheetId="0">#REF!</definedName>
    <definedName name="vbtB">#REF!</definedName>
    <definedName name="vbtD" localSheetId="0">#REF!</definedName>
    <definedName name="vbtD">#REF!</definedName>
    <definedName name="vbtE" localSheetId="0">#REF!</definedName>
    <definedName name="vbtE">#REF!</definedName>
    <definedName name="vbtF" localSheetId="0">#REF!</definedName>
    <definedName name="vbtF">#REF!</definedName>
    <definedName name="vbtg" localSheetId="0">#REF!</definedName>
    <definedName name="vbtg">#REF!</definedName>
    <definedName name="VEH" localSheetId="0">#REF!</definedName>
    <definedName name="VEH">#REF!</definedName>
    <definedName name="viet" localSheetId="0">#REF!</definedName>
    <definedName name="viet">#REF!</definedName>
    <definedName name="VOLUME" localSheetId="0">#REF!</definedName>
    <definedName name="VOLUME">#REF!</definedName>
    <definedName name="vtu" localSheetId="0">#REF!</definedName>
    <definedName name="vtu">#REF!</definedName>
    <definedName name="W" localSheetId="0">#REF!</definedName>
    <definedName name="W">#REF!</definedName>
    <definedName name="w5y" localSheetId="0">#REF!</definedName>
    <definedName name="w5y">#REF!</definedName>
    <definedName name="wa" localSheetId="0">'[14]FORM-16'!#REF!</definedName>
    <definedName name="wa">'[14]FORM-16'!#REF!</definedName>
    <definedName name="WACC" localSheetId="0">#REF!</definedName>
    <definedName name="WACC">#REF!</definedName>
    <definedName name="wacc97" localSheetId="0">#REF!</definedName>
    <definedName name="wacc97">#REF!</definedName>
    <definedName name="wat">'[16]FORM-16'!$A$1:$J$61</definedName>
    <definedName name="waterway" localSheetId="0">#REF!</definedName>
    <definedName name="waterway">#REF!</definedName>
    <definedName name="wb" localSheetId="0">'[14]FORM-16'!#REF!</definedName>
    <definedName name="wb">'[14]FORM-16'!#REF!</definedName>
    <definedName name="wetw" localSheetId="0">#REF!</definedName>
    <definedName name="wetw">#REF!</definedName>
    <definedName name="wew" localSheetId="0">#REF!</definedName>
    <definedName name="wew">#REF!</definedName>
    <definedName name="what" localSheetId="0">#REF!</definedName>
    <definedName name="what">#REF!</definedName>
    <definedName name="what1" localSheetId="0">#REF!</definedName>
    <definedName name="what1">#REF!</definedName>
    <definedName name="what2" localSheetId="0">#REF!</definedName>
    <definedName name="what2">#REF!</definedName>
    <definedName name="what3" localSheetId="0">#REF!</definedName>
    <definedName name="what3">#REF!</definedName>
    <definedName name="what4" localSheetId="0">#REF!</definedName>
    <definedName name="what4">#REF!</definedName>
    <definedName name="what5" localSheetId="0">#REF!</definedName>
    <definedName name="what5">#REF!</definedName>
    <definedName name="what6" localSheetId="0">#REF!</definedName>
    <definedName name="what6">#REF!</definedName>
    <definedName name="what7" localSheetId="0">#REF!</definedName>
    <definedName name="what7">#REF!</definedName>
    <definedName name="what8" localSheetId="0">#REF!</definedName>
    <definedName name="what8">#REF!</definedName>
    <definedName name="words" localSheetId="0">[19]!words</definedName>
    <definedName name="words">[19]!words</definedName>
    <definedName name="wrn.Book." hidden="1">{"EVA",#N/A,FALSE,"SMT2";#N/A,#N/A,FALSE,"Summary";#N/A,#N/A,FALSE,"Graphs";#N/A,#N/A,FALSE,"4 Panel"}</definedName>
    <definedName name="wrn.Complete." hidden="1">{#N/A,#N/A,FALSE,"SMT1";#N/A,#N/A,FALSE,"SMT2";#N/A,#N/A,FALSE,"Summary";#N/A,#N/A,FALSE,"Graphs";#N/A,#N/A,FALSE,"4 Panel"}</definedName>
    <definedName name="wrn.Complete._.Set." hidden="1">{#N/A,#N/A,FALSE,"Full";#N/A,#N/A,FALSE,"Half";#N/A,#N/A,FALSE,"Op Expenses";#N/A,#N/A,FALSE,"Cap Charge";#N/A,#N/A,FALSE,"Cost C";#N/A,#N/A,FALSE,"PP&amp;E";#N/A,#N/A,FALSE,"R&amp;D"}</definedName>
    <definedName name="wrn.datapak." hidden="1">{#N/A,#N/A,FALSE,"Status of Projects";#N/A,#N/A,FALSE,"CEA-TEC";#N/A,#N/A,FALSE,"U-Constr.";#N/A,#N/A,FALSE,"summary";#N/A,#N/A,FALSE,"PPP-3 yrs"}</definedName>
    <definedName name="wrn.DEHAN._.MONEY." hidden="1">{"BG",#N/A,FALSE,"SABANAS";"ERACUM",#N/A,FALSE,"SABANAS";"ERMES",#N/A,FALSE,"SABANAS";"BG",#N/A,FALSE,"RESUMEN";"ERACU",#N/A,FALSE,"RESUMEN";"ERMES",#N/A,FALSE,"RESUMEN"}</definedName>
    <definedName name="wrn.Especial."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wrn.PLANTA._.VS._.1997." hidden="1">{#N/A,#N/A,FALSE,"SUP";#N/A,#N/A,FALSE,"ERN";#N/A,#N/A,FALSE,"CRO";#N/A,#N/A,FALSE,"INT";#N/A,#N/A,FALSE,"VIP";#N/A,#N/A,FALSE,"VIC"}</definedName>
    <definedName name="wrn.polymwe."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todo."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wrn.VALDEZ." hidden="1">{"ERMES",#N/A,FALSE,"RESUMEN";"ERACUM",#N/A,FALSE,"RESUMEN";"BG",#N/A,FALSE,"RESUMEN";"ERMES",#N/A,FALSE,"SABANAS";"ERACUM",#N/A,FALSE,"SABANAS";"BG",#N/A,FALSE,"SABANAS";"fadsa",#N/A,FALSE,"FADSA";"supsa",#N/A,FALSE,"SUPSA";"crolls",#N/A,FALSE,"CROLLS";"vicomsa",#N/A,FALSE,"VICOMSA";"viplasticos",#N/A,FALSE,"VIPLASTICOS";"vitsa",#N/A,FALSE,"VITSA";"elim",#N/A,FALSE,"ELIM"}</definedName>
    <definedName name="wrn1.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X" localSheetId="0">#REF!</definedName>
    <definedName name="X">#REF!</definedName>
    <definedName name="x_advertising_rate" localSheetId="0">#REF!</definedName>
    <definedName name="x_advertising_rate">#REF!</definedName>
    <definedName name="xc">[63]Company!$J$16</definedName>
    <definedName name="xd0.6" localSheetId="0">#REF!</definedName>
    <definedName name="xd0.6">#REF!</definedName>
    <definedName name="xd1.3" localSheetId="0">#REF!</definedName>
    <definedName name="xd1.3">#REF!</definedName>
    <definedName name="xd1.5" localSheetId="0">#REF!</definedName>
    <definedName name="xd1.5">#REF!</definedName>
    <definedName name="xh" localSheetId="0">#REF!</definedName>
    <definedName name="xh">#REF!</definedName>
    <definedName name="xk0.6" localSheetId="0">#REF!</definedName>
    <definedName name="xk0.6">#REF!</definedName>
    <definedName name="xk1.3" localSheetId="0">#REF!</definedName>
    <definedName name="xk1.3">#REF!</definedName>
    <definedName name="xk1.5" localSheetId="0">#REF!</definedName>
    <definedName name="xk1.5">#REF!</definedName>
    <definedName name="xl" localSheetId="0">#REF!</definedName>
    <definedName name="xl">#REF!</definedName>
    <definedName name="xlc" localSheetId="0">#REF!</definedName>
    <definedName name="xlc">#REF!</definedName>
    <definedName name="xld1.4" localSheetId="0">#REF!</definedName>
    <definedName name="xld1.4">#REF!</definedName>
    <definedName name="xlk" localSheetId="0">#REF!</definedName>
    <definedName name="xlk">#REF!</definedName>
    <definedName name="xlk1.4" localSheetId="0">#REF!</definedName>
    <definedName name="xlk1.4">#REF!</definedName>
    <definedName name="xn" localSheetId="0">#REF!</definedName>
    <definedName name="xn">#REF!</definedName>
    <definedName name="XRefColumnsCount">19</definedName>
    <definedName name="XRefCopyRangeCount">13</definedName>
    <definedName name="XRefPasteRangeCount">5</definedName>
    <definedName name="xx" localSheetId="0">#REF!</definedName>
    <definedName name="xx">#REF!</definedName>
    <definedName name="xxxx" localSheetId="0">#REF!</definedName>
    <definedName name="xxxx">#REF!</definedName>
    <definedName name="xyz" localSheetId="0">#REF!</definedName>
    <definedName name="xyz">#REF!</definedName>
    <definedName name="ya5y" localSheetId="0">[50]!words</definedName>
    <definedName name="ya5y">[50]!words</definedName>
    <definedName name="Year" localSheetId="0">#REF!</definedName>
    <definedName name="Year">#REF!</definedName>
    <definedName name="YEARLOCAL" localSheetId="0">#REF!</definedName>
    <definedName name="YEARLOCAL">#REF!</definedName>
    <definedName name="Years">[28]Data!$A$2:$IV$2</definedName>
    <definedName name="YearType">[28]Data!$A$1:$IV$1</definedName>
    <definedName name="YearVlookup" localSheetId="0">#REF!</definedName>
    <definedName name="YearVlookup">#REF!</definedName>
    <definedName name="yes1">[40]Input!$B$162</definedName>
    <definedName name="yes10">[40]Input!$K$162</definedName>
    <definedName name="yes2">[40]Input!$C$162</definedName>
    <definedName name="yes3">[40]Input!$D$162</definedName>
    <definedName name="yes4">[40]Input!$E$162</definedName>
    <definedName name="yes5">[40]Input!$F$162</definedName>
    <definedName name="yes6">[40]Input!$G$162</definedName>
    <definedName name="yes7">[40]Input!$H$162</definedName>
    <definedName name="yes8">[40]Input!$I$162</definedName>
    <definedName name="yes9">[40]Input!$J$162</definedName>
    <definedName name="yesno" localSheetId="0">#REF!</definedName>
    <definedName name="yesno">#REF!</definedName>
    <definedName name="YTD" localSheetId="0">#REF!</definedName>
    <definedName name="YTD">#REF!</definedName>
    <definedName name="YTD_A" localSheetId="0">#REF!</definedName>
    <definedName name="YTD_A">#REF!</definedName>
    <definedName name="YTD_P" localSheetId="0">#REF!</definedName>
    <definedName name="YTD_P">#REF!</definedName>
    <definedName name="YTD_PY" localSheetId="0">#REF!</definedName>
    <definedName name="YTD_PY">#REF!</definedName>
    <definedName name="YTDP" localSheetId="0">#REF!,#REF!,#REF!</definedName>
    <definedName name="YTDP">#REF!,#REF!,#REF!</definedName>
    <definedName name="ytruy" localSheetId="0">'[10]FORM-16'!#REF!</definedName>
    <definedName name="ytruy">'[10]FORM-16'!#REF!</definedName>
    <definedName name="Z" localSheetId="0">#REF!</definedName>
    <definedName name="Z">#REF!</definedName>
    <definedName name="zfgha" localSheetId="0">#REF!</definedName>
    <definedName name="zfgha">#REF!</definedName>
    <definedName name="ZYX" localSheetId="0">#REF!</definedName>
    <definedName name="ZYX">#REF!</definedName>
    <definedName name="ZZZ" localSheetId="0">#REF!</definedName>
    <definedName name="ZZZ">#REF!</definedName>
    <definedName name="あああああ" localSheetId="0">#REF!</definedName>
    <definedName name="あああああ">#REF!</definedName>
    <definedName name="これ" localSheetId="0">#REF!</definedName>
    <definedName name="これ">#REF!</definedName>
    <definedName name="もう一度" localSheetId="0">#REF!</definedName>
    <definedName name="もう一度">#REF!</definedName>
    <definedName name="もりた" localSheetId="0">#REF!</definedName>
    <definedName name="もりた">#REF!</definedName>
    <definedName name="上対発ﾚｰﾄ" localSheetId="0">#REF!</definedName>
    <definedName name="上対発ﾚｰﾄ">#REF!</definedName>
    <definedName name="再" localSheetId="0">#REF!</definedName>
    <definedName name="再">#REF!</definedName>
    <definedName name="再度" localSheetId="0">#REF!</definedName>
    <definedName name="再度">#REF!</definedName>
    <definedName name="勝" localSheetId="0">#REF!</definedName>
    <definedName name="勝">#REF!</definedName>
    <definedName name="工事" localSheetId="0">#REF!</definedName>
    <definedName name="工事">#REF!</definedName>
    <definedName name="提案レート下実行" localSheetId="0">#REF!</definedName>
    <definedName name="提案レート下実行">#REF!</definedName>
    <definedName name="為替検討" localSheetId="0">#REF!</definedName>
    <definedName name="為替検討">#REF!</definedName>
    <definedName name="現法" localSheetId="0">#REF!</definedName>
    <definedName name="現法">#REF!</definedName>
    <definedName name="直轄" localSheetId="0">#REF!</definedName>
    <definedName name="直轄">#REF!</definedName>
  </definedNames>
  <calcPr calcId="145621"/>
  <customWorkbookViews>
    <customWorkbookView name="himanshu.bansal - Personal View" guid="{1B7DFCB6-1759-414B-B564-2382BA39C5C8}" mergeInterval="0" personalView="1" maximized="1" xWindow="1" yWindow="1" windowWidth="1362" windowHeight="538" activeSheetId="14"/>
    <customWorkbookView name="jatin.nagpal - Personal View" guid="{E03B5960-B52D-439F-874B-C8D04E6ADCCC}" mergeInterval="0" personalView="1" maximized="1" xWindow="1" yWindow="1" windowWidth="1366" windowHeight="492" activeSheetId="9"/>
  </customWorkbookViews>
</workbook>
</file>

<file path=xl/calcChain.xml><?xml version="1.0" encoding="utf-8"?>
<calcChain xmlns="http://schemas.openxmlformats.org/spreadsheetml/2006/main">
  <c r="H102" i="36" l="1"/>
  <c r="G102" i="36"/>
  <c r="F102" i="36"/>
  <c r="E102" i="36"/>
  <c r="H126" i="36"/>
  <c r="G126" i="36"/>
  <c r="F126" i="36"/>
  <c r="E126" i="36"/>
  <c r="G65" i="36"/>
  <c r="E65" i="36"/>
  <c r="H72" i="36"/>
  <c r="G72" i="36"/>
  <c r="F72" i="36"/>
  <c r="E72" i="36"/>
  <c r="H25" i="36"/>
  <c r="F25" i="36"/>
  <c r="G25" i="36"/>
  <c r="E25" i="36"/>
  <c r="G228" i="21"/>
  <c r="E228" i="21"/>
  <c r="G219" i="21"/>
  <c r="E219" i="21"/>
  <c r="G201" i="21"/>
  <c r="G211" i="21" s="1"/>
  <c r="E211" i="21"/>
  <c r="E201" i="21"/>
  <c r="H69" i="20"/>
  <c r="G69" i="20"/>
  <c r="A24" i="34" l="1"/>
  <c r="A25" i="34" s="1"/>
  <c r="A26" i="34" s="1"/>
  <c r="H137" i="36"/>
  <c r="H140" i="36" s="1"/>
  <c r="G137" i="36"/>
  <c r="G140" i="36" s="1"/>
  <c r="F137" i="36"/>
  <c r="F140" i="36" s="1"/>
  <c r="E137" i="36"/>
  <c r="E140" i="36" s="1"/>
  <c r="D137" i="36"/>
  <c r="D140" i="36" s="1"/>
  <c r="C137" i="36"/>
  <c r="C140" i="36" s="1"/>
  <c r="H113" i="36"/>
  <c r="H116" i="36" s="1"/>
  <c r="G113" i="36"/>
  <c r="G116" i="36" s="1"/>
  <c r="F113" i="36"/>
  <c r="F116" i="36" s="1"/>
  <c r="E113" i="36"/>
  <c r="E116" i="36" s="1"/>
  <c r="D113" i="36"/>
  <c r="D116" i="36" s="1"/>
  <c r="C113" i="36"/>
  <c r="C116" i="36" s="1"/>
  <c r="G122" i="36"/>
  <c r="E122" i="36"/>
  <c r="D78" i="36"/>
  <c r="H78" i="36" s="1"/>
  <c r="C78" i="36"/>
  <c r="G78" i="36" s="1"/>
  <c r="G68" i="36"/>
  <c r="E68" i="36"/>
  <c r="G56" i="36"/>
  <c r="E56" i="36"/>
  <c r="F38" i="36"/>
  <c r="E38" i="36"/>
  <c r="H31" i="36"/>
  <c r="G31" i="36"/>
  <c r="D31" i="36"/>
  <c r="C31" i="36"/>
  <c r="F42" i="36"/>
  <c r="E42" i="36"/>
  <c r="G98" i="36" l="1"/>
  <c r="E98" i="36"/>
  <c r="G20" i="36"/>
  <c r="F31" i="36"/>
  <c r="D38" i="36"/>
  <c r="D42" i="36" s="1"/>
  <c r="H38" i="36"/>
  <c r="H42" i="36" s="1"/>
  <c r="G51" i="36"/>
  <c r="G57" i="36" s="1"/>
  <c r="D85" i="36"/>
  <c r="H85" i="36" s="1"/>
  <c r="H88" i="36" s="1"/>
  <c r="E20" i="36"/>
  <c r="E31" i="36"/>
  <c r="C38" i="36"/>
  <c r="C42" i="36" s="1"/>
  <c r="G38" i="36"/>
  <c r="G42" i="36" s="1"/>
  <c r="E51" i="36"/>
  <c r="E57" i="36" s="1"/>
  <c r="C85" i="36"/>
  <c r="G85" i="36" s="1"/>
  <c r="G88" i="36" s="1"/>
  <c r="D88" i="36" l="1"/>
  <c r="C88" i="36"/>
  <c r="D18" i="25" l="1"/>
  <c r="D24" i="25" s="1"/>
  <c r="D29" i="25" s="1"/>
  <c r="E18" i="25"/>
  <c r="E24" i="25" s="1"/>
  <c r="E29" i="25" s="1"/>
  <c r="H89" i="23"/>
  <c r="G89" i="23"/>
  <c r="F89" i="23"/>
  <c r="E89" i="23"/>
  <c r="D89" i="23"/>
  <c r="C89" i="23"/>
  <c r="H66" i="23"/>
  <c r="H67" i="23" s="1"/>
  <c r="H70" i="23" s="1"/>
  <c r="G66" i="23"/>
  <c r="G67" i="23" s="1"/>
  <c r="G70" i="23" s="1"/>
  <c r="F66" i="23"/>
  <c r="F67" i="23" s="1"/>
  <c r="F70" i="23" s="1"/>
  <c r="E66" i="23"/>
  <c r="E67" i="23" s="1"/>
  <c r="E70" i="23" s="1"/>
  <c r="D66" i="23"/>
  <c r="D67" i="23" s="1"/>
  <c r="D70" i="23" s="1"/>
  <c r="H43" i="23"/>
  <c r="H44" i="23" s="1"/>
  <c r="H47" i="23" s="1"/>
  <c r="G43" i="23"/>
  <c r="G44" i="23" s="1"/>
  <c r="G47" i="23" s="1"/>
  <c r="F43" i="23"/>
  <c r="F44" i="23" s="1"/>
  <c r="F47" i="23" s="1"/>
  <c r="E43" i="23"/>
  <c r="E44" i="23" s="1"/>
  <c r="E47" i="23" s="1"/>
  <c r="D43" i="23"/>
  <c r="D44" i="23" s="1"/>
  <c r="D47" i="23" s="1"/>
  <c r="H179" i="21"/>
  <c r="G179" i="21"/>
  <c r="F179" i="21"/>
  <c r="E179" i="21"/>
  <c r="H172" i="21"/>
  <c r="H180" i="21" s="1"/>
  <c r="G172" i="21"/>
  <c r="G180" i="21" s="1"/>
  <c r="F172" i="21"/>
  <c r="F180" i="21" s="1"/>
  <c r="E172" i="21"/>
  <c r="E156" i="21"/>
  <c r="F156" i="21"/>
  <c r="G156" i="21"/>
  <c r="H156" i="21"/>
  <c r="E163" i="21"/>
  <c r="F163" i="21"/>
  <c r="F164" i="21" s="1"/>
  <c r="G163" i="21"/>
  <c r="H163" i="21"/>
  <c r="E164" i="21"/>
  <c r="H41" i="21"/>
  <c r="G41" i="21"/>
  <c r="F41" i="21"/>
  <c r="E41" i="21"/>
  <c r="D41" i="21"/>
  <c r="H36" i="21"/>
  <c r="G36" i="21"/>
  <c r="F36" i="21"/>
  <c r="E36" i="21"/>
  <c r="D36" i="21"/>
  <c r="H24" i="21"/>
  <c r="G24" i="21"/>
  <c r="F24" i="21"/>
  <c r="E24" i="21"/>
  <c r="D24" i="21"/>
  <c r="H19" i="21"/>
  <c r="G19" i="21"/>
  <c r="F19" i="21"/>
  <c r="E19" i="21"/>
  <c r="D19" i="21"/>
  <c r="A17" i="20"/>
  <c r="A29" i="20" s="1"/>
  <c r="A41" i="20" s="1"/>
  <c r="A16" i="34"/>
  <c r="A17" i="34" s="1"/>
  <c r="A18" i="34" s="1"/>
  <c r="A8" i="34"/>
  <c r="A9" i="34" s="1"/>
  <c r="A10" i="34" s="1"/>
  <c r="C45" i="20"/>
  <c r="C46" i="20"/>
  <c r="C47" i="20"/>
  <c r="C48" i="20"/>
  <c r="G164" i="21" l="1"/>
  <c r="E180" i="21"/>
  <c r="H164" i="21"/>
  <c r="H80" i="20"/>
  <c r="G80" i="20"/>
  <c r="I72" i="22"/>
  <c r="I114" i="22" s="1"/>
  <c r="D95" i="33"/>
  <c r="F95" i="33" s="1"/>
  <c r="E84" i="33"/>
  <c r="D84" i="33"/>
  <c r="F83" i="33"/>
  <c r="F82" i="33"/>
  <c r="F81" i="33"/>
  <c r="F80" i="33"/>
  <c r="F78" i="33"/>
  <c r="D78" i="33"/>
  <c r="F77" i="33"/>
  <c r="E74" i="33"/>
  <c r="D71" i="33"/>
  <c r="F71" i="33" s="1"/>
  <c r="D68" i="33"/>
  <c r="F68" i="33" s="1"/>
  <c r="A60" i="33"/>
  <c r="A76" i="33" s="1"/>
  <c r="A90" i="33" s="1"/>
  <c r="D58" i="33"/>
  <c r="C58" i="33"/>
  <c r="E50" i="33"/>
  <c r="D47" i="33"/>
  <c r="F47" i="33" s="1"/>
  <c r="D44" i="33"/>
  <c r="F44" i="33" s="1"/>
  <c r="D41" i="33"/>
  <c r="F41" i="33" s="1"/>
  <c r="D38" i="33"/>
  <c r="F38" i="33" s="1"/>
  <c r="D35" i="33"/>
  <c r="F35" i="33" s="1"/>
  <c r="D32" i="33"/>
  <c r="F32" i="33" s="1"/>
  <c r="D29" i="33"/>
  <c r="F29" i="33" s="1"/>
  <c r="D26" i="33"/>
  <c r="F26" i="33" s="1"/>
  <c r="D23" i="33"/>
  <c r="F23" i="33" s="1"/>
  <c r="D19" i="33"/>
  <c r="F19" i="33" s="1"/>
  <c r="D15" i="33"/>
  <c r="F15" i="33" s="1"/>
  <c r="D12" i="33"/>
  <c r="F4" i="33"/>
  <c r="D769" i="32"/>
  <c r="C769" i="32"/>
  <c r="E768" i="32"/>
  <c r="E767" i="32"/>
  <c r="E766" i="32"/>
  <c r="D764" i="32"/>
  <c r="D770" i="32" s="1"/>
  <c r="C764" i="32"/>
  <c r="E763" i="32"/>
  <c r="E762" i="32"/>
  <c r="E761" i="32"/>
  <c r="E760" i="32"/>
  <c r="E759" i="32"/>
  <c r="E758" i="32"/>
  <c r="D754" i="32"/>
  <c r="C754" i="32"/>
  <c r="E752" i="32"/>
  <c r="E751" i="32"/>
  <c r="E750" i="32"/>
  <c r="E749" i="32"/>
  <c r="E742" i="32"/>
  <c r="E741" i="32"/>
  <c r="C740" i="32"/>
  <c r="C743" i="32" s="1"/>
  <c r="E739" i="32"/>
  <c r="E738" i="32"/>
  <c r="E737" i="32"/>
  <c r="E736" i="32"/>
  <c r="E735" i="32"/>
  <c r="E734" i="32"/>
  <c r="E733" i="32"/>
  <c r="E732" i="32"/>
  <c r="E731" i="32"/>
  <c r="E730" i="32"/>
  <c r="E729" i="32"/>
  <c r="E728" i="32"/>
  <c r="E727" i="32"/>
  <c r="D725" i="32"/>
  <c r="E725" i="32" s="1"/>
  <c r="E724" i="32"/>
  <c r="D723" i="32"/>
  <c r="E723" i="32" s="1"/>
  <c r="D722" i="32"/>
  <c r="E722" i="32" s="1"/>
  <c r="D721" i="32"/>
  <c r="E719" i="32"/>
  <c r="E718" i="32"/>
  <c r="E717" i="32"/>
  <c r="E716" i="32"/>
  <c r="E715" i="32"/>
  <c r="E714" i="32"/>
  <c r="E713" i="32"/>
  <c r="E712" i="32"/>
  <c r="E710" i="32"/>
  <c r="E709" i="32"/>
  <c r="E708" i="32"/>
  <c r="E707" i="32"/>
  <c r="E706" i="32"/>
  <c r="C699" i="32"/>
  <c r="E698" i="32"/>
  <c r="E697" i="32"/>
  <c r="E696" i="32"/>
  <c r="E695" i="32"/>
  <c r="E694" i="32"/>
  <c r="E693" i="32"/>
  <c r="E692" i="32"/>
  <c r="E691" i="32"/>
  <c r="E690" i="32"/>
  <c r="E689" i="32"/>
  <c r="E688" i="32"/>
  <c r="D687" i="32"/>
  <c r="E687" i="32" s="1"/>
  <c r="E686" i="32"/>
  <c r="E685" i="32"/>
  <c r="D684" i="32"/>
  <c r="E684" i="32" s="1"/>
  <c r="D682" i="32"/>
  <c r="C682" i="32"/>
  <c r="E680" i="32"/>
  <c r="E678" i="32"/>
  <c r="C670" i="32"/>
  <c r="D669" i="32"/>
  <c r="E669" i="32" s="1"/>
  <c r="E668" i="32"/>
  <c r="E667" i="32"/>
  <c r="E666" i="32"/>
  <c r="E665" i="32"/>
  <c r="E664" i="32"/>
  <c r="E663" i="32"/>
  <c r="E662" i="32"/>
  <c r="E661" i="32"/>
  <c r="E660" i="32"/>
  <c r="E657" i="32"/>
  <c r="E656" i="32"/>
  <c r="E655" i="32"/>
  <c r="D653" i="32"/>
  <c r="D649" i="32"/>
  <c r="C649" i="32"/>
  <c r="E646" i="32"/>
  <c r="E645" i="32"/>
  <c r="E643" i="32"/>
  <c r="E642" i="32"/>
  <c r="E641" i="32"/>
  <c r="E639" i="32"/>
  <c r="E638" i="32"/>
  <c r="E637" i="32"/>
  <c r="E636" i="32"/>
  <c r="E634" i="32"/>
  <c r="D629" i="32"/>
  <c r="C629" i="32"/>
  <c r="E627" i="32"/>
  <c r="E626" i="32"/>
  <c r="E624" i="32"/>
  <c r="D619" i="32"/>
  <c r="C619" i="32"/>
  <c r="E617" i="32"/>
  <c r="E616" i="32"/>
  <c r="E615" i="32"/>
  <c r="E614" i="32"/>
  <c r="E609" i="32"/>
  <c r="D609" i="32"/>
  <c r="D571" i="32"/>
  <c r="C568" i="32"/>
  <c r="D563" i="32"/>
  <c r="E563" i="32" s="1"/>
  <c r="D554" i="32"/>
  <c r="E554" i="32" s="1"/>
  <c r="D551" i="32"/>
  <c r="D548" i="32"/>
  <c r="A543" i="32"/>
  <c r="D534" i="32"/>
  <c r="C534" i="32"/>
  <c r="D526" i="32"/>
  <c r="C526" i="32"/>
  <c r="D516" i="32"/>
  <c r="E508" i="32"/>
  <c r="D508" i="32"/>
  <c r="C508" i="32"/>
  <c r="D501" i="32"/>
  <c r="C495" i="32"/>
  <c r="E495" i="32" s="1"/>
  <c r="E497" i="32" s="1"/>
  <c r="E494" i="32"/>
  <c r="E489" i="32"/>
  <c r="D488" i="32"/>
  <c r="D495" i="32" s="1"/>
  <c r="D497" i="32" s="1"/>
  <c r="E487" i="32"/>
  <c r="E485" i="32"/>
  <c r="E484" i="32"/>
  <c r="D474" i="32"/>
  <c r="E472" i="32"/>
  <c r="E474" i="32" s="1"/>
  <c r="C472" i="32"/>
  <c r="C474" i="32" s="1"/>
  <c r="E471" i="32"/>
  <c r="E469" i="32"/>
  <c r="E468" i="32"/>
  <c r="E467" i="32"/>
  <c r="E466" i="32"/>
  <c r="C455" i="32"/>
  <c r="C457" i="32" s="1"/>
  <c r="D453" i="32"/>
  <c r="E453" i="32" s="1"/>
  <c r="E452" i="32"/>
  <c r="E451" i="32"/>
  <c r="E450" i="32"/>
  <c r="E449" i="32"/>
  <c r="E448" i="32"/>
  <c r="E447" i="32"/>
  <c r="E446" i="32"/>
  <c r="E445" i="32"/>
  <c r="E444" i="32"/>
  <c r="E443" i="32"/>
  <c r="E442" i="32"/>
  <c r="E441" i="32"/>
  <c r="D438" i="32"/>
  <c r="C437" i="32"/>
  <c r="D436" i="32"/>
  <c r="D437" i="32" s="1"/>
  <c r="E435" i="32"/>
  <c r="E434" i="32"/>
  <c r="D431" i="32"/>
  <c r="C430" i="32"/>
  <c r="D430" i="32" s="1"/>
  <c r="D429" i="32"/>
  <c r="E429" i="32" s="1"/>
  <c r="D428" i="32"/>
  <c r="E428" i="32" s="1"/>
  <c r="D427" i="32"/>
  <c r="E427" i="32" s="1"/>
  <c r="D423" i="32"/>
  <c r="C422" i="32"/>
  <c r="D422" i="32" s="1"/>
  <c r="D421" i="32"/>
  <c r="E421" i="32" s="1"/>
  <c r="D420" i="32"/>
  <c r="E420" i="32" s="1"/>
  <c r="D419" i="32"/>
  <c r="E419" i="32" s="1"/>
  <c r="D415" i="32"/>
  <c r="C414" i="32"/>
  <c r="D414" i="32" s="1"/>
  <c r="D413" i="32"/>
  <c r="E413" i="32" s="1"/>
  <c r="D412" i="32"/>
  <c r="E412" i="32" s="1"/>
  <c r="D411" i="32"/>
  <c r="E411" i="32" s="1"/>
  <c r="E414" i="32" s="1"/>
  <c r="E397" i="32"/>
  <c r="D396" i="32"/>
  <c r="D398" i="32" s="1"/>
  <c r="D401" i="32" s="1"/>
  <c r="C396" i="32"/>
  <c r="E395" i="32"/>
  <c r="E394" i="32"/>
  <c r="E393" i="32"/>
  <c r="E389" i="32"/>
  <c r="D388" i="32"/>
  <c r="D390" i="32" s="1"/>
  <c r="E390" i="32" s="1"/>
  <c r="E387" i="32"/>
  <c r="E386" i="32"/>
  <c r="E385" i="32"/>
  <c r="E380" i="32"/>
  <c r="D379" i="32"/>
  <c r="D381" i="32" s="1"/>
  <c r="E381" i="32" s="1"/>
  <c r="E378" i="32"/>
  <c r="E377" i="32"/>
  <c r="E376" i="32"/>
  <c r="E372" i="32"/>
  <c r="D371" i="32"/>
  <c r="D373" i="32" s="1"/>
  <c r="E373" i="32" s="1"/>
  <c r="E370" i="32"/>
  <c r="E369" i="32"/>
  <c r="E368" i="32"/>
  <c r="E364" i="32"/>
  <c r="D363" i="32"/>
  <c r="D365" i="32" s="1"/>
  <c r="E365" i="32" s="1"/>
  <c r="E362" i="32"/>
  <c r="E361" i="32"/>
  <c r="E360" i="32"/>
  <c r="E356" i="32"/>
  <c r="D355" i="32"/>
  <c r="D357" i="32" s="1"/>
  <c r="E357" i="32" s="1"/>
  <c r="E354" i="32"/>
  <c r="E353" i="32"/>
  <c r="E352" i="32"/>
  <c r="E348" i="32"/>
  <c r="E346" i="32"/>
  <c r="D342" i="32"/>
  <c r="E342" i="32" s="1"/>
  <c r="C341" i="32"/>
  <c r="C343" i="32" s="1"/>
  <c r="D340" i="32"/>
  <c r="E340" i="32" s="1"/>
  <c r="E339" i="32"/>
  <c r="E338" i="32"/>
  <c r="E330" i="32"/>
  <c r="D330" i="32"/>
  <c r="E324" i="32"/>
  <c r="D324" i="32"/>
  <c r="D318" i="32"/>
  <c r="D314" i="32"/>
  <c r="C314" i="32"/>
  <c r="E313" i="32"/>
  <c r="E312" i="32"/>
  <c r="E311" i="32"/>
  <c r="E310" i="32"/>
  <c r="E308" i="32"/>
  <c r="E334" i="32" s="1"/>
  <c r="E463" i="32" s="1"/>
  <c r="E88" i="32" s="1"/>
  <c r="E479" i="32" s="1"/>
  <c r="E302" i="32"/>
  <c r="E301" i="32"/>
  <c r="E298" i="32"/>
  <c r="D294" i="32"/>
  <c r="C293" i="32"/>
  <c r="C295" i="32" s="1"/>
  <c r="C305" i="32" s="1"/>
  <c r="D292" i="32"/>
  <c r="E292" i="32" s="1"/>
  <c r="D291" i="32"/>
  <c r="E291" i="32" s="1"/>
  <c r="D290" i="32"/>
  <c r="E290" i="32" s="1"/>
  <c r="E286" i="32"/>
  <c r="E279" i="32"/>
  <c r="E278" i="32"/>
  <c r="E277" i="32"/>
  <c r="D275" i="32"/>
  <c r="C274" i="32"/>
  <c r="E271" i="32"/>
  <c r="E270" i="32"/>
  <c r="D265" i="32"/>
  <c r="E265" i="32" s="1"/>
  <c r="C264" i="32"/>
  <c r="D263" i="32"/>
  <c r="E263" i="32" s="1"/>
  <c r="D262" i="32"/>
  <c r="E262" i="32" s="1"/>
  <c r="D261" i="32"/>
  <c r="E261" i="32" s="1"/>
  <c r="A257" i="32"/>
  <c r="A307" i="32" s="1"/>
  <c r="A333" i="32" s="1"/>
  <c r="A462" i="32" s="1"/>
  <c r="A477" i="32" s="1"/>
  <c r="D249" i="32"/>
  <c r="C248" i="32"/>
  <c r="D248" i="32" s="1"/>
  <c r="D247" i="32"/>
  <c r="E247" i="32" s="1"/>
  <c r="D246" i="32"/>
  <c r="E246" i="32" s="1"/>
  <c r="D245" i="32"/>
  <c r="E245" i="32" s="1"/>
  <c r="D241" i="32"/>
  <c r="C240" i="32"/>
  <c r="D240" i="32" s="1"/>
  <c r="D239" i="32"/>
  <c r="E239" i="32" s="1"/>
  <c r="D238" i="32"/>
  <c r="E238" i="32" s="1"/>
  <c r="D237" i="32"/>
  <c r="E237" i="32" s="1"/>
  <c r="D233" i="32"/>
  <c r="C232" i="32"/>
  <c r="D232" i="32" s="1"/>
  <c r="D231" i="32"/>
  <c r="E231" i="32" s="1"/>
  <c r="D230" i="32"/>
  <c r="E230" i="32" s="1"/>
  <c r="D229" i="32"/>
  <c r="E229" i="32" s="1"/>
  <c r="C224" i="32"/>
  <c r="D293" i="32" s="1"/>
  <c r="E223" i="32"/>
  <c r="D222" i="32"/>
  <c r="E222" i="32" s="1"/>
  <c r="D221" i="32"/>
  <c r="D217" i="32"/>
  <c r="D218" i="32" s="1"/>
  <c r="C216" i="32"/>
  <c r="C218" i="32" s="1"/>
  <c r="D215" i="32"/>
  <c r="E215" i="32" s="1"/>
  <c r="E214" i="32"/>
  <c r="E213" i="32"/>
  <c r="D209" i="32"/>
  <c r="C208" i="32"/>
  <c r="D208" i="32" s="1"/>
  <c r="E207" i="32"/>
  <c r="E206" i="32"/>
  <c r="E205" i="32"/>
  <c r="D201" i="32"/>
  <c r="C200" i="32"/>
  <c r="D200" i="32" s="1"/>
  <c r="D199" i="32"/>
  <c r="E199" i="32" s="1"/>
  <c r="D198" i="32"/>
  <c r="E198" i="32" s="1"/>
  <c r="D197" i="32"/>
  <c r="E197" i="32" s="1"/>
  <c r="D194" i="32"/>
  <c r="C193" i="32"/>
  <c r="D193" i="32" s="1"/>
  <c r="D192" i="32"/>
  <c r="E192" i="32" s="1"/>
  <c r="D191" i="32"/>
  <c r="E191" i="32" s="1"/>
  <c r="E190" i="32"/>
  <c r="D190" i="32"/>
  <c r="E180" i="32"/>
  <c r="E179" i="32"/>
  <c r="D178" i="32"/>
  <c r="C175" i="32"/>
  <c r="C176" i="32" s="1"/>
  <c r="E172" i="32"/>
  <c r="E171" i="32"/>
  <c r="C170" i="32"/>
  <c r="E169" i="32"/>
  <c r="E168" i="32"/>
  <c r="D167" i="32"/>
  <c r="D170" i="32" s="1"/>
  <c r="E164" i="32"/>
  <c r="E163" i="32"/>
  <c r="C162" i="32"/>
  <c r="E161" i="32"/>
  <c r="E160" i="32"/>
  <c r="D159" i="32"/>
  <c r="D162" i="32" s="1"/>
  <c r="E155" i="32"/>
  <c r="C154" i="32"/>
  <c r="D264" i="32" s="1"/>
  <c r="E153" i="32"/>
  <c r="D152" i="32"/>
  <c r="E152" i="32" s="1"/>
  <c r="D151" i="32"/>
  <c r="E151" i="32" s="1"/>
  <c r="E148" i="32"/>
  <c r="E147" i="32"/>
  <c r="D146" i="32"/>
  <c r="C146" i="32"/>
  <c r="E145" i="32"/>
  <c r="E144" i="32"/>
  <c r="E143" i="32"/>
  <c r="E139" i="32"/>
  <c r="C138" i="32"/>
  <c r="C140" i="32" s="1"/>
  <c r="E137" i="32"/>
  <c r="E136" i="32"/>
  <c r="D135" i="32"/>
  <c r="D138" i="32" s="1"/>
  <c r="D140" i="32" s="1"/>
  <c r="E131" i="32"/>
  <c r="D130" i="32"/>
  <c r="C130" i="32"/>
  <c r="E129" i="32"/>
  <c r="E128" i="32"/>
  <c r="E127" i="32"/>
  <c r="E124" i="32"/>
  <c r="D123" i="32"/>
  <c r="D347" i="32" s="1"/>
  <c r="C123" i="32"/>
  <c r="C125" i="32" s="1"/>
  <c r="E122" i="32"/>
  <c r="E121" i="32"/>
  <c r="E120" i="32"/>
  <c r="E66" i="32"/>
  <c r="E501" i="32" s="1"/>
  <c r="E118" i="32" s="1"/>
  <c r="E187" i="32" s="1"/>
  <c r="C66" i="32"/>
  <c r="C118" i="32" s="1"/>
  <c r="E4" i="32"/>
  <c r="A4" i="32"/>
  <c r="A64" i="32" s="1"/>
  <c r="B3" i="32"/>
  <c r="C315" i="31"/>
  <c r="C316" i="31" s="1"/>
  <c r="C309" i="31"/>
  <c r="E301" i="31"/>
  <c r="D301" i="31"/>
  <c r="C301" i="31"/>
  <c r="C295" i="31"/>
  <c r="C290" i="31"/>
  <c r="D286" i="31"/>
  <c r="D299" i="31" s="1"/>
  <c r="D305" i="31" s="1"/>
  <c r="E280" i="31"/>
  <c r="E276" i="31"/>
  <c r="E278" i="31" s="1"/>
  <c r="D276" i="31"/>
  <c r="D278" i="31" s="1"/>
  <c r="C276" i="31"/>
  <c r="C278" i="31" s="1"/>
  <c r="E220" i="31"/>
  <c r="D220" i="31"/>
  <c r="C220" i="31"/>
  <c r="E210" i="31"/>
  <c r="D210" i="31"/>
  <c r="C210" i="31"/>
  <c r="E175" i="31"/>
  <c r="D175" i="31"/>
  <c r="C175" i="31"/>
  <c r="E163" i="31"/>
  <c r="D163" i="31"/>
  <c r="C163" i="31"/>
  <c r="E156" i="31"/>
  <c r="D156" i="31"/>
  <c r="C156" i="31"/>
  <c r="E144" i="31"/>
  <c r="D144" i="31"/>
  <c r="C144" i="31"/>
  <c r="E131" i="31"/>
  <c r="D131" i="31"/>
  <c r="C131" i="31"/>
  <c r="C146" i="31" s="1"/>
  <c r="E111" i="31"/>
  <c r="D111" i="31"/>
  <c r="C111" i="31"/>
  <c r="E97" i="31"/>
  <c r="D97" i="31"/>
  <c r="C97" i="31"/>
  <c r="E78" i="31"/>
  <c r="E100" i="31" s="1"/>
  <c r="E114" i="31" s="1"/>
  <c r="E149" i="31" s="1"/>
  <c r="E159" i="31" s="1"/>
  <c r="E166" i="31" s="1"/>
  <c r="E227" i="31" s="1"/>
  <c r="E286" i="31" s="1"/>
  <c r="E299" i="31" s="1"/>
  <c r="E305" i="31" s="1"/>
  <c r="C78" i="31"/>
  <c r="C100" i="31" s="1"/>
  <c r="C114" i="31" s="1"/>
  <c r="C149" i="31" s="1"/>
  <c r="C159" i="31" s="1"/>
  <c r="C166" i="31" s="1"/>
  <c r="C227" i="31" s="1"/>
  <c r="C286" i="31" s="1"/>
  <c r="C299" i="31" s="1"/>
  <c r="C305" i="31" s="1"/>
  <c r="D75" i="31"/>
  <c r="C75" i="31"/>
  <c r="E75" i="31" s="1"/>
  <c r="E74" i="31"/>
  <c r="E73" i="31"/>
  <c r="E72" i="31"/>
  <c r="E71" i="31"/>
  <c r="E50" i="31"/>
  <c r="E61" i="31" s="1"/>
  <c r="E67" i="31" s="1"/>
  <c r="D50" i="31"/>
  <c r="D61" i="31" s="1"/>
  <c r="D67" i="31" s="1"/>
  <c r="C50" i="31"/>
  <c r="C61" i="31" s="1"/>
  <c r="C67" i="31" s="1"/>
  <c r="E26" i="31"/>
  <c r="C26" i="31"/>
  <c r="E10" i="31"/>
  <c r="E22" i="31" s="1"/>
  <c r="D10" i="31"/>
  <c r="D22" i="31" s="1"/>
  <c r="C10" i="31"/>
  <c r="C22" i="31" s="1"/>
  <c r="E4" i="31"/>
  <c r="E100" i="30"/>
  <c r="D98" i="30"/>
  <c r="F98" i="30" s="1"/>
  <c r="E85" i="30"/>
  <c r="D85" i="30"/>
  <c r="F83" i="30"/>
  <c r="F82" i="30"/>
  <c r="F81" i="30"/>
  <c r="F80" i="30"/>
  <c r="F77" i="30"/>
  <c r="E74" i="30"/>
  <c r="D71" i="30"/>
  <c r="F71" i="30" s="1"/>
  <c r="D68" i="30"/>
  <c r="A60" i="30"/>
  <c r="A76" i="30" s="1"/>
  <c r="A93" i="30" s="1"/>
  <c r="D58" i="30"/>
  <c r="C58" i="30"/>
  <c r="E50" i="30"/>
  <c r="D47" i="30"/>
  <c r="F47" i="30" s="1"/>
  <c r="D44" i="30"/>
  <c r="F44" i="30" s="1"/>
  <c r="D41" i="30"/>
  <c r="F41" i="30" s="1"/>
  <c r="D38" i="30"/>
  <c r="F38" i="30" s="1"/>
  <c r="D35" i="30"/>
  <c r="F35" i="30" s="1"/>
  <c r="D32" i="30"/>
  <c r="F32" i="30" s="1"/>
  <c r="D29" i="30"/>
  <c r="F29" i="30" s="1"/>
  <c r="D26" i="30"/>
  <c r="F26" i="30" s="1"/>
  <c r="D23" i="30"/>
  <c r="F23" i="30" s="1"/>
  <c r="D19" i="30"/>
  <c r="F19" i="30" s="1"/>
  <c r="D15" i="30"/>
  <c r="F15" i="30" s="1"/>
  <c r="D12" i="30"/>
  <c r="F12" i="30" s="1"/>
  <c r="F4" i="30"/>
  <c r="D769" i="29"/>
  <c r="C769" i="29"/>
  <c r="E768" i="29"/>
  <c r="E767" i="29"/>
  <c r="E766" i="29"/>
  <c r="D764" i="29"/>
  <c r="C764" i="29"/>
  <c r="E763" i="29"/>
  <c r="E762" i="29"/>
  <c r="E761" i="29"/>
  <c r="E760" i="29"/>
  <c r="E759" i="29"/>
  <c r="E758" i="29"/>
  <c r="D754" i="29"/>
  <c r="C754" i="29"/>
  <c r="E752" i="29"/>
  <c r="E751" i="29"/>
  <c r="E750" i="29"/>
  <c r="E749" i="29"/>
  <c r="E742" i="29"/>
  <c r="E741" i="29"/>
  <c r="C740" i="29"/>
  <c r="C743" i="29" s="1"/>
  <c r="E739" i="29"/>
  <c r="E738" i="29"/>
  <c r="E737" i="29"/>
  <c r="E736" i="29"/>
  <c r="E735" i="29"/>
  <c r="E734" i="29"/>
  <c r="E733" i="29"/>
  <c r="E732" i="29"/>
  <c r="E731" i="29"/>
  <c r="E730" i="29"/>
  <c r="E729" i="29"/>
  <c r="E728" i="29"/>
  <c r="E727" i="29"/>
  <c r="D725" i="29"/>
  <c r="E724" i="29"/>
  <c r="D723" i="29"/>
  <c r="E723" i="29" s="1"/>
  <c r="D722" i="29"/>
  <c r="E722" i="29" s="1"/>
  <c r="D721" i="29"/>
  <c r="E721" i="29" s="1"/>
  <c r="E719" i="29"/>
  <c r="E718" i="29"/>
  <c r="E717" i="29"/>
  <c r="E716" i="29"/>
  <c r="E715" i="29"/>
  <c r="E714" i="29"/>
  <c r="E713" i="29"/>
  <c r="E712" i="29"/>
  <c r="E710" i="29"/>
  <c r="E709" i="29"/>
  <c r="E708" i="29"/>
  <c r="E707" i="29"/>
  <c r="E706" i="29"/>
  <c r="C699" i="29"/>
  <c r="E698" i="29"/>
  <c r="E697" i="29"/>
  <c r="E696" i="29"/>
  <c r="E695" i="29"/>
  <c r="E694" i="29"/>
  <c r="E693" i="29"/>
  <c r="E692" i="29"/>
  <c r="E691" i="29"/>
  <c r="E690" i="29"/>
  <c r="E689" i="29"/>
  <c r="E688" i="29"/>
  <c r="D687" i="29"/>
  <c r="E687" i="29" s="1"/>
  <c r="E686" i="29"/>
  <c r="E685" i="29"/>
  <c r="D684" i="29"/>
  <c r="D682" i="29"/>
  <c r="C682" i="29"/>
  <c r="E680" i="29"/>
  <c r="E678" i="29"/>
  <c r="C670" i="29"/>
  <c r="D669" i="29"/>
  <c r="D670" i="29" s="1"/>
  <c r="E668" i="29"/>
  <c r="E667" i="29"/>
  <c r="E666" i="29"/>
  <c r="E665" i="29"/>
  <c r="E664" i="29"/>
  <c r="E663" i="29"/>
  <c r="E662" i="29"/>
  <c r="E661" i="29"/>
  <c r="E660" i="29"/>
  <c r="E657" i="29"/>
  <c r="E656" i="29"/>
  <c r="E655" i="29"/>
  <c r="D653" i="29"/>
  <c r="D649" i="29"/>
  <c r="C649" i="29"/>
  <c r="E646" i="29"/>
  <c r="E645" i="29"/>
  <c r="E643" i="29"/>
  <c r="E642" i="29"/>
  <c r="E641" i="29"/>
  <c r="E639" i="29"/>
  <c r="E638" i="29"/>
  <c r="E637" i="29"/>
  <c r="E636" i="29"/>
  <c r="E634" i="29"/>
  <c r="D629" i="29"/>
  <c r="C629" i="29"/>
  <c r="E627" i="29"/>
  <c r="E626" i="29"/>
  <c r="E624" i="29"/>
  <c r="D619" i="29"/>
  <c r="C619" i="29"/>
  <c r="E617" i="29"/>
  <c r="E616" i="29"/>
  <c r="E615" i="29"/>
  <c r="E614" i="29"/>
  <c r="E609" i="29"/>
  <c r="D609" i="29"/>
  <c r="D571" i="29"/>
  <c r="C568" i="29"/>
  <c r="D563" i="29"/>
  <c r="E563" i="29" s="1"/>
  <c r="D554" i="29"/>
  <c r="E554" i="29" s="1"/>
  <c r="D551" i="29"/>
  <c r="D548" i="29"/>
  <c r="E548" i="29" s="1"/>
  <c r="A543" i="29"/>
  <c r="D534" i="29"/>
  <c r="C534" i="29"/>
  <c r="D526" i="29"/>
  <c r="C526" i="29"/>
  <c r="D516" i="29"/>
  <c r="E508" i="29"/>
  <c r="D508" i="29"/>
  <c r="C508" i="29"/>
  <c r="D501" i="29"/>
  <c r="C495" i="29"/>
  <c r="C497" i="29" s="1"/>
  <c r="E494" i="29"/>
  <c r="E489" i="29"/>
  <c r="D488" i="29"/>
  <c r="D495" i="29" s="1"/>
  <c r="D497" i="29" s="1"/>
  <c r="E487" i="29"/>
  <c r="E485" i="29"/>
  <c r="E484" i="29"/>
  <c r="D474" i="29"/>
  <c r="C472" i="29"/>
  <c r="E472" i="29" s="1"/>
  <c r="E474" i="29" s="1"/>
  <c r="E471" i="29"/>
  <c r="E469" i="29"/>
  <c r="E468" i="29"/>
  <c r="E467" i="29"/>
  <c r="E466" i="29"/>
  <c r="C455" i="29"/>
  <c r="C457" i="29" s="1"/>
  <c r="D453" i="29"/>
  <c r="E453" i="29" s="1"/>
  <c r="E452" i="29"/>
  <c r="E451" i="29"/>
  <c r="E450" i="29"/>
  <c r="E449" i="29"/>
  <c r="E448" i="29"/>
  <c r="E447" i="29"/>
  <c r="E446" i="29"/>
  <c r="E445" i="29"/>
  <c r="E444" i="29"/>
  <c r="E443" i="29"/>
  <c r="E442" i="29"/>
  <c r="E441" i="29"/>
  <c r="D438" i="29"/>
  <c r="C437" i="29"/>
  <c r="D436" i="29"/>
  <c r="E436" i="29" s="1"/>
  <c r="E435" i="29"/>
  <c r="E434" i="29"/>
  <c r="D431" i="29"/>
  <c r="C430" i="29"/>
  <c r="D430" i="29" s="1"/>
  <c r="D429" i="29"/>
  <c r="E429" i="29" s="1"/>
  <c r="D428" i="29"/>
  <c r="E428" i="29" s="1"/>
  <c r="D427" i="29"/>
  <c r="E427" i="29" s="1"/>
  <c r="D423" i="29"/>
  <c r="C422" i="29"/>
  <c r="D422" i="29" s="1"/>
  <c r="D421" i="29"/>
  <c r="E421" i="29" s="1"/>
  <c r="D420" i="29"/>
  <c r="E420" i="29" s="1"/>
  <c r="D419" i="29"/>
  <c r="E419" i="29" s="1"/>
  <c r="D415" i="29"/>
  <c r="C414" i="29"/>
  <c r="D414" i="29" s="1"/>
  <c r="D413" i="29"/>
  <c r="E413" i="29" s="1"/>
  <c r="D412" i="29"/>
  <c r="E412" i="29" s="1"/>
  <c r="D411" i="29"/>
  <c r="E411" i="29" s="1"/>
  <c r="E397" i="29"/>
  <c r="D396" i="29"/>
  <c r="D398" i="29" s="1"/>
  <c r="D401" i="29" s="1"/>
  <c r="C396" i="29"/>
  <c r="C398" i="29" s="1"/>
  <c r="E395" i="29"/>
  <c r="E394" i="29"/>
  <c r="E393" i="29"/>
  <c r="E389" i="29"/>
  <c r="D388" i="29"/>
  <c r="E388" i="29" s="1"/>
  <c r="E387" i="29"/>
  <c r="E386" i="29"/>
  <c r="E385" i="29"/>
  <c r="E380" i="29"/>
  <c r="D379" i="29"/>
  <c r="E379" i="29" s="1"/>
  <c r="E378" i="29"/>
  <c r="E377" i="29"/>
  <c r="E376" i="29"/>
  <c r="E372" i="29"/>
  <c r="D371" i="29"/>
  <c r="E371" i="29" s="1"/>
  <c r="E370" i="29"/>
  <c r="E369" i="29"/>
  <c r="E368" i="29"/>
  <c r="E364" i="29"/>
  <c r="D363" i="29"/>
  <c r="E363" i="29" s="1"/>
  <c r="E362" i="29"/>
  <c r="E361" i="29"/>
  <c r="E360" i="29"/>
  <c r="E356" i="29"/>
  <c r="D355" i="29"/>
  <c r="D357" i="29" s="1"/>
  <c r="E357" i="29" s="1"/>
  <c r="E354" i="29"/>
  <c r="E353" i="29"/>
  <c r="E352" i="29"/>
  <c r="E348" i="29"/>
  <c r="E346" i="29"/>
  <c r="D342" i="29"/>
  <c r="E342" i="29" s="1"/>
  <c r="C341" i="29"/>
  <c r="C343" i="29" s="1"/>
  <c r="D340" i="29"/>
  <c r="D341" i="29" s="1"/>
  <c r="E339" i="29"/>
  <c r="E338" i="29"/>
  <c r="E330" i="29"/>
  <c r="D330" i="29"/>
  <c r="E324" i="29"/>
  <c r="D324" i="29"/>
  <c r="D318" i="29"/>
  <c r="D314" i="29"/>
  <c r="C314" i="29"/>
  <c r="E313" i="29"/>
  <c r="E312" i="29"/>
  <c r="E311" i="29"/>
  <c r="E310" i="29"/>
  <c r="E308" i="29"/>
  <c r="E334" i="29" s="1"/>
  <c r="E463" i="29" s="1"/>
  <c r="E88" i="29" s="1"/>
  <c r="E479" i="29" s="1"/>
  <c r="E302" i="29"/>
  <c r="E301" i="29"/>
  <c r="E298" i="29"/>
  <c r="D294" i="29"/>
  <c r="C293" i="29"/>
  <c r="C295" i="29" s="1"/>
  <c r="C305" i="29" s="1"/>
  <c r="D292" i="29"/>
  <c r="E292" i="29" s="1"/>
  <c r="D291" i="29"/>
  <c r="E291" i="29" s="1"/>
  <c r="D290" i="29"/>
  <c r="E290" i="29" s="1"/>
  <c r="E286" i="29"/>
  <c r="E279" i="29"/>
  <c r="E278" i="29"/>
  <c r="E277" i="29"/>
  <c r="D275" i="29"/>
  <c r="C274" i="29"/>
  <c r="C275" i="29" s="1"/>
  <c r="E271" i="29"/>
  <c r="E270" i="29"/>
  <c r="D265" i="29"/>
  <c r="E265" i="29" s="1"/>
  <c r="C264" i="29"/>
  <c r="D263" i="29"/>
  <c r="E263" i="29" s="1"/>
  <c r="D262" i="29"/>
  <c r="E262" i="29" s="1"/>
  <c r="D261" i="29"/>
  <c r="E261" i="29" s="1"/>
  <c r="A257" i="29"/>
  <c r="A307" i="29" s="1"/>
  <c r="A333" i="29" s="1"/>
  <c r="A462" i="29" s="1"/>
  <c r="A477" i="29" s="1"/>
  <c r="D249" i="29"/>
  <c r="C248" i="29"/>
  <c r="D248" i="29" s="1"/>
  <c r="D247" i="29"/>
  <c r="E247" i="29" s="1"/>
  <c r="D246" i="29"/>
  <c r="E246" i="29" s="1"/>
  <c r="D245" i="29"/>
  <c r="E245" i="29" s="1"/>
  <c r="D241" i="29"/>
  <c r="C240" i="29"/>
  <c r="D240" i="29" s="1"/>
  <c r="D239" i="29"/>
  <c r="E239" i="29" s="1"/>
  <c r="E238" i="29"/>
  <c r="D238" i="29"/>
  <c r="D237" i="29"/>
  <c r="E237" i="29" s="1"/>
  <c r="D233" i="29"/>
  <c r="C232" i="29"/>
  <c r="D232" i="29" s="1"/>
  <c r="D231" i="29"/>
  <c r="E231" i="29" s="1"/>
  <c r="D230" i="29"/>
  <c r="E230" i="29" s="1"/>
  <c r="D229" i="29"/>
  <c r="E229" i="29" s="1"/>
  <c r="C224" i="29"/>
  <c r="D293" i="29" s="1"/>
  <c r="E223" i="29"/>
  <c r="D222" i="29"/>
  <c r="E222" i="29" s="1"/>
  <c r="D221" i="29"/>
  <c r="D217" i="29"/>
  <c r="D218" i="29" s="1"/>
  <c r="C216" i="29"/>
  <c r="C218" i="29" s="1"/>
  <c r="D215" i="29"/>
  <c r="E215" i="29" s="1"/>
  <c r="E214" i="29"/>
  <c r="E213" i="29"/>
  <c r="D209" i="29"/>
  <c r="C208" i="29"/>
  <c r="D208" i="29" s="1"/>
  <c r="E207" i="29"/>
  <c r="E206" i="29"/>
  <c r="E205" i="29"/>
  <c r="D201" i="29"/>
  <c r="C200" i="29"/>
  <c r="D200" i="29" s="1"/>
  <c r="D199" i="29"/>
  <c r="E199" i="29" s="1"/>
  <c r="D198" i="29"/>
  <c r="E198" i="29" s="1"/>
  <c r="D197" i="29"/>
  <c r="E197" i="29" s="1"/>
  <c r="D194" i="29"/>
  <c r="C193" i="29"/>
  <c r="D193" i="29" s="1"/>
  <c r="D192" i="29"/>
  <c r="E192" i="29" s="1"/>
  <c r="D191" i="29"/>
  <c r="E191" i="29" s="1"/>
  <c r="D190" i="29"/>
  <c r="E190" i="29" s="1"/>
  <c r="E180" i="29"/>
  <c r="E179" i="29"/>
  <c r="D178" i="29"/>
  <c r="C175" i="29"/>
  <c r="C176" i="29" s="1"/>
  <c r="E172" i="29"/>
  <c r="E171" i="29"/>
  <c r="C170" i="29"/>
  <c r="E169" i="29"/>
  <c r="E168" i="29"/>
  <c r="D167" i="29"/>
  <c r="D170" i="29" s="1"/>
  <c r="E164" i="29"/>
  <c r="E163" i="29"/>
  <c r="C162" i="29"/>
  <c r="E161" i="29"/>
  <c r="E160" i="29"/>
  <c r="D159" i="29"/>
  <c r="D162" i="29" s="1"/>
  <c r="E155" i="29"/>
  <c r="C154" i="29"/>
  <c r="D264" i="29" s="1"/>
  <c r="E153" i="29"/>
  <c r="D152" i="29"/>
  <c r="E152" i="29" s="1"/>
  <c r="D151" i="29"/>
  <c r="E151" i="29" s="1"/>
  <c r="E148" i="29"/>
  <c r="E147" i="29"/>
  <c r="D146" i="29"/>
  <c r="C146" i="29"/>
  <c r="E145" i="29"/>
  <c r="E144" i="29"/>
  <c r="E143" i="29"/>
  <c r="E139" i="29"/>
  <c r="C138" i="29"/>
  <c r="C140" i="29" s="1"/>
  <c r="E137" i="29"/>
  <c r="E136" i="29"/>
  <c r="D135" i="29"/>
  <c r="D138" i="29" s="1"/>
  <c r="E131" i="29"/>
  <c r="D130" i="29"/>
  <c r="C130" i="29"/>
  <c r="E129" i="29"/>
  <c r="E128" i="29"/>
  <c r="E127" i="29"/>
  <c r="E124" i="29"/>
  <c r="D123" i="29"/>
  <c r="D347" i="29" s="1"/>
  <c r="C123" i="29"/>
  <c r="C125" i="29" s="1"/>
  <c r="E122" i="29"/>
  <c r="E121" i="29"/>
  <c r="E120" i="29"/>
  <c r="E66" i="29"/>
  <c r="E501" i="29" s="1"/>
  <c r="E118" i="29" s="1"/>
  <c r="E187" i="29" s="1"/>
  <c r="C66" i="29"/>
  <c r="C501" i="29" s="1"/>
  <c r="E4" i="29"/>
  <c r="A4" i="29"/>
  <c r="A64" i="29" s="1"/>
  <c r="B3" i="29"/>
  <c r="D147" i="28"/>
  <c r="D148" i="28" s="1"/>
  <c r="D149" i="28" s="1"/>
  <c r="D150" i="28" s="1"/>
  <c r="D151" i="28" s="1"/>
  <c r="D152" i="28" s="1"/>
  <c r="D143" i="28"/>
  <c r="G134" i="28"/>
  <c r="F134" i="28"/>
  <c r="E134" i="28"/>
  <c r="G125" i="28"/>
  <c r="F125" i="28"/>
  <c r="E125" i="28"/>
  <c r="D122" i="28"/>
  <c r="B115" i="28"/>
  <c r="B126" i="28" s="1"/>
  <c r="G112" i="28"/>
  <c r="F112" i="28"/>
  <c r="E112" i="28"/>
  <c r="D110" i="28"/>
  <c r="D117" i="28" s="1"/>
  <c r="F102" i="28"/>
  <c r="E102" i="28"/>
  <c r="D100" i="28"/>
  <c r="D96" i="28"/>
  <c r="D94" i="28"/>
  <c r="F89" i="28"/>
  <c r="E89" i="28"/>
  <c r="D83" i="28"/>
  <c r="D84" i="28" s="1"/>
  <c r="D85" i="28" s="1"/>
  <c r="D86" i="28" s="1"/>
  <c r="D87" i="28" s="1"/>
  <c r="D88" i="28" s="1"/>
  <c r="D78" i="28"/>
  <c r="D79" i="28" s="1"/>
  <c r="D80" i="28" s="1"/>
  <c r="E455" i="32" l="1"/>
  <c r="E457" i="32" s="1"/>
  <c r="D224" i="29"/>
  <c r="D226" i="29" s="1"/>
  <c r="E240" i="32"/>
  <c r="E422" i="29"/>
  <c r="D740" i="32"/>
  <c r="D743" i="32" s="1"/>
  <c r="E619" i="29"/>
  <c r="D146" i="31"/>
  <c r="D224" i="32"/>
  <c r="D226" i="32" s="1"/>
  <c r="E240" i="29"/>
  <c r="E275" i="29"/>
  <c r="D699" i="29"/>
  <c r="D700" i="29" s="1"/>
  <c r="E146" i="31"/>
  <c r="E104" i="28"/>
  <c r="G136" i="28"/>
  <c r="E170" i="29"/>
  <c r="E193" i="29"/>
  <c r="E208" i="29"/>
  <c r="D252" i="29"/>
  <c r="E314" i="29"/>
  <c r="E340" i="29"/>
  <c r="E455" i="29"/>
  <c r="E457" i="29" s="1"/>
  <c r="E629" i="29"/>
  <c r="E649" i="29"/>
  <c r="E669" i="29"/>
  <c r="E670" i="29" s="1"/>
  <c r="E684" i="29"/>
  <c r="D770" i="29"/>
  <c r="E769" i="29"/>
  <c r="D222" i="31"/>
  <c r="C296" i="31"/>
  <c r="E130" i="32"/>
  <c r="E135" i="32"/>
  <c r="E167" i="32"/>
  <c r="E200" i="32"/>
  <c r="E264" i="32"/>
  <c r="E619" i="32"/>
  <c r="E670" i="32"/>
  <c r="E682" i="32"/>
  <c r="E764" i="32"/>
  <c r="C770" i="32"/>
  <c r="F84" i="33"/>
  <c r="F104" i="28"/>
  <c r="C118" i="29"/>
  <c r="C258" i="29" s="1"/>
  <c r="C309" i="29" s="1"/>
  <c r="C318" i="29" s="1"/>
  <c r="E130" i="29"/>
  <c r="C177" i="29"/>
  <c r="E177" i="29" s="1"/>
  <c r="E216" i="29"/>
  <c r="E218" i="29" s="1"/>
  <c r="E221" i="29"/>
  <c r="E224" i="29" s="1"/>
  <c r="E226" i="29" s="1"/>
  <c r="C276" i="29"/>
  <c r="E276" i="29" s="1"/>
  <c r="E341" i="29"/>
  <c r="D343" i="29"/>
  <c r="E355" i="29"/>
  <c r="D365" i="29"/>
  <c r="E365" i="29" s="1"/>
  <c r="D373" i="29"/>
  <c r="E373" i="29" s="1"/>
  <c r="D381" i="29"/>
  <c r="E381" i="29" s="1"/>
  <c r="D390" i="29"/>
  <c r="E390" i="29" s="1"/>
  <c r="E396" i="29"/>
  <c r="E398" i="29" s="1"/>
  <c r="E414" i="29"/>
  <c r="D557" i="29"/>
  <c r="E557" i="29" s="1"/>
  <c r="E682" i="29"/>
  <c r="D740" i="29"/>
  <c r="D743" i="29" s="1"/>
  <c r="E754" i="29"/>
  <c r="E764" i="29"/>
  <c r="E770" i="29" s="1"/>
  <c r="C770" i="29"/>
  <c r="D50" i="30"/>
  <c r="F50" i="30" s="1"/>
  <c r="D74" i="30"/>
  <c r="F74" i="30" s="1"/>
  <c r="F85" i="30"/>
  <c r="C222" i="31"/>
  <c r="E222" i="31"/>
  <c r="E208" i="32"/>
  <c r="E216" i="32"/>
  <c r="E218" i="32" s="1"/>
  <c r="E221" i="32"/>
  <c r="E293" i="32"/>
  <c r="E295" i="32" s="1"/>
  <c r="E305" i="32" s="1"/>
  <c r="E314" i="32"/>
  <c r="E396" i="32"/>
  <c r="E398" i="32" s="1"/>
  <c r="E422" i="32"/>
  <c r="C497" i="32"/>
  <c r="D557" i="32"/>
  <c r="E557" i="32" s="1"/>
  <c r="E629" i="32"/>
  <c r="E649" i="32"/>
  <c r="D437" i="29"/>
  <c r="E699" i="29"/>
  <c r="E700" i="29" s="1"/>
  <c r="C177" i="32"/>
  <c r="E177" i="32" s="1"/>
  <c r="E248" i="32"/>
  <c r="E754" i="32"/>
  <c r="E769" i="32"/>
  <c r="D50" i="33"/>
  <c r="F50" i="33" s="1"/>
  <c r="D74" i="33"/>
  <c r="F74" i="33" s="1"/>
  <c r="F12" i="33"/>
  <c r="E258" i="32"/>
  <c r="E287" i="32"/>
  <c r="E309" i="32" s="1"/>
  <c r="E341" i="32"/>
  <c r="E430" i="32"/>
  <c r="C258" i="32"/>
  <c r="C309" i="32" s="1"/>
  <c r="C187" i="32"/>
  <c r="C287" i="32" s="1"/>
  <c r="E162" i="32"/>
  <c r="E193" i="32"/>
  <c r="D252" i="32"/>
  <c r="E232" i="32"/>
  <c r="D349" i="32"/>
  <c r="E347" i="32"/>
  <c r="E349" i="32" s="1"/>
  <c r="E140" i="32"/>
  <c r="E170" i="32"/>
  <c r="E224" i="32"/>
  <c r="E226" i="32" s="1"/>
  <c r="E89" i="32"/>
  <c r="E480" i="32" s="1"/>
  <c r="E544" i="32" s="1"/>
  <c r="E571" i="32" s="1"/>
  <c r="E612" i="32" s="1"/>
  <c r="E622" i="32" s="1"/>
  <c r="E632" i="32" s="1"/>
  <c r="E653" i="32" s="1"/>
  <c r="E746" i="32" s="1"/>
  <c r="E123" i="32"/>
  <c r="C132" i="32"/>
  <c r="E132" i="32" s="1"/>
  <c r="E138" i="32"/>
  <c r="E175" i="32"/>
  <c r="C226" i="32"/>
  <c r="D295" i="32" s="1"/>
  <c r="D305" i="32" s="1"/>
  <c r="C275" i="32"/>
  <c r="E275" i="32" s="1"/>
  <c r="E355" i="32"/>
  <c r="E363" i="32"/>
  <c r="E371" i="32"/>
  <c r="E379" i="32"/>
  <c r="E388" i="32"/>
  <c r="E436" i="32"/>
  <c r="E437" i="32" s="1"/>
  <c r="D455" i="32"/>
  <c r="D457" i="32" s="1"/>
  <c r="C501" i="32"/>
  <c r="E548" i="32"/>
  <c r="C700" i="32"/>
  <c r="D125" i="32"/>
  <c r="E125" i="32" s="1"/>
  <c r="D154" i="32"/>
  <c r="D156" i="32" s="1"/>
  <c r="E274" i="32"/>
  <c r="D341" i="32"/>
  <c r="D343" i="32" s="1"/>
  <c r="E343" i="32" s="1"/>
  <c r="C398" i="32"/>
  <c r="C401" i="32" s="1"/>
  <c r="E488" i="32"/>
  <c r="D560" i="32"/>
  <c r="E560" i="32" s="1"/>
  <c r="D670" i="32"/>
  <c r="E721" i="32"/>
  <c r="E146" i="32"/>
  <c r="C156" i="32"/>
  <c r="E159" i="32"/>
  <c r="E176" i="32"/>
  <c r="E551" i="32"/>
  <c r="D699" i="32"/>
  <c r="D700" i="32" s="1"/>
  <c r="E740" i="32"/>
  <c r="E743" i="32" s="1"/>
  <c r="F68" i="30"/>
  <c r="D100" i="30"/>
  <c r="F100" i="30" s="1"/>
  <c r="C335" i="29"/>
  <c r="E740" i="29"/>
  <c r="E743" i="29" s="1"/>
  <c r="E200" i="29"/>
  <c r="E258" i="29"/>
  <c r="E287" i="29"/>
  <c r="E309" i="29" s="1"/>
  <c r="C178" i="29"/>
  <c r="E178" i="29" s="1"/>
  <c r="E232" i="29"/>
  <c r="E437" i="29"/>
  <c r="E343" i="29"/>
  <c r="C401" i="29"/>
  <c r="E430" i="29"/>
  <c r="D349" i="29"/>
  <c r="E347" i="29"/>
  <c r="E349" i="29" s="1"/>
  <c r="D140" i="29"/>
  <c r="E140" i="29" s="1"/>
  <c r="E138" i="29"/>
  <c r="E162" i="29"/>
  <c r="E248" i="29"/>
  <c r="E264" i="29"/>
  <c r="E293" i="29"/>
  <c r="E295" i="29" s="1"/>
  <c r="E305" i="29" s="1"/>
  <c r="E495" i="29"/>
  <c r="E497" i="29" s="1"/>
  <c r="E89" i="29"/>
  <c r="E480" i="29" s="1"/>
  <c r="E544" i="29" s="1"/>
  <c r="E571" i="29" s="1"/>
  <c r="E612" i="29" s="1"/>
  <c r="E622" i="29" s="1"/>
  <c r="E632" i="29" s="1"/>
  <c r="E653" i="29" s="1"/>
  <c r="E746" i="29" s="1"/>
  <c r="E123" i="29"/>
  <c r="C132" i="29"/>
  <c r="E132" i="29" s="1"/>
  <c r="E175" i="29"/>
  <c r="C226" i="29"/>
  <c r="D295" i="29" s="1"/>
  <c r="D305" i="29" s="1"/>
  <c r="D455" i="29"/>
  <c r="D457" i="29" s="1"/>
  <c r="C474" i="29"/>
  <c r="C700" i="29"/>
  <c r="D125" i="29"/>
  <c r="E125" i="29" s="1"/>
  <c r="E135" i="29"/>
  <c r="D154" i="29"/>
  <c r="D156" i="29" s="1"/>
  <c r="E167" i="29"/>
  <c r="E274" i="29"/>
  <c r="E488" i="29"/>
  <c r="D560" i="29"/>
  <c r="E560" i="29" s="1"/>
  <c r="E146" i="29"/>
  <c r="C156" i="29"/>
  <c r="E159" i="29"/>
  <c r="E176" i="29"/>
  <c r="E551" i="29"/>
  <c r="E725" i="29"/>
  <c r="C187" i="29"/>
  <c r="C287" i="29" s="1"/>
  <c r="G104" i="28"/>
  <c r="G89" i="28"/>
  <c r="G102" i="28"/>
  <c r="E136" i="28"/>
  <c r="D128" i="28"/>
  <c r="D129" i="28" s="1"/>
  <c r="D130" i="28" s="1"/>
  <c r="D131" i="28" s="1"/>
  <c r="D118" i="28"/>
  <c r="D119" i="28" s="1"/>
  <c r="D120" i="28" s="1"/>
  <c r="C178" i="32" l="1"/>
  <c r="E178" i="32" s="1"/>
  <c r="E252" i="32"/>
  <c r="E770" i="32"/>
  <c r="C182" i="29"/>
  <c r="E252" i="29"/>
  <c r="E401" i="32"/>
  <c r="C252" i="32"/>
  <c r="C318" i="32"/>
  <c r="C335" i="32"/>
  <c r="E335" i="32"/>
  <c r="E318" i="32"/>
  <c r="E699" i="32"/>
  <c r="E700" i="32" s="1"/>
  <c r="D266" i="32"/>
  <c r="E156" i="32"/>
  <c r="E756" i="32"/>
  <c r="E675" i="32"/>
  <c r="E704" i="32" s="1"/>
  <c r="E154" i="32"/>
  <c r="E182" i="32" s="1"/>
  <c r="D566" i="32"/>
  <c r="E566" i="32" s="1"/>
  <c r="E568" i="32" s="1"/>
  <c r="C276" i="32"/>
  <c r="E276" i="32" s="1"/>
  <c r="D182" i="32"/>
  <c r="E756" i="29"/>
  <c r="E675" i="29"/>
  <c r="E704" i="29" s="1"/>
  <c r="D266" i="29"/>
  <c r="E156" i="29"/>
  <c r="C408" i="29"/>
  <c r="C464" i="29"/>
  <c r="C89" i="29" s="1"/>
  <c r="C480" i="29" s="1"/>
  <c r="C512" i="29" s="1"/>
  <c r="C544" i="29" s="1"/>
  <c r="E335" i="29"/>
  <c r="E318" i="29"/>
  <c r="D566" i="29"/>
  <c r="E154" i="29"/>
  <c r="E182" i="29" s="1"/>
  <c r="D182" i="29"/>
  <c r="E401" i="29"/>
  <c r="C252" i="29"/>
  <c r="C182" i="32" l="1"/>
  <c r="D568" i="32"/>
  <c r="E266" i="32"/>
  <c r="E281" i="32" s="1"/>
  <c r="D281" i="32"/>
  <c r="E408" i="32"/>
  <c r="E464" i="32"/>
  <c r="C408" i="32"/>
  <c r="C464" i="32"/>
  <c r="C89" i="32" s="1"/>
  <c r="C480" i="32" s="1"/>
  <c r="C512" i="32" s="1"/>
  <c r="C544" i="32" s="1"/>
  <c r="E408" i="29"/>
  <c r="E464" i="29"/>
  <c r="E266" i="29"/>
  <c r="E281" i="29" s="1"/>
  <c r="D281" i="29"/>
  <c r="E566" i="29"/>
  <c r="E568" i="29" s="1"/>
  <c r="D568" i="29"/>
  <c r="C612" i="29"/>
  <c r="C571" i="29"/>
  <c r="C612" i="32" l="1"/>
  <c r="C571" i="32"/>
  <c r="C632" i="29"/>
  <c r="C622" i="29"/>
  <c r="C632" i="32" l="1"/>
  <c r="C622" i="32"/>
  <c r="C653" i="29"/>
  <c r="C704" i="29" s="1"/>
  <c r="C756" i="29" s="1"/>
  <c r="C746" i="29"/>
  <c r="C675" i="29" s="1"/>
  <c r="C653" i="32" l="1"/>
  <c r="C704" i="32" s="1"/>
  <c r="C756" i="32" s="1"/>
  <c r="C746" i="32"/>
  <c r="C675" i="32" s="1"/>
  <c r="A4" i="28" l="1"/>
  <c r="A71" i="28" s="1"/>
  <c r="A138" i="28" s="1"/>
  <c r="A176" i="28" s="1"/>
  <c r="A188" i="28" s="1"/>
  <c r="A211" i="28" s="1"/>
  <c r="A223" i="28" s="1"/>
  <c r="A3" i="20"/>
  <c r="A3" i="21" s="1"/>
  <c r="A3" i="27" s="1"/>
  <c r="A2" i="20"/>
  <c r="A2" i="21" s="1"/>
  <c r="A2" i="27" s="1"/>
  <c r="A1" i="20"/>
  <c r="A1" i="21" s="1"/>
  <c r="A1" i="27" s="1"/>
  <c r="A79" i="20"/>
  <c r="A5" i="21" s="1"/>
  <c r="A5" i="23" s="1"/>
  <c r="A8" i="23" s="1"/>
  <c r="A11" i="23" s="1"/>
  <c r="A14" i="23" s="1"/>
  <c r="A2" i="23" l="1"/>
  <c r="A2" i="24" s="1"/>
  <c r="A2" i="25" s="1"/>
  <c r="A2" i="22"/>
  <c r="A1" i="23"/>
  <c r="A1" i="24" s="1"/>
  <c r="A1" i="25" s="1"/>
  <c r="A1" i="22"/>
  <c r="A3" i="23"/>
  <c r="A3" i="24" s="1"/>
  <c r="A3" i="25" s="1"/>
  <c r="A3" i="22"/>
  <c r="A5" i="27"/>
  <c r="A8" i="27" s="1"/>
  <c r="A11" i="27" s="1"/>
  <c r="A14" i="27" s="1"/>
  <c r="A7" i="21"/>
  <c r="A45" i="21" s="1"/>
  <c r="A122" i="21" s="1"/>
  <c r="A135" i="21" s="1"/>
  <c r="G172" i="28"/>
  <c r="F172" i="28"/>
  <c r="E172" i="28"/>
  <c r="F67" i="28"/>
  <c r="G67" i="28"/>
  <c r="E67" i="28"/>
  <c r="F58" i="28"/>
  <c r="G58" i="28"/>
  <c r="E58" i="28"/>
  <c r="B48" i="28"/>
  <c r="B59" i="28" s="1"/>
  <c r="F45" i="28"/>
  <c r="E45" i="28"/>
  <c r="G45" i="28"/>
  <c r="E35" i="28"/>
  <c r="F35" i="28"/>
  <c r="F22" i="28"/>
  <c r="A116" i="24" l="1"/>
  <c r="A147" i="24" s="1"/>
  <c r="A5" i="25"/>
  <c r="A23" i="25" s="1"/>
  <c r="A28" i="25" s="1"/>
  <c r="F37" i="28"/>
  <c r="G69" i="28"/>
  <c r="G35" i="28"/>
  <c r="E69" i="28"/>
  <c r="E22" i="28"/>
  <c r="E37" i="28" l="1"/>
  <c r="G37" i="28" s="1"/>
  <c r="G22" i="28"/>
</calcChain>
</file>

<file path=xl/sharedStrings.xml><?xml version="1.0" encoding="utf-8"?>
<sst xmlns="http://schemas.openxmlformats.org/spreadsheetml/2006/main" count="3581" uniqueCount="1457">
  <si>
    <t>Particulars</t>
  </si>
  <si>
    <t>Note No.</t>
  </si>
  <si>
    <t>ASSETS</t>
  </si>
  <si>
    <t>(a) Property, Plant and Equipment</t>
  </si>
  <si>
    <t>(b) Capital work-in-progress</t>
  </si>
  <si>
    <t>(a) Inventories</t>
  </si>
  <si>
    <t>(b) Financial Assets</t>
  </si>
  <si>
    <t>Equity</t>
  </si>
  <si>
    <t>Liabilities</t>
  </si>
  <si>
    <t>(a) Financial Liabilities</t>
  </si>
  <si>
    <t>Current liabilities</t>
  </si>
  <si>
    <t>Total</t>
  </si>
  <si>
    <t>Expenses</t>
  </si>
  <si>
    <t>Trade Payables</t>
  </si>
  <si>
    <t>Revenue From Operations</t>
  </si>
  <si>
    <t>Other Income</t>
  </si>
  <si>
    <t>Employees' Benefit Expenses</t>
  </si>
  <si>
    <t>Finance Cost</t>
  </si>
  <si>
    <t>Depreciation &amp; Amortization Expenses</t>
  </si>
  <si>
    <t>Other Expenses</t>
  </si>
  <si>
    <t>Exceptional Items</t>
  </si>
  <si>
    <t>Gratuity</t>
  </si>
  <si>
    <t>Tax expense of discontinued operations</t>
  </si>
  <si>
    <t>Profit/(loss) from discontinued operations</t>
  </si>
  <si>
    <t>For the year ended March 31, 2017</t>
  </si>
  <si>
    <t>Borrowings</t>
  </si>
  <si>
    <t>XXX</t>
  </si>
  <si>
    <t>Income</t>
  </si>
  <si>
    <t>i)</t>
  </si>
  <si>
    <t>ii)</t>
  </si>
  <si>
    <t>iii)</t>
  </si>
  <si>
    <t>iv)</t>
  </si>
  <si>
    <t>v)</t>
  </si>
  <si>
    <t>Profit Before Tax</t>
  </si>
  <si>
    <t>Other Comprehensive Income</t>
  </si>
  <si>
    <t>I</t>
  </si>
  <si>
    <t>II</t>
  </si>
  <si>
    <t>Items that will not be reclassified to profit or loss</t>
  </si>
  <si>
    <t>Items that will be reclassified to profit or loss</t>
  </si>
  <si>
    <t xml:space="preserve">Tax expense
(i) Current tax
(ii) Deferred tax
</t>
  </si>
  <si>
    <t>Profit/(loss) from discontinued operations after tax</t>
  </si>
  <si>
    <t>Profit/(loss) for the period from continuing operations</t>
  </si>
  <si>
    <t>Others (specify nature)</t>
  </si>
  <si>
    <t>(b) Other current liabilities</t>
  </si>
  <si>
    <t>vi)</t>
  </si>
  <si>
    <t>Purchase of Stock in Trade</t>
  </si>
  <si>
    <t>Adjustments</t>
  </si>
  <si>
    <t>Other</t>
  </si>
  <si>
    <t>-</t>
  </si>
  <si>
    <t>Long Term Borrowings</t>
  </si>
  <si>
    <t>Others, details required</t>
  </si>
  <si>
    <t>The carrying value and fair value of financial instruments by categories were as follows:</t>
  </si>
  <si>
    <t>Amortized cost</t>
  </si>
  <si>
    <t>Financial assets/ liabilities at FVTPL</t>
  </si>
  <si>
    <t>Financial assets/liabilities at fair value through OCI</t>
  </si>
  <si>
    <t>Total carrying value</t>
  </si>
  <si>
    <t>Total fair value</t>
  </si>
  <si>
    <t>Assets:</t>
  </si>
  <si>
    <t>Liabilities:</t>
  </si>
  <si>
    <t>Level 1</t>
  </si>
  <si>
    <t>Level 2</t>
  </si>
  <si>
    <t>Level 3</t>
  </si>
  <si>
    <t>Valuation Technique and key inputs</t>
  </si>
  <si>
    <t>Significant unobservable inputs</t>
  </si>
  <si>
    <t>Financial Assets</t>
  </si>
  <si>
    <t>Financial Investments at FVTOCI</t>
  </si>
  <si>
    <t>Derivatives designated as hedges</t>
  </si>
  <si>
    <t>Foreign exchange forward contracts</t>
  </si>
  <si>
    <t>Financial Liabilities</t>
  </si>
  <si>
    <t>Assets and liabilities which are measured at amortized cost for which fair values are disclosed</t>
  </si>
  <si>
    <t>Loans to employees</t>
  </si>
  <si>
    <t>Security deposits</t>
  </si>
  <si>
    <t>Cash &amp; cash equivalents</t>
  </si>
  <si>
    <t>Others (if any)</t>
  </si>
  <si>
    <t>Net Assets/(Liabilities)</t>
  </si>
  <si>
    <t>Credit risk refers to the risk of default on its obligation by the counterparty resulting in a financial loss. The maximum exposure to the credit risk at the reporting date is primarily from trade receivables and unbilled revenue. Accordingly, credit risk from trade receivables has been separately evaluated from all other financial assets in the following paragraphs.</t>
  </si>
  <si>
    <t>Trade Receivables &amp; Unbilled Revenue</t>
  </si>
  <si>
    <t>Credit risk exposure</t>
  </si>
  <si>
    <t>An analysis of age of trade receivables and unbilled receivables at each reporting date is summarized as follows:</t>
  </si>
  <si>
    <t>Gross</t>
  </si>
  <si>
    <t>Impairment</t>
  </si>
  <si>
    <t>Not past due</t>
  </si>
  <si>
    <t>Past due less than three months</t>
  </si>
  <si>
    <t>Past due more than three months but not more than six months</t>
  </si>
  <si>
    <t>Past due more than six months but not more than one year</t>
  </si>
  <si>
    <t>More than one year</t>
  </si>
  <si>
    <t>We manage our liquidity needs by continuously monitoring cash inflows and by maintaining adequate cash and cash equivalents. Net cash requirements are compared to available cash in order to determine any shortfalls.</t>
  </si>
  <si>
    <t>Short term liquidity requirements consists mainly of sundry creditors, expense payable, employee dues arising during the normal course of business as of each reporting date. We maintain a sufficient balance in cash and cash equivalents to meet our short term liquidity requirements.</t>
  </si>
  <si>
    <t>We assess long term liquidity requirements on a periodical basis and manage them through internal accruals.</t>
  </si>
  <si>
    <t>Less than 6 months</t>
  </si>
  <si>
    <t>6 months to 1 year</t>
  </si>
  <si>
    <t>1-3 years</t>
  </si>
  <si>
    <t>3-5 years</t>
  </si>
  <si>
    <t>More than 5 years</t>
  </si>
  <si>
    <t>Short term borrowings (cash credit)*</t>
  </si>
  <si>
    <t>Other Financial Liabilities (specify nature)</t>
  </si>
  <si>
    <t>Assets</t>
  </si>
  <si>
    <t>The summarized position of various defined benefits recognized in the Statement of Profit &amp; Loss, Other Comprehensive Income (OCI) and Balance Sheet &amp; other disclosures are as under:</t>
  </si>
  <si>
    <t>PRMF</t>
  </si>
  <si>
    <t>(Funded)</t>
  </si>
  <si>
    <t>(Non Funded)</t>
  </si>
  <si>
    <t>Defined Benefit Obligation</t>
  </si>
  <si>
    <t>C.Y.</t>
  </si>
  <si>
    <t>P.Y.</t>
  </si>
  <si>
    <t>Fair Value of Plan Assets</t>
  </si>
  <si>
    <r>
      <t>C.Y</t>
    </r>
    <r>
      <rPr>
        <sz val="12"/>
        <color indexed="8"/>
        <rFont val="Garamond"/>
        <family val="1"/>
      </rPr>
      <t>.</t>
    </r>
  </si>
  <si>
    <t>Funded Status [Surplus/(Deficit)]</t>
  </si>
  <si>
    <t>Effect of asset ceiling</t>
  </si>
  <si>
    <t>Net Defined Benefit Assets/(Liabilities)</t>
  </si>
  <si>
    <t>Movement in defined benefit obligation</t>
  </si>
  <si>
    <t>Earned Leave</t>
  </si>
  <si>
    <t>Defined benefit obligation - Beginning of the year</t>
  </si>
  <si>
    <t>Current service cost</t>
  </si>
  <si>
    <t xml:space="preserve">Interest Cost </t>
  </si>
  <si>
    <t>Benefits Paid</t>
  </si>
  <si>
    <t>Re-measurements - actuarial loss/(gain)</t>
  </si>
  <si>
    <t>Defined benefit obligation – End of the year</t>
  </si>
  <si>
    <t>Movement in plan asset</t>
  </si>
  <si>
    <t>Fair value of plan assets at beginning of year</t>
  </si>
  <si>
    <t>Interest income</t>
  </si>
  <si>
    <t>Employer contributions</t>
  </si>
  <si>
    <t>Benefits paid</t>
  </si>
  <si>
    <t>Re-measurements - Actuarial (loss)/ gain</t>
  </si>
  <si>
    <t>Re-measurements – Return on plan assets greater/(less) than discount rate</t>
  </si>
  <si>
    <t>Fair value of plan assets at end of year</t>
  </si>
  <si>
    <t>Amount Recognized in Statement of Profit and Loss</t>
  </si>
  <si>
    <t>Past Service Cost – Plan Amendment</t>
  </si>
  <si>
    <t>Curtailment cost/(credit)</t>
  </si>
  <si>
    <t>Settlement cost/(credit)</t>
  </si>
  <si>
    <t>Service Cost  (A)</t>
  </si>
  <si>
    <t>Net Interest on Net Defined Benefit Liability/(assets) (B)</t>
  </si>
  <si>
    <t>Cost Recognized in P&amp;L (A+B)</t>
  </si>
  <si>
    <t>Amount recognized in Other Comprehensive Income (OCI)</t>
  </si>
  <si>
    <t>Actuarial (gain)/loss due to DBO Experience</t>
  </si>
  <si>
    <t>Actuarial (gain)/loss due to assumption changes</t>
  </si>
  <si>
    <t>Actuarial (gain)/loss arising during the period (A)</t>
  </si>
  <si>
    <t>Return on Plan assets (greater)/less than discount rate (B)</t>
  </si>
  <si>
    <t>Actuarial (gain)/loss recognized in OCI (A+B)</t>
  </si>
  <si>
    <t>Sensitivity Analysis</t>
  </si>
  <si>
    <t>Assumption</t>
  </si>
  <si>
    <t>Change in Assumption</t>
  </si>
  <si>
    <t>Discount rate</t>
  </si>
  <si>
    <t>Salary growth rate</t>
  </si>
  <si>
    <t>Price inflation rate</t>
  </si>
  <si>
    <t>Medical inflation rate</t>
  </si>
  <si>
    <t>Mortality rate</t>
  </si>
  <si>
    <t>+ 3years</t>
  </si>
  <si>
    <t xml:space="preserve">      -3 years</t>
  </si>
  <si>
    <t>Actuarial Assumption</t>
  </si>
  <si>
    <t>Method used</t>
  </si>
  <si>
    <r>
      <t>XXX</t>
    </r>
    <r>
      <rPr>
        <b/>
        <sz val="12"/>
        <color indexed="8"/>
        <rFont val="Garamond"/>
        <family val="1"/>
      </rPr>
      <t>%</t>
    </r>
  </si>
  <si>
    <t>Rate of salary increase</t>
  </si>
  <si>
    <t xml:space="preserve">Mortality rate </t>
  </si>
  <si>
    <t>Expected Benefit Payments</t>
  </si>
  <si>
    <t>Year of payment</t>
  </si>
  <si>
    <t>March 31, 20__</t>
  </si>
  <si>
    <t>March 31, 20__ to March 31, 20__</t>
  </si>
  <si>
    <t>Category of investment in Plan assets</t>
  </si>
  <si>
    <t>Category of Investment</t>
  </si>
  <si>
    <t>% of fair value of plan assets</t>
  </si>
  <si>
    <t>---</t>
  </si>
  <si>
    <t>Post-employment benefits</t>
  </si>
  <si>
    <t>Other long-term benefits</t>
  </si>
  <si>
    <t>Share-based payments</t>
  </si>
  <si>
    <t>Termination benefits</t>
  </si>
  <si>
    <t>Loans at beginning of the year</t>
  </si>
  <si>
    <t>Loan advanced</t>
  </si>
  <si>
    <t>Repayment received</t>
  </si>
  <si>
    <t xml:space="preserve">Interest charged </t>
  </si>
  <si>
    <t>Interest received</t>
  </si>
  <si>
    <t>Balance at end of the year including interest</t>
  </si>
  <si>
    <t>Weighted average number of ordinary shares for the purpose of basic earnings per share(B)</t>
  </si>
  <si>
    <t>The earnings and weighted average number of ordinary shares used in the calculation of Diluted EPS is as follows:</t>
  </si>
  <si>
    <t>Additions/ Transfers during the year</t>
  </si>
  <si>
    <t>Utilization during the year</t>
  </si>
  <si>
    <t>Adjustment during the year</t>
  </si>
  <si>
    <t>Written-back during the year</t>
  </si>
  <si>
    <t>(ii) Dividends not recognised at the end of reporting period.</t>
  </si>
  <si>
    <t>Current/Non-current</t>
  </si>
  <si>
    <t>Financial/Non-Financial Assets</t>
  </si>
  <si>
    <t>First Charge/Floating Charge</t>
  </si>
  <si>
    <t>Note</t>
  </si>
  <si>
    <t>Non current assets</t>
  </si>
  <si>
    <t xml:space="preserve">(c) Investment property </t>
  </si>
  <si>
    <t xml:space="preserve">             (i)  Investments</t>
  </si>
  <si>
    <t xml:space="preserve">             (ii) Trade Receivables</t>
  </si>
  <si>
    <t xml:space="preserve">             (iii) Loans</t>
  </si>
  <si>
    <t>Current assets</t>
  </si>
  <si>
    <t xml:space="preserve">    (ii) Trade receivables</t>
  </si>
  <si>
    <t xml:space="preserve">    (iii) Cash and cash equivalents</t>
  </si>
  <si>
    <t xml:space="preserve">    (v) Loans</t>
  </si>
  <si>
    <t>(d) Other current assets</t>
  </si>
  <si>
    <t xml:space="preserve">I. </t>
  </si>
  <si>
    <t xml:space="preserve"> EQUITY AND LIABILITIES</t>
  </si>
  <si>
    <t xml:space="preserve">      (a) Equity Share capital </t>
  </si>
  <si>
    <t xml:space="preserve">      (b) Other Equity</t>
  </si>
  <si>
    <t>LIABILITIES</t>
  </si>
  <si>
    <t>Non- current liabilities</t>
  </si>
  <si>
    <t xml:space="preserve">             (ii) Trade Payables</t>
  </si>
  <si>
    <t>(c) Deferred tax liabilities (Net)</t>
  </si>
  <si>
    <t xml:space="preserve">             (i) Borrowings</t>
  </si>
  <si>
    <t>Indian Gaap</t>
  </si>
  <si>
    <t>Ind AS</t>
  </si>
  <si>
    <t>Bifurcation above derivative instrutments in current and non-current</t>
  </si>
  <si>
    <t>Foreign Currency</t>
  </si>
  <si>
    <t>Amount in Foreign Currency</t>
  </si>
  <si>
    <t>Amount in indian Rupees</t>
  </si>
  <si>
    <t>ii) Interest rate risk</t>
  </si>
  <si>
    <t>Sensitivity</t>
  </si>
  <si>
    <t>Impact on profit after tax</t>
  </si>
  <si>
    <t>Other money for which the company is contingently liable</t>
  </si>
  <si>
    <t>The table below provides details regarding the contractual maturities of non-derivative financial liabilities. The table have been drawn up based on the undisclosed cash flows of financial liabilities based on the earliest date on which the company can be required to pay. The table includes both principal &amp; interest cash flows.</t>
  </si>
  <si>
    <t>Provisions</t>
  </si>
  <si>
    <t>Contingent Liabilities:</t>
  </si>
  <si>
    <t>Total Equity (Shareholders fund as per previous gaps)</t>
  </si>
  <si>
    <t>Total Adjustments</t>
  </si>
  <si>
    <t>Total Equity as per Ind AS</t>
  </si>
  <si>
    <t>Adjustments:</t>
  </si>
  <si>
    <t>Proposed dividend</t>
  </si>
  <si>
    <t>Change in deferred tax liability/asset</t>
  </si>
  <si>
    <t>Profit after tax as per previous GAAP</t>
  </si>
  <si>
    <t>Profit after tax as per Ind AS</t>
  </si>
  <si>
    <t xml:space="preserve">Other comprehensive income </t>
  </si>
  <si>
    <t>Total comprehensive income as per Ind AS</t>
  </si>
  <si>
    <t>Elimination of premium amortised on forward cover contracts</t>
  </si>
  <si>
    <t>Impact on Cash flow statement on adoption of Ind AS</t>
  </si>
  <si>
    <t>Net cash flow from operating activities</t>
  </si>
  <si>
    <t>Net cash flow from financing activities</t>
  </si>
  <si>
    <t>Net cash flow from Investing activities</t>
  </si>
  <si>
    <t>Net Increase/(Decrease) in cash and cash equivalent</t>
  </si>
  <si>
    <t xml:space="preserve">Sensitivity </t>
  </si>
  <si>
    <t xml:space="preserve">The sensitivity of profit or loss to changes in exchange rate arises mainly from foreign currency denominated financial instrument. </t>
  </si>
  <si>
    <t xml:space="preserve">Impact on profit after tax </t>
  </si>
  <si>
    <t>Increase by -% (March 31, 2016- %)</t>
  </si>
  <si>
    <t>Decrease by -% (March 31, 2016- %)</t>
  </si>
  <si>
    <t>The exposure of company's borrowings to interest rate changes at the end of reporting period are as follows:</t>
  </si>
  <si>
    <t>Variable rate borrowings</t>
  </si>
  <si>
    <t>Fixed rate borrowings</t>
  </si>
  <si>
    <t>Total borrowings</t>
  </si>
  <si>
    <t>Carrying Amount</t>
  </si>
  <si>
    <t>Fair value</t>
  </si>
  <si>
    <t>i) Foreign Currency risk</t>
  </si>
  <si>
    <t>The Company operates at international level which exposes the company to foreign currency risk arising from foriegn currency transaction arising primarily from ____. Foreign currency risk arises from future commercial transactions and recognised assets and liabilities denominated in a currency other than INR as on reporting date.</t>
  </si>
  <si>
    <t>Financial risk factors</t>
  </si>
  <si>
    <t xml:space="preserve">The Company's activities expose it to a variety of financial risks: market risk, credit risk and liquidity risk. The Company's primary focus is to foresee the unpredictability of financial markets and seek to minimize potential adverse effects on its financial performance. </t>
  </si>
  <si>
    <t xml:space="preserve">a) Market risk </t>
  </si>
  <si>
    <t>Risk</t>
  </si>
  <si>
    <t xml:space="preserve">Exposure arising from </t>
  </si>
  <si>
    <t>Measurement</t>
  </si>
  <si>
    <t>Market risk- Foreign Exchange</t>
  </si>
  <si>
    <t>Market risk- Interest rate</t>
  </si>
  <si>
    <t>Credit risk</t>
  </si>
  <si>
    <t>Liquidity risk</t>
  </si>
  <si>
    <t xml:space="preserve">Cash flow forecasting, sensitivity analysis </t>
  </si>
  <si>
    <t xml:space="preserve">Long term borrowings at variable rate of interest </t>
  </si>
  <si>
    <t xml:space="preserve">Sensitivity analysis </t>
  </si>
  <si>
    <t>Cash and cash equivalent, trade receivables, security deposits, financial instruments.</t>
  </si>
  <si>
    <t>Rolling cash flow forecasts</t>
  </si>
  <si>
    <t>Borrowings and other liabilities</t>
  </si>
  <si>
    <t>Market risk- Security price fluctuation</t>
  </si>
  <si>
    <t>Mutual fund Investments</t>
  </si>
  <si>
    <t>iii) Security price fluctuation risk</t>
  </si>
  <si>
    <t>Profit or loss is sensitive to higher/lower expense from borrowings as a result of change in interest rates. The table summarises the impact of increase/decrease in interest rates on Profit or loss.</t>
  </si>
  <si>
    <t>The table below summarises the impact of increase/decrease of the investment by certain percentage on Profit or Loss of the company.</t>
  </si>
  <si>
    <t>The carrying amounts of trade receivables, cash and cash equivalents, borrowings (short term credit), trade payables are considered to be the same as their fair values, due to their short-term nature.</t>
  </si>
  <si>
    <t xml:space="preserve">Investment in Equity Instruments </t>
  </si>
  <si>
    <t>Investment in Equity Instruments</t>
  </si>
  <si>
    <t>The company has Post-Retirement Medical Facility (PRMF), under which retired employee and his/her spouse are eligible for medical facilities in the empanelled hospitals.  They can also avail treatment as Out-Patient subject to a ceiling fixed by the Company.  Post-retirement medical benefits are recognised in the books as per the actuarial valuation.</t>
  </si>
  <si>
    <t>As per Actuarial Valuation company's best estimates for FY 2017-2018 towards the Post Retirement Medical facility is Rs._____Cr. (Rs._____Cr. for 2016-2017) for on roll and retired employees.</t>
  </si>
  <si>
    <t xml:space="preserve">The Company provides for Earned Leave (EL) and Half Pay Leave (HPL) benefit to the employees of the Company which accrue annually at 30 days and 20 days respectively.  The maximum ceiling for encashment of leave at time of superannuation/cessation from service other than on disciplinary ground shall be limited to 300 days (EL &amp; HPL combined).  50% of EL subject to a maximum 150 days is en-cashable on resignation.  EL is en-cashable while in service leaving a minimum balance of 15 days twice in a year.  </t>
  </si>
  <si>
    <t xml:space="preserve">Service awards are given to regular employees for rendering continuous service in the Company for long service rendered by them on completion of 15/25/30/35/38 years of service.  Besides this, service award @ Rs. 1,000/- per year for each completed year of service is also given at the time of retirement subject to a maximum of Rs. 30,000/-. </t>
  </si>
  <si>
    <t>As per Actuarial Valuation company's best estimates for FY 2017-2018 towards the earned leave is Rs._____Cr. (Rs._____Cr. for 2016-2017) and half pay  leave is Rs._____Cr. (Rs._____Cr. for 2016-2017)</t>
  </si>
  <si>
    <t>As per Actuarial Valuation company's best estimates for FY 2017-2018 is Rs._____Cr. (Rs._____Cr. for 2016-2017) for on roll employees.</t>
  </si>
  <si>
    <t>Half Pay Leave</t>
  </si>
  <si>
    <t>Pension</t>
  </si>
  <si>
    <t>Provident Fund</t>
  </si>
  <si>
    <t>e. Loans to and from related parties</t>
  </si>
  <si>
    <t>g. Loans Conditions need to be specified</t>
  </si>
  <si>
    <t>h. Commitments to Related Parties need to be given</t>
  </si>
  <si>
    <t>Name of Related Party</t>
  </si>
  <si>
    <t>Payments recognised as an expense in Statement of Profit &amp; Loss</t>
  </si>
  <si>
    <t>Payable between 1 year and 5 years</t>
  </si>
  <si>
    <t>Payable after more than 5 years</t>
  </si>
  <si>
    <t>Future minimum lease payments under non-cancellable operating leases are receivable as follows:</t>
  </si>
  <si>
    <t>Future minimum lease payments under non-cancellable operating leases are as follows:</t>
  </si>
  <si>
    <t>Within less than 1 year</t>
  </si>
  <si>
    <t>Between 1 year and 5 years</t>
  </si>
  <si>
    <t>After more than 5 years</t>
  </si>
  <si>
    <t>Payments recognised in Statement of Profit &amp; Loss</t>
  </si>
  <si>
    <t>Income - generating property</t>
  </si>
  <si>
    <t>Vacant Property</t>
  </si>
  <si>
    <t>Year Ended March 31, 2017</t>
  </si>
  <si>
    <t>Cost of material consumed</t>
  </si>
  <si>
    <t>vii)</t>
  </si>
  <si>
    <t>Gain on fair valuation of investement as at March 31, 2017</t>
  </si>
  <si>
    <t>Cash and cash equivalent as on April 1, 2016</t>
  </si>
  <si>
    <t>Cash and cash equivalent as on March 31, 2017</t>
  </si>
  <si>
    <t>Recognition of deferred income</t>
  </si>
  <si>
    <t>Fair valuation of Investment</t>
  </si>
  <si>
    <t>Deferred income</t>
  </si>
  <si>
    <t>Note 36: Disclosure requirements of Indian Accounting Standards</t>
  </si>
  <si>
    <t>a)</t>
  </si>
  <si>
    <t>b)</t>
  </si>
  <si>
    <t>Deemed Cost for Property, Plant &amp; Equipment and Intangible Assets:</t>
  </si>
  <si>
    <t xml:space="preserve">Impairment of financial assets: </t>
  </si>
  <si>
    <t>c)</t>
  </si>
  <si>
    <t>d)</t>
  </si>
  <si>
    <t>e)</t>
  </si>
  <si>
    <t>f)</t>
  </si>
  <si>
    <t xml:space="preserve">All assets and liabilities have been classified into financial assets/liabilities and non-financial assets/liabilities. </t>
  </si>
  <si>
    <t xml:space="preserve">i)  </t>
  </si>
  <si>
    <t>All non-current financial assets/liabilities at below market rate of interest or zero interest and outstanding as on 1st April, 2016 have been measured at fair value.</t>
  </si>
  <si>
    <t xml:space="preserve">ii) </t>
  </si>
  <si>
    <t xml:space="preserve">iii) </t>
  </si>
  <si>
    <t>The estimates as at April 1, 2016 and at March 31, 2017 are consistent with those made for the same dates in accordance with IGAAP (after adjustments to reflect any differences in accounting policies).</t>
  </si>
  <si>
    <t xml:space="preserve">iv) </t>
  </si>
  <si>
    <t xml:space="preserve">v) </t>
  </si>
  <si>
    <t>Disclosure in respect of Indian Accounting Standard (Ind AS)-37 "Provisions, Contingent Liabilities and Contingent Assets"</t>
  </si>
  <si>
    <t>Contingent Assets:</t>
  </si>
  <si>
    <t>Commitments</t>
  </si>
  <si>
    <t>Disclosures in respect of Ind AS 107 - Financial Instruments</t>
  </si>
  <si>
    <t>Financial Instruments by Categories</t>
  </si>
  <si>
    <t>Fair Value Hierarchy</t>
  </si>
  <si>
    <t>a) Level 1 - Level 1 hierarchy includes financial instruments measured using quoted prices (unadjusted) in active markets.</t>
  </si>
  <si>
    <t>Financial risk management</t>
  </si>
  <si>
    <t>Market risk</t>
  </si>
  <si>
    <t>Credit Risk</t>
  </si>
  <si>
    <t>Liquidity Risk</t>
  </si>
  <si>
    <t>Disclosure in respect of Indian Accounting Standard (Ind AS)-21 "The Effects of changes in Foreign Exchange Rates"</t>
  </si>
  <si>
    <t>Disclosure in respect of Indian Accounting Standard (Ind AS)-23 "Borrowing Costs"</t>
  </si>
  <si>
    <t>Disclosure in respect of Indian Accounting Standard (Ind AS)-36 "Impairment of assets"</t>
  </si>
  <si>
    <t>Provident Fund:</t>
  </si>
  <si>
    <t>Post-Retirement Medical Facility (PRMF):</t>
  </si>
  <si>
    <t>Leave:</t>
  </si>
  <si>
    <t>Gratuity:</t>
  </si>
  <si>
    <t>Other Benefits:</t>
  </si>
  <si>
    <t>Pension:</t>
  </si>
  <si>
    <t>(i)</t>
  </si>
  <si>
    <t>(ii)</t>
  </si>
  <si>
    <t>Disclosure in respect of Indian Accounting standard (Ind AS) 17 "Leases"</t>
  </si>
  <si>
    <t>Operating lease</t>
  </si>
  <si>
    <t>Disclosure in respect of Indian Accounting Standard (Ind AS)-33 "Earnings Per Share(EPS)"</t>
  </si>
  <si>
    <t>Basic EPS</t>
  </si>
  <si>
    <t>For the year ended March 31, 2018</t>
  </si>
  <si>
    <t>Diluted EPS</t>
  </si>
  <si>
    <t>Dividends</t>
  </si>
  <si>
    <t>Assets Pledged as Security</t>
  </si>
  <si>
    <t>Reconciliation of Equity as at April 1, 2016</t>
  </si>
  <si>
    <t>Reconciliation of Equity as at March 31, 2017</t>
  </si>
  <si>
    <t>Reconciliation of total Equity as at March 31, 2017 and April 1, 2016</t>
  </si>
  <si>
    <t xml:space="preserve">Reconciliation of total comprehensive income for the year ended March 31, 2017 </t>
  </si>
  <si>
    <t>Derivative Financial Instrutments</t>
  </si>
  <si>
    <t>Foreign Currency Exposure</t>
  </si>
  <si>
    <t>Finance lease</t>
  </si>
  <si>
    <t>As lessor</t>
  </si>
  <si>
    <t xml:space="preserve">b) </t>
  </si>
  <si>
    <t xml:space="preserve">a) </t>
  </si>
  <si>
    <t>As lessee</t>
  </si>
  <si>
    <t>Major Customer (customer having more than 10% revenue)</t>
  </si>
  <si>
    <t>Export</t>
  </si>
  <si>
    <t>Import</t>
  </si>
  <si>
    <t>Domestic</t>
  </si>
  <si>
    <t>Total Revenue</t>
  </si>
  <si>
    <t>% of Total Revenue</t>
  </si>
  <si>
    <t xml:space="preserve">If revenues from transactions with a single external customer amount to 10 per cent or more of an entity’s revenues, the entity shall disclose that fact, the total amount of revenues from each such customer, and the identity of the segment or segments reporting the revenues. The same can be provided in the following format. </t>
  </si>
  <si>
    <t>Information about major customers</t>
  </si>
  <si>
    <t>Segments Results</t>
  </si>
  <si>
    <t>Unallocated Corporate expenses net of unallocated income</t>
  </si>
  <si>
    <t>Interest Expense</t>
  </si>
  <si>
    <t>Interest Income</t>
  </si>
  <si>
    <t>Income taxes</t>
  </si>
  <si>
    <t>Interest in results of JV's</t>
  </si>
  <si>
    <t>Depreciation</t>
  </si>
  <si>
    <t>Non-Cash expenses other than depreciation</t>
  </si>
  <si>
    <t>ABC Limited</t>
  </si>
  <si>
    <t xml:space="preserve">Investment in unquoted Equity Instruments </t>
  </si>
  <si>
    <t>Financial liability</t>
  </si>
  <si>
    <t>Principal amount due to suppliers under MSMED Act, 2006</t>
  </si>
  <si>
    <t>Interest accrued and due to suppliers under MSMED Act on the above amount, unpaid</t>
  </si>
  <si>
    <t>Payment made to suppliers (other than interest) beyond the appointed day, during year</t>
  </si>
  <si>
    <t>Interest paid to suppliers under MSMED Act (other than Section 16)</t>
  </si>
  <si>
    <t>Interest paid to suppliers under MSMED Act (Section 16)</t>
  </si>
  <si>
    <t>Interest accrued and remaining unpaid at the end of each of the year to suppliers under MSMED Act</t>
  </si>
  <si>
    <t>Classification &amp; measurement of financial assets:</t>
  </si>
  <si>
    <t>The company has availed exception under para B8D of appendix B which permits the first time adopter to apply the impairment requirement of Ind AS 109 prospectively.</t>
  </si>
  <si>
    <t xml:space="preserve">Fair value measurement of financial assets and liabilities at initial recognition: </t>
  </si>
  <si>
    <t>In accordance with Ind AS 101, the resulting adjustments are considered as arising from events and transactions entered before date of transition and recognized directly in the retained earnings at the date of transition to Ind AS.</t>
  </si>
  <si>
    <t>The company has availed exemption under para D7AA of appendix D to Ind AS 101 which permits a first time adopter to continue with the carrying values for its PPE as at date of transition to Ind ASs measured as per previous GAAP.</t>
  </si>
  <si>
    <t>If it is probable that there will be inflow of the economic benefits, disclosure shall be made for contingent asset stating the brief description of the nature of the contingent asset. If possible, estimated financial effect shall also be disclosed.</t>
  </si>
  <si>
    <t xml:space="preserve">     (i)  Current investments</t>
  </si>
  <si>
    <t xml:space="preserve">              (i)  Borrowings</t>
  </si>
  <si>
    <t xml:space="preserve">              (ii) Trade Payables</t>
  </si>
  <si>
    <t>Amount in Indian Rupees</t>
  </si>
  <si>
    <t xml:space="preserve">1) </t>
  </si>
  <si>
    <t xml:space="preserve">2) </t>
  </si>
  <si>
    <t xml:space="preserve">3) </t>
  </si>
  <si>
    <t>Operating Segments</t>
  </si>
  <si>
    <t>Identification of Segments</t>
  </si>
  <si>
    <t>The Chief Operating Decision Maker monitors the operating results of its Business Segments separately for the purpose of making decisions about resource allocation and performance assessment. Segment performance is evaluated based on profit or loss and is measured consistently with profit or loss in the financial statements. Operating segments have been identified on the basis of the nature of products/services and have been identified as per the quantitative criteria specified in the Ind AS.</t>
  </si>
  <si>
    <t>Segment revenue and results</t>
  </si>
  <si>
    <t>The expenses and incomes which are not directly attributable to any business segment are shown as unallocable expenditure (net of unallocated income).</t>
  </si>
  <si>
    <t>Segment assets and liability</t>
  </si>
  <si>
    <t>Segment assets include all operating assets used by the operating segments and mainly consists of PPE, trade receivables, cash &amp; cash equivalents and inventories. Segment liability primarily includes trade payables and other liabilities. Common assets and liabilities which can not be allocated to any of the segments are shown as a part of unallocable assets and liabilities.</t>
  </si>
  <si>
    <t>Intersegment Transfers</t>
  </si>
  <si>
    <t>Intersegment prices are normally negotiated among segments with reference to the cost, market price and business risk. Profit or loss on intersegment transfers are eliminated at the company level.</t>
  </si>
  <si>
    <t>Name of related party</t>
  </si>
  <si>
    <t>Type of Relationship</t>
  </si>
  <si>
    <t xml:space="preserve"> </t>
  </si>
  <si>
    <t>STC of India Limited</t>
  </si>
  <si>
    <t xml:space="preserve">Branch/Division :  </t>
  </si>
  <si>
    <t>First Time adoption of Ind-AS</t>
  </si>
  <si>
    <t>Ind AS 101 also allows first time adopter certain exemptions from the retrospective application of certain requirements under Ind AS. Accordingly, the company has availed the following exemptions/mandatory exceptions as per Ind AS 101:</t>
  </si>
  <si>
    <t>(Amount Rs.)</t>
  </si>
  <si>
    <t>The Company has amounts due to suppliers under The Micro, Small and Medium Enterprises Development Act, 2006, (MSMED Act) as under :</t>
  </si>
  <si>
    <t>(iii)</t>
  </si>
  <si>
    <t>Contingencies</t>
  </si>
  <si>
    <t>Claims</t>
  </si>
  <si>
    <t>Counter Claims</t>
  </si>
  <si>
    <t>Bills Receivable</t>
  </si>
  <si>
    <t xml:space="preserve">Claims against the company not acknowledged as debt </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</si>
  <si>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plus VDA of eligible employees and the funds of the trust are managed by LIC.</t>
  </si>
  <si>
    <t>Inter segment revenue</t>
  </si>
  <si>
    <t>External Sales</t>
  </si>
  <si>
    <t>Transition from IGAAP to Ind AS</t>
  </si>
  <si>
    <t>Exemptions :</t>
  </si>
  <si>
    <t>Exceptions:</t>
  </si>
  <si>
    <t>The company has elected to apply previous GAAP carrying amount of its investment in Subsidiaries, Associate, Joint venture as deemed cost as on the date of transition to Ind AS.</t>
  </si>
  <si>
    <r>
      <t xml:space="preserve">Guarantees </t>
    </r>
    <r>
      <rPr>
        <b/>
        <sz val="12"/>
        <color rgb="FF000000"/>
        <rFont val="Garamond"/>
        <family val="1"/>
      </rPr>
      <t>excluding Financial Guarantee</t>
    </r>
  </si>
  <si>
    <t>Advances</t>
  </si>
  <si>
    <t>Trade Receivables</t>
  </si>
  <si>
    <t>Financial Investments at FVTPL</t>
  </si>
  <si>
    <t>(Amount  Rs.)</t>
  </si>
  <si>
    <t>Other Receivable</t>
  </si>
  <si>
    <t>Total Receivable in Foreign Currency</t>
  </si>
  <si>
    <t>Foreign currency Loan Payable</t>
  </si>
  <si>
    <t>Interest on foreign currency loan payable</t>
  </si>
  <si>
    <t>Freight Demurrage/despatch payable</t>
  </si>
  <si>
    <t>Freight Demurrage/Despatch Receivable</t>
  </si>
  <si>
    <t>Provision towards Litigation settlement</t>
  </si>
  <si>
    <t>Total payable in Foreign currency</t>
  </si>
  <si>
    <t xml:space="preserve">Segment Revenue </t>
  </si>
  <si>
    <t>1(a)</t>
  </si>
  <si>
    <t>1(b)</t>
  </si>
  <si>
    <t>Segment Revenue (1(a) +1 (b))</t>
  </si>
  <si>
    <t>3 (a)</t>
  </si>
  <si>
    <t>3 (b)</t>
  </si>
  <si>
    <t>3 (c)</t>
  </si>
  <si>
    <t>Unallocated</t>
  </si>
  <si>
    <t xml:space="preserve">Segment Assets  </t>
  </si>
  <si>
    <t>Segment Liabilities</t>
  </si>
  <si>
    <t>Capital Expenditure</t>
  </si>
  <si>
    <t>Other Information :</t>
  </si>
  <si>
    <t>Net Profit after tax (4)- (5) -(6)</t>
  </si>
  <si>
    <t>9 (a)</t>
  </si>
  <si>
    <t>9 (b)</t>
  </si>
  <si>
    <t>9 (c)</t>
  </si>
  <si>
    <t>9 (d)</t>
  </si>
  <si>
    <t>9 (e)</t>
  </si>
  <si>
    <t>Capital Commitments :(Details to be provided hereunder)</t>
  </si>
  <si>
    <t>Other Commitments : (Details to be provided hereunder)</t>
  </si>
  <si>
    <t xml:space="preserve">Investment in subsidiary, joint ventures and associates: </t>
  </si>
  <si>
    <t>The Company has financial receivables and payables that are non-derivative financial instruments. Under previous GAAP, these were carried at transactions cost less allowances for impairment, if any. Under Ind AS, these financial assets and liabilities are initially recognized at fair value and subsequently measured at amortized cost, less allowance for impairment, if any. For transactions entered into on or after the date of transition to Ind AS, the requirement of initial recognition at fair value is applied prospectively.</t>
  </si>
  <si>
    <t>The company has applied para B8C of Appendix B the fair value of financial assets and financial liability at the date of transition to Ind AS assumed to be the new gross carrying amount of the that financial assets or the new amortized cost of that liability at the date of transition to Ind AS.</t>
  </si>
  <si>
    <t>Fair value of financial assets and financial liabilities measured at amortized cost</t>
  </si>
  <si>
    <t>Management</t>
  </si>
  <si>
    <t>Future commercial transactions, Recognized financial assets and financial liabilities</t>
  </si>
  <si>
    <t>Trade Receivable</t>
  </si>
  <si>
    <t>The Company operates at international level which exposes the company to foreign currency risk arising from foreign currency transaction arising primarily from ____ (name of currency). Foreign currency risk arises from future commercial transactions and recognized assets and liabilities denominated in a currency other than INR as on reporting date.</t>
  </si>
  <si>
    <t>Interest rates- increase by (%)</t>
  </si>
  <si>
    <t>Interest rates- decrease by (%)</t>
  </si>
  <si>
    <t>Unbilled Revenue</t>
  </si>
  <si>
    <t>Trade receivables and unbilled revenue are typically unsecured and are derived from revenue earned from customers. On account of adoption of Ind-AS 109, the company uses expected credit loss model to assess the impairment loss or gain. The company uses a provision matrix to compute the expected credit loss allowance for trade receivables and unbilled revenues. The provision matrix takes into account available external and internal credit risk factors such as credit default swap quotes, credit ratings from international credit rating agencies and the company's historical experience for customers.</t>
  </si>
  <si>
    <t>Trade receivables are impaired when recoverability is considered doubtful based on the recovery analysis performed by the company for individual trade receivables. The company considers that all the above financial assets that are not impaired and past due for each reporting dates under review are of good credit quality.</t>
  </si>
  <si>
    <t>Credit risk relating to cash and cash equivalents is considered negligible because our counterparties are banks. We consider the credit quality of term deposits with such banks that are majority owned by the Government of India and subject to the regulatory oversight of the Reserve Bank of India to be good, and we review these banking relationships on an ongoing basis. Credit risk related to employee loans are considered negligible since loan is secured against the property/guarantee for which loan is granted to the employees. There are no impairment provisions as at each reporting date against these financial assets. We consider all the above financial assets as at the reporting dates to be of good credit quality (Note if any impairment provisions are made against these financial assets then information to be provided)</t>
  </si>
  <si>
    <t>Our liquidity needs are monitored on the basis of monthly and yearly projections. The company's principal sources of liquidity are cash and cash equivalents, cash generated from operations and credit facilities from banks</t>
  </si>
  <si>
    <t>Name of Major Customer :</t>
  </si>
  <si>
    <t>Payable in less than 1 year</t>
  </si>
  <si>
    <t>(d) Other Intangible assets</t>
  </si>
  <si>
    <t xml:space="preserve">(e) Financial Assets  </t>
  </si>
  <si>
    <t xml:space="preserve">             (iii) Other Financial Assets</t>
  </si>
  <si>
    <t>(f) Deferred tax assets (net)</t>
  </si>
  <si>
    <t>(g) Tax assets (net)</t>
  </si>
  <si>
    <t xml:space="preserve">(h) Other non current assets  </t>
  </si>
  <si>
    <t xml:space="preserve">    (iv) Bank Balances other (iii) above</t>
  </si>
  <si>
    <t xml:space="preserve">   (vi) Other Financial Assets</t>
  </si>
  <si>
    <t>(c) Tax Assets (net)</t>
  </si>
  <si>
    <t>Sub Total</t>
  </si>
  <si>
    <t xml:space="preserve">             (iii) Other financial liabilities</t>
  </si>
  <si>
    <t>(b) Other non-current liabilities</t>
  </si>
  <si>
    <t>(e) Provisions</t>
  </si>
  <si>
    <t>(d) Provisions</t>
  </si>
  <si>
    <t>(d) Tax liabilities (Net)</t>
  </si>
  <si>
    <t xml:space="preserve">             (iii) Other financial liabilities </t>
  </si>
  <si>
    <t>(c ) Tax liabilities (Net)</t>
  </si>
  <si>
    <t>Change in inventory</t>
  </si>
  <si>
    <t>Total Income (I)</t>
  </si>
  <si>
    <t>Total expenses (II)</t>
  </si>
  <si>
    <t>Profit/(loss) before exceptional items and tax (I-II)</t>
  </si>
  <si>
    <t>Profit/(loss) for the Year (A)</t>
  </si>
  <si>
    <t>- Income Tax on above</t>
  </si>
  <si>
    <t>- Remeasurements of the defined benefit plans</t>
  </si>
  <si>
    <t>Other Comprehensive Income net of Tax (B)</t>
  </si>
  <si>
    <t>Total Comprehensive Income for the period (A+B)</t>
  </si>
  <si>
    <t>Reconciliation of total comprehensive income for the year ended March 31, 2017</t>
  </si>
  <si>
    <t>The State Trading Corporation of India Limited</t>
  </si>
  <si>
    <t>Notes to Financial Statements</t>
  </si>
  <si>
    <t xml:space="preserve">Investments  - Non Current </t>
  </si>
  <si>
    <t>Figures as per IGAAP Period Ended
 March 31, 2017</t>
  </si>
  <si>
    <t>Figures as per Ind AS Period Ended
 March 31, 2017</t>
  </si>
  <si>
    <t>TRADE INVESTMENTS</t>
  </si>
  <si>
    <t>Quoted Investments</t>
  </si>
  <si>
    <t>Unquoted Investments</t>
  </si>
  <si>
    <t>A.   Investment in Equity instrument ~ Subsidiaries</t>
  </si>
  <si>
    <t>XXXXXXX (Fully paid up XXXX 
    Equity shares of  XXX each)</t>
  </si>
  <si>
    <t xml:space="preserve">Investment in Equity instruments ~ Subsidiaries/Associates/JV
</t>
  </si>
  <si>
    <t>B.   Investment in Equity instrument ~ Associates</t>
  </si>
  <si>
    <t xml:space="preserve">     Less Impairement in value of investments</t>
  </si>
  <si>
    <t>C.   Investment in Equity instrument ~ Joint Ventures</t>
  </si>
  <si>
    <t>i. XXXXXXX (Fully paid up XXXX 
    Equity shares of  XXX each)</t>
  </si>
  <si>
    <t>ii. XXXXXXX (Fully paid up XXXX 
    Equity shares of  XXX each)</t>
  </si>
  <si>
    <t>iii. XXXXXXX (Fully paid up XXXX 
    Equity shares of  XXX each)</t>
  </si>
  <si>
    <t>iv. XXXXXXX (Fully paid up XXXX 
    Equity shares of  XXX each)</t>
  </si>
  <si>
    <t xml:space="preserve">v. XXXXXXXXX 
   (Fully paid XXXXXX Shares of Rs.XX)                         
  Less : Impairement in value of investment </t>
  </si>
  <si>
    <t>D)    Others</t>
  </si>
  <si>
    <t xml:space="preserve">       XXXXXXXXXX </t>
  </si>
  <si>
    <t xml:space="preserve">       Fully paid XXXXXX Equity shares of Rs.XX/- each </t>
  </si>
  <si>
    <t xml:space="preserve">       Less: Impairement in value of investment</t>
  </si>
  <si>
    <t xml:space="preserve">Investments -Current </t>
  </si>
  <si>
    <t>Detail of wholly owned subsidiary</t>
  </si>
  <si>
    <t>Name of Subsidiary</t>
  </si>
  <si>
    <t>Principal Activity</t>
  </si>
  <si>
    <t>Place of Incorporation</t>
  </si>
  <si>
    <t>Ownership And/or Control</t>
  </si>
  <si>
    <t>XXXXXXXXXXXX</t>
  </si>
  <si>
    <t xml:space="preserve">Details of Associates </t>
  </si>
  <si>
    <t>Name of Associates</t>
  </si>
  <si>
    <t>XXXXXXXXXX</t>
  </si>
  <si>
    <t>Details of Joint Venture</t>
  </si>
  <si>
    <t>Name of Joint Venture</t>
  </si>
  <si>
    <t>Trade Receivable - Non Current</t>
  </si>
  <si>
    <t>A. Trade receivable from related parties</t>
  </si>
  <si>
    <t>i. Secured ~ Considered good</t>
  </si>
  <si>
    <t xml:space="preserve">ii. Unsecured Considered good </t>
  </si>
  <si>
    <t>iii. Doubtful</t>
  </si>
  <si>
    <t>Sub-total</t>
  </si>
  <si>
    <t>Less : Allowance for bad and doubtful receivables</t>
  </si>
  <si>
    <t>Total (A)</t>
  </si>
  <si>
    <t>B. Long Term Trade Receivables</t>
  </si>
  <si>
    <t>iii. Considered doubtful</t>
  </si>
  <si>
    <t>Total (B)</t>
  </si>
  <si>
    <t>TOTAL (A+B)</t>
  </si>
  <si>
    <t>* As per Schedule III, Long Term Trade Receivables have been transferred from Other Non Current Assets</t>
  </si>
  <si>
    <t>Trade Receivables - Current</t>
  </si>
  <si>
    <t>B. Trade Receivables Outstanding for a period exceeding six months</t>
  </si>
  <si>
    <t>i.    Secured, Considered good</t>
  </si>
  <si>
    <t xml:space="preserve">ii.   Unsecured Considered good </t>
  </si>
  <si>
    <t>iii.   Doubtful</t>
  </si>
  <si>
    <t>Less: Allowance for bad and doubtful debts</t>
  </si>
  <si>
    <t>C.   Other Trade Receivables</t>
  </si>
  <si>
    <t>ii.   Unsecured Considered good</t>
  </si>
  <si>
    <t>iii.  Doubtful</t>
  </si>
  <si>
    <t xml:space="preserve">Less: Allowance for bad and doubtful debts </t>
  </si>
  <si>
    <t>Total (C)</t>
  </si>
  <si>
    <t xml:space="preserve">Total </t>
  </si>
  <si>
    <t>Loans - Non Current</t>
  </si>
  <si>
    <t>A.    Capital Advances</t>
  </si>
  <si>
    <t>I.     Secured, considered good</t>
  </si>
  <si>
    <t>II.   Unsecured,  considered good</t>
  </si>
  <si>
    <t>III.  Doubtful</t>
  </si>
  <si>
    <t>Less: Allowance for bad and doubtful</t>
  </si>
  <si>
    <t>(A)</t>
  </si>
  <si>
    <t>B.    Security Deposits</t>
  </si>
  <si>
    <t xml:space="preserve"> I.   Secured, considered good</t>
  </si>
  <si>
    <t>II.   Unsecured, considered good</t>
  </si>
  <si>
    <t>III.  Doubtful</t>
  </si>
  <si>
    <t>Less: Allowance for bad and doubtful advances</t>
  </si>
  <si>
    <t>(B)</t>
  </si>
  <si>
    <t>C.  Loan to Related Parties</t>
  </si>
  <si>
    <t>I.   Secured, considered good</t>
  </si>
  <si>
    <t>II.  Unsecured, considered good</t>
  </si>
  <si>
    <t>III. Doubtful</t>
  </si>
  <si>
    <t>(C)</t>
  </si>
  <si>
    <t>D. Advance to employees</t>
  </si>
  <si>
    <t>(D)</t>
  </si>
  <si>
    <t>E. Interest accrued on advance to employees</t>
  </si>
  <si>
    <t>(E)</t>
  </si>
  <si>
    <t>F. Trade Advances</t>
  </si>
  <si>
    <t>(F)</t>
  </si>
  <si>
    <t>G. Advance Tax (net of Allowance)</t>
  </si>
  <si>
    <t>(G)</t>
  </si>
  <si>
    <t>H. Other Misc. Advances</t>
  </si>
  <si>
    <t xml:space="preserve">II.  Unsecured, considered good </t>
  </si>
  <si>
    <t>(H)</t>
  </si>
  <si>
    <t>TOTAL</t>
  </si>
  <si>
    <t>* All non financial advances and deposits (e.g. Capital advances, Trade advances, security deposits) have been clubbed under Other Non Current Assets.</t>
  </si>
  <si>
    <t>Loans - Current</t>
  </si>
  <si>
    <t>i. Capital Advances</t>
  </si>
  <si>
    <t xml:space="preserve">   Secured - Considered good </t>
  </si>
  <si>
    <t xml:space="preserve">   Unsecured - Considered good </t>
  </si>
  <si>
    <t xml:space="preserve">   Doubtful</t>
  </si>
  <si>
    <t xml:space="preserve">Less : Allowance for Bad and Doubtful loans and advances </t>
  </si>
  <si>
    <t>ii. Security Deposit</t>
  </si>
  <si>
    <t>iii. Loans to Related Parties</t>
  </si>
  <si>
    <t xml:space="preserve">    Secured - Considered Good </t>
  </si>
  <si>
    <t xml:space="preserve">    Unsecured - Considered Good </t>
  </si>
  <si>
    <t xml:space="preserve">    Doubtful</t>
  </si>
  <si>
    <t>iv. Loan to Employees</t>
  </si>
  <si>
    <t>v. Interest accrued on loan to Employees</t>
  </si>
  <si>
    <t>vi. Trade Advances</t>
  </si>
  <si>
    <t>vii. Advance Tax</t>
  </si>
  <si>
    <t>viii. Other Misc. Advances</t>
  </si>
  <si>
    <t>* As per Schedule III, all Advances and deposits of non financial assets nature will be re-classified under Other Current Assets.</t>
  </si>
  <si>
    <t xml:space="preserve">* As per Schedule III, current tax assets have been shown separately as a new line item Current Tax Assets. </t>
  </si>
  <si>
    <t>Other Financial Assets - Non Current</t>
  </si>
  <si>
    <t>Interest accrued on advance to employees</t>
  </si>
  <si>
    <t xml:space="preserve">Other Bank Balances </t>
  </si>
  <si>
    <t>- Term Deposit with banks :</t>
  </si>
  <si>
    <t xml:space="preserve">    Term deposit with maturity more than 12 months</t>
  </si>
  <si>
    <t xml:space="preserve">    Other  Deposits</t>
  </si>
  <si>
    <t>Other Misc. Advances</t>
  </si>
  <si>
    <t>* As per schedule III, Bank deposits with maturity of more than 12 months have been reclassified as Other Financial Assets</t>
  </si>
  <si>
    <t>Other Financial Asset - Current</t>
  </si>
  <si>
    <t>Interest accrued on loan to Employees</t>
  </si>
  <si>
    <t>sub total</t>
  </si>
  <si>
    <t>Interest accrued on:</t>
  </si>
  <si>
    <t xml:space="preserve">        - Term deposits with maturity more than 12 Months</t>
  </si>
  <si>
    <t xml:space="preserve">        - Term deposits with maturity more than 3 and upto 12 months</t>
  </si>
  <si>
    <t xml:space="preserve">        - Term deposits with maturity less than 3 months</t>
  </si>
  <si>
    <t xml:space="preserve">        - Other  Deposits</t>
  </si>
  <si>
    <t>Other (Claims recoverable)</t>
  </si>
  <si>
    <t>Deferred Tax</t>
  </si>
  <si>
    <t>Deferred Tax Assets</t>
  </si>
  <si>
    <t>Dissallowance under Income Tax Act</t>
  </si>
  <si>
    <t>Deferred Tax Liabilities</t>
  </si>
  <si>
    <t>Related to Fixed Assets</t>
  </si>
  <si>
    <t>Tax Assets (Net)</t>
  </si>
  <si>
    <t>Non Current Tax Assets</t>
  </si>
  <si>
    <t>Advance Tax</t>
  </si>
  <si>
    <t>TDS</t>
  </si>
  <si>
    <t>Non Current Tax  Liabilities</t>
  </si>
  <si>
    <t>Income Tax Payable/Provision</t>
  </si>
  <si>
    <t>Current Tax Assets</t>
  </si>
  <si>
    <t>Current Tax  Liabilities</t>
  </si>
  <si>
    <t>* As per Schedule III, current tax assets have been shown separately as a new line item Current Tax Assets.</t>
  </si>
  <si>
    <t>Other Non Current Assets</t>
  </si>
  <si>
    <t>A.  Long Term Trade Receivables</t>
  </si>
  <si>
    <t>i.   Secured ~ Considered good</t>
  </si>
  <si>
    <t xml:space="preserve">ii.  Unsecured Considered good </t>
  </si>
  <si>
    <t>B.  Capital Advances</t>
  </si>
  <si>
    <t>I.   Secured, considered good</t>
  </si>
  <si>
    <t>II.  Unsecured,  considered good</t>
  </si>
  <si>
    <t>III. Doubtful</t>
  </si>
  <si>
    <t>C.  Security Deposits</t>
  </si>
  <si>
    <t>('C)</t>
  </si>
  <si>
    <t>D. Advances to Related Parties</t>
  </si>
  <si>
    <t>E. Claims recoverable</t>
  </si>
  <si>
    <t xml:space="preserve">F. Other Bank Balances </t>
  </si>
  <si>
    <t xml:space="preserve">    Deposit pledged / Under Lien as margin Money</t>
  </si>
  <si>
    <t>- Interest accrued on Term Deposits :</t>
  </si>
  <si>
    <t>G. Trade Advances</t>
  </si>
  <si>
    <t>H. Others</t>
  </si>
  <si>
    <t>TOTAL (A+B+C+D+E+F+G+H)</t>
  </si>
  <si>
    <t xml:space="preserve">* As per Schedule III, Long Term Trade Receivables clubbed under Other Non current Assets have been re classified to new line item "Long Term Trade Receivable". </t>
  </si>
  <si>
    <t>* As per schedule III, Bank deposits with maturity of more than 12 months have been reclassified as Other Financial Assets.</t>
  </si>
  <si>
    <t>* All advances and deposits of non financial assets nature have been clubbed under Other Non Current Assets.</t>
  </si>
  <si>
    <t>Other Current Assets</t>
  </si>
  <si>
    <t>iii. Trade Advances</t>
  </si>
  <si>
    <t>vi. Other Misc. Advances</t>
  </si>
  <si>
    <t xml:space="preserve">v. Other </t>
  </si>
  <si>
    <t xml:space="preserve">   Prepaid Expenses</t>
  </si>
  <si>
    <t xml:space="preserve">   TA Advances</t>
  </si>
  <si>
    <t xml:space="preserve">   Advance for expenses</t>
  </si>
  <si>
    <t xml:space="preserve">   VAT Receivable - Input</t>
  </si>
  <si>
    <t xml:space="preserve">   Deposits</t>
  </si>
  <si>
    <t xml:space="preserve">   Tax deducted at source</t>
  </si>
  <si>
    <t xml:space="preserve">   Claims Recoverable:</t>
  </si>
  <si>
    <t xml:space="preserve">        - From Govt. of India </t>
  </si>
  <si>
    <t xml:space="preserve">        - From PSU Banks </t>
  </si>
  <si>
    <t xml:space="preserve">        - From PSU </t>
  </si>
  <si>
    <t xml:space="preserve">        - From Govt. Dept. </t>
  </si>
  <si>
    <t xml:space="preserve">        - From Business Associates</t>
  </si>
  <si>
    <t xml:space="preserve">        - Others</t>
  </si>
  <si>
    <t xml:space="preserve">   Others</t>
  </si>
  <si>
    <t>* As per Schedule III, all Advances and deposits of non financial assets nature will be re-classified under Other Current Assets</t>
  </si>
  <si>
    <t>Current Assets</t>
  </si>
  <si>
    <t>Inventories</t>
  </si>
  <si>
    <t>A.    Stock in trade including with handling agents/local agent</t>
  </si>
  <si>
    <t>B.     Stores and spares</t>
  </si>
  <si>
    <t>C.     Loose tools</t>
  </si>
  <si>
    <t>D.    Packing Materials</t>
  </si>
  <si>
    <t>E.    Stationery</t>
  </si>
  <si>
    <t>F.    Others (specify nature).</t>
  </si>
  <si>
    <t>Cash and Cash Equivalents</t>
  </si>
  <si>
    <t>I. Cash and cash equivalents</t>
  </si>
  <si>
    <t>a. Cheques, Drafts on hand</t>
  </si>
  <si>
    <t>b. Cash in hand</t>
  </si>
  <si>
    <t xml:space="preserve">c. Balances with Banks </t>
  </si>
  <si>
    <t xml:space="preserve">         - Current Account</t>
  </si>
  <si>
    <t xml:space="preserve">         - In Dividend Balance Account</t>
  </si>
  <si>
    <t xml:space="preserve">         - Cash Credit Account</t>
  </si>
  <si>
    <t xml:space="preserve">         - Other Deposit with 3 months or less maturity</t>
  </si>
  <si>
    <t xml:space="preserve">         - Other Deposits (more than 3 months less than 12 months)</t>
  </si>
  <si>
    <t>d. Interest accrued on Term Deposits :</t>
  </si>
  <si>
    <t xml:space="preserve">         - Other Deposits</t>
  </si>
  <si>
    <t xml:space="preserve">* As per revised schedule III, Balances other than those forming a part of Cash and cash Equivalents have been transferred to a new line item "Bank Balances other than Cash and Cash equivalents". These include dividend Balance, margin accounts and term deposits greater that 3 months and upto 12 months. </t>
  </si>
  <si>
    <t>Bank Balances</t>
  </si>
  <si>
    <t>Current</t>
  </si>
  <si>
    <t xml:space="preserve">a. Other Balances with Banks </t>
  </si>
  <si>
    <t xml:space="preserve">       - Unpaid Dividend Balance Account</t>
  </si>
  <si>
    <t xml:space="preserve">       - As Margin money/under lien</t>
  </si>
  <si>
    <t xml:space="preserve">       - In term deposits with maturity more than 3 and upto 12 months</t>
  </si>
  <si>
    <t>* As per Schedule III, Balances other than those forming a part of Cash and cash Equivalents, excluding fixed deposit receipts greater than 12 months, have been transferred to a new line item "Bank Balances other than Cash and Cash equivalents"</t>
  </si>
  <si>
    <t>Equity Share Capital</t>
  </si>
  <si>
    <t>A</t>
  </si>
  <si>
    <t>Authorised Share Capital</t>
  </si>
  <si>
    <t>XXXXXXX Equity Shares of Rs.XX/- each</t>
  </si>
  <si>
    <t>Issued, subscribed and fully paid</t>
  </si>
  <si>
    <t>Sub Total (a)</t>
  </si>
  <si>
    <t>B</t>
  </si>
  <si>
    <t>Corporate office A/c Balance :</t>
  </si>
  <si>
    <t>HOR - Cash</t>
  </si>
  <si>
    <t>HOR - Others</t>
  </si>
  <si>
    <t>Sub Total (b)</t>
  </si>
  <si>
    <t>Total (A+B)</t>
  </si>
  <si>
    <t>Details of shareholders holding more than 5%</t>
  </si>
  <si>
    <t>No of Equity shares</t>
  </si>
  <si>
    <t>Percentage</t>
  </si>
  <si>
    <t>President of India</t>
  </si>
  <si>
    <t>Reconciliation of shares outstanding</t>
  </si>
  <si>
    <t>Equity Shares</t>
  </si>
  <si>
    <t>Number</t>
  </si>
  <si>
    <t>Rs in Cr.</t>
  </si>
  <si>
    <t>Opening</t>
  </si>
  <si>
    <t>Issued during the year</t>
  </si>
  <si>
    <t>Closing</t>
  </si>
  <si>
    <t>Other Equity</t>
  </si>
  <si>
    <t xml:space="preserve">Capital Reserves </t>
  </si>
  <si>
    <t>Opening Balance</t>
  </si>
  <si>
    <t>Bonus Reserve</t>
  </si>
  <si>
    <t>Exchange Fluctuation Reserve</t>
  </si>
  <si>
    <t>Revaluation Reserve</t>
  </si>
  <si>
    <t>General Reserve</t>
  </si>
  <si>
    <t>Surplus/deficient as per Statement of Profit and Loss</t>
  </si>
  <si>
    <t>Retained Earnings</t>
  </si>
  <si>
    <t>Non Current</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</si>
  <si>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</si>
  <si>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</si>
  <si>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</si>
  <si>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</si>
  <si>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</si>
  <si>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</si>
  <si>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</si>
  <si>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</si>
  <si>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</si>
  <si>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</si>
  <si>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</si>
  <si>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V.Loans &amp; Advances from related parties</t>
  </si>
  <si>
    <t>VI. Long Term Maturities of Finance Lease Obligations</t>
  </si>
  <si>
    <t>VII. Other loans &amp; advances (specify)</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</si>
  <si>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</si>
  <si>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</si>
  <si>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</si>
  <si>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</si>
  <si>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</si>
  <si>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</si>
  <si>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</si>
  <si>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</si>
  <si>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</si>
  <si>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Trade Payable - Non Current</t>
  </si>
  <si>
    <t>a) Bill Acceptances</t>
  </si>
  <si>
    <t>b) Trade Payables</t>
  </si>
  <si>
    <t xml:space="preserve">    - Micro, small &amp; Medium enterprises</t>
  </si>
  <si>
    <t xml:space="preserve">    - Others</t>
  </si>
  <si>
    <t>Trade Payable - Current</t>
  </si>
  <si>
    <t>b) Trade Paybles</t>
  </si>
  <si>
    <t>Other Financial Liabilities -Non Current</t>
  </si>
  <si>
    <t>a. Customers at Credit</t>
  </si>
  <si>
    <t>b. Other liabilities</t>
  </si>
  <si>
    <t xml:space="preserve">    - Deposits</t>
  </si>
  <si>
    <t xml:space="preserve">    - Security Deposits</t>
  </si>
  <si>
    <t xml:space="preserve">    - Earnest money deposits</t>
  </si>
  <si>
    <t xml:space="preserve">    - Outstanding liabilities for goods &amp; services received</t>
  </si>
  <si>
    <t>c. Employees' dues:</t>
  </si>
  <si>
    <t xml:space="preserve">    - Pay &amp; Allowances</t>
  </si>
  <si>
    <t xml:space="preserve">    - Dues to employees on accrual basis</t>
  </si>
  <si>
    <t xml:space="preserve">    - Encashment of earned leaves </t>
  </si>
  <si>
    <t xml:space="preserve">d. Remittances: </t>
  </si>
  <si>
    <t xml:space="preserve">    - STC's employees union</t>
  </si>
  <si>
    <t xml:space="preserve">    - Thrift Society</t>
  </si>
  <si>
    <t>* As per Schedule III, non financial liabilities will be re-classified under Other non-current Liabilities</t>
  </si>
  <si>
    <t>Other Financial Liabilities -Current</t>
  </si>
  <si>
    <t>b. Interest accrued but not due on borrowings</t>
  </si>
  <si>
    <t>c. Interest accrued and due on borrowings</t>
  </si>
  <si>
    <t>d. Current Maturities of Long Term Borrowings</t>
  </si>
  <si>
    <t>e. Employees' dues:</t>
  </si>
  <si>
    <t xml:space="preserve">    - Undisbursed Salary </t>
  </si>
  <si>
    <t xml:space="preserve">    - Other expenses </t>
  </si>
  <si>
    <t>f. Outstanding liabilities for goods &amp; services received</t>
  </si>
  <si>
    <t>g. Deposits</t>
  </si>
  <si>
    <t>h. Security Deposits</t>
  </si>
  <si>
    <t>i. Earnest money deposits</t>
  </si>
  <si>
    <t>j.Stale Cheques</t>
  </si>
  <si>
    <t>* As per Schedule III, financial liabilities will be re-classified under Other financial Liabilities.</t>
  </si>
  <si>
    <t xml:space="preserve"> Other Non-Current Liabilities</t>
  </si>
  <si>
    <t>Trade Payable</t>
  </si>
  <si>
    <t>b) Trade Payable</t>
  </si>
  <si>
    <t>Others</t>
  </si>
  <si>
    <t>b. Advance from customers</t>
  </si>
  <si>
    <t>c. Other liabilities</t>
  </si>
  <si>
    <t xml:space="preserve">    - Stale Cheques</t>
  </si>
  <si>
    <t>d. Employees' dues:</t>
  </si>
  <si>
    <t xml:space="preserve">e. Remittances: </t>
  </si>
  <si>
    <t>Other Current Liabilities</t>
  </si>
  <si>
    <t>c. Unclaimed dividend</t>
  </si>
  <si>
    <t>d. Investor Education &amp; Protection Fund</t>
  </si>
  <si>
    <t>e. Current Maturities of Long Term Borrowings</t>
  </si>
  <si>
    <t>f. Other liabilities</t>
  </si>
  <si>
    <t xml:space="preserve">    - Outstanding liabilities for goods &amp; services received( hospital bills)</t>
  </si>
  <si>
    <t xml:space="preserve">    - Premium payable on Forward Contract</t>
  </si>
  <si>
    <t xml:space="preserve">    - Liability for CSR</t>
  </si>
  <si>
    <t xml:space="preserve">    - Book Overdraft</t>
  </si>
  <si>
    <t>g. Employees' dues:</t>
  </si>
  <si>
    <t xml:space="preserve">    - Other expense</t>
  </si>
  <si>
    <t xml:space="preserve">f. Remittances: </t>
  </si>
  <si>
    <t xml:space="preserve">    - Professional Tax</t>
  </si>
  <si>
    <t xml:space="preserve">    - Sales Tax/ Value added Tax</t>
  </si>
  <si>
    <t xml:space="preserve">    - Service Tax</t>
  </si>
  <si>
    <t xml:space="preserve">    - Income Tax deducted at source</t>
  </si>
  <si>
    <t xml:space="preserve">    - STC's Officers' Association</t>
  </si>
  <si>
    <t xml:space="preserve">    - STC's SC/ST Employees Welfare Association</t>
  </si>
  <si>
    <t xml:space="preserve">    - Contribution to Provident Fund</t>
  </si>
  <si>
    <t xml:space="preserve">    - Contribution to Employees Pension Scheme - 95</t>
  </si>
  <si>
    <t xml:space="preserve">    - Contribution to Employees Pension Fund</t>
  </si>
  <si>
    <t xml:space="preserve">    - Salary Saving scheme</t>
  </si>
  <si>
    <t>g. Interest accrued but not due on borrowings</t>
  </si>
  <si>
    <t>h. Interest accrued and due on borrowings</t>
  </si>
  <si>
    <t>Provisions -Non Current</t>
  </si>
  <si>
    <t>Provisions for Employee Benefits</t>
  </si>
  <si>
    <t>Encashment of Half pay leave</t>
  </si>
  <si>
    <t>Post Retirement medical benefits</t>
  </si>
  <si>
    <t>Long service awards</t>
  </si>
  <si>
    <t>Provisions - Current</t>
  </si>
  <si>
    <t>A.    Provisions for Employee Benefits</t>
  </si>
  <si>
    <t xml:space="preserve">        Encashment of Half pay leave</t>
  </si>
  <si>
    <t xml:space="preserve">        Post Retirement medical benefits</t>
  </si>
  <si>
    <t xml:space="preserve">        Long service awards</t>
  </si>
  <si>
    <t xml:space="preserve">        Gratuity</t>
  </si>
  <si>
    <t xml:space="preserve">        Performance Related Pay</t>
  </si>
  <si>
    <t xml:space="preserve">        Others (specify nature)</t>
  </si>
  <si>
    <t>B.    Other Provisions</t>
  </si>
  <si>
    <t xml:space="preserve">        Contingencies</t>
  </si>
  <si>
    <t xml:space="preserve">        Exchange Difference on Forward Contract</t>
  </si>
  <si>
    <t>Head of Finance (Branch/C.O.)</t>
  </si>
  <si>
    <t>Branch Manager</t>
  </si>
  <si>
    <t>Internal Auditors</t>
  </si>
  <si>
    <t>Branch/Division _______________</t>
  </si>
  <si>
    <t>Property Plant and Equipment</t>
  </si>
  <si>
    <t>Amounts</t>
  </si>
  <si>
    <t>Figures as per Net block March 31, 2017</t>
  </si>
  <si>
    <t xml:space="preserve">Adjustments </t>
  </si>
  <si>
    <t>Figures as per Ind As As At March 31, 2017</t>
  </si>
  <si>
    <t>Gross carrying Amounts of PPE:-</t>
  </si>
  <si>
    <t>Accumulated depreciation and impairment thereon</t>
  </si>
  <si>
    <t>Land freehold</t>
  </si>
  <si>
    <t>- Accumulated depreciation and impairment</t>
  </si>
  <si>
    <t>Building freehold</t>
  </si>
  <si>
    <t>Plant &amp; Machinery</t>
  </si>
  <si>
    <t xml:space="preserve">                                                                    </t>
  </si>
  <si>
    <t>Furniture &amp; Fittings</t>
  </si>
  <si>
    <t>Motor Vehicle</t>
  </si>
  <si>
    <t>Office Equipments</t>
  </si>
  <si>
    <t>Computers, data processing units &amp; communication equipment</t>
  </si>
  <si>
    <t>Electrical Installations &amp; Equipment</t>
  </si>
  <si>
    <t>Roads, culverts &amp; sewerage etc</t>
  </si>
  <si>
    <t>Land leasehold</t>
  </si>
  <si>
    <t>Building leasehold</t>
  </si>
  <si>
    <t>Plant &amp; Machinery Leasehold</t>
  </si>
  <si>
    <t>I. Impairment Losses recognised till date</t>
  </si>
  <si>
    <t>Rs Cr.</t>
  </si>
  <si>
    <t>Amount</t>
  </si>
  <si>
    <t>Residual Value</t>
  </si>
  <si>
    <t>XXXXXX</t>
  </si>
  <si>
    <t>Capital Work-in-Progress (CWIP)</t>
  </si>
  <si>
    <t>Net block March 31, 2017</t>
  </si>
  <si>
    <t>Deemed Cost as at March 31, 2017</t>
  </si>
  <si>
    <t>Office Building</t>
  </si>
  <si>
    <t>Plant &amp; Equipment</t>
  </si>
  <si>
    <t>Office Equipment</t>
  </si>
  <si>
    <t xml:space="preserve">Investment Property </t>
  </si>
  <si>
    <t>Freehold Land</t>
  </si>
  <si>
    <t>Freehold Building</t>
  </si>
  <si>
    <t>Leasehold Land</t>
  </si>
  <si>
    <t>Leasehold Building</t>
  </si>
  <si>
    <t>Fair value measurement of investment properties for disclosure purposes</t>
  </si>
  <si>
    <t>Option 1</t>
  </si>
  <si>
    <t>The fair value of the company’s investment property as at April 1, 2017 has been arrived at on the basis of a valuation carried out on the respective dates by _________, independent valuers not related to the Company. _______ (valuer) are members of the Institute of Valuers of A Land, and they have appropriate qualifications and recent experience in the valuation of properties in the relevant locations.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neighbourhood. The capitalisation rate adopted is made by reference to the yield rates observed by the valuers for similar properties in the locality and adjusted based on the valuers’ knowledge of the factors specific to the respective properties/other methods (describe)].
In estimating the fair value of the properties, the highest and best use of the properties is their current use.</t>
  </si>
  <si>
    <t>Other Intangible assets</t>
  </si>
  <si>
    <t>Adjustments *</t>
  </si>
  <si>
    <t>Computer Software</t>
  </si>
  <si>
    <t>Accumulated amortization and impairment thereon</t>
  </si>
  <si>
    <t>THE STATE TRADING CORPORATION OF INDIA LTD.</t>
  </si>
  <si>
    <t>Notes to accounts for the period ended March 31, 2017</t>
  </si>
  <si>
    <t>Branch/ Division :</t>
  </si>
  <si>
    <t>Figures as per I-GAAP For the period ended 
March 31, 2017</t>
  </si>
  <si>
    <t>Ind AS Adjustments</t>
  </si>
  <si>
    <t>Figures as per Ind-AS For the period ended 
March 31, 2017</t>
  </si>
  <si>
    <r>
      <t xml:space="preserve">(a) </t>
    </r>
    <r>
      <rPr>
        <b/>
        <u/>
        <sz val="12"/>
        <rFont val="Garamond"/>
        <family val="1"/>
      </rPr>
      <t>Sales</t>
    </r>
    <r>
      <rPr>
        <b/>
        <sz val="12"/>
        <rFont val="Garamond"/>
        <family val="1"/>
      </rPr>
      <t xml:space="preserve"> </t>
    </r>
  </si>
  <si>
    <t>Imported Goods</t>
  </si>
  <si>
    <t>Inter Branch Stock despatch</t>
  </si>
  <si>
    <r>
      <rPr>
        <b/>
        <sz val="12"/>
        <rFont val="Garamond"/>
        <family val="1"/>
      </rPr>
      <t xml:space="preserve">(b) </t>
    </r>
    <r>
      <rPr>
        <b/>
        <u/>
        <sz val="12"/>
        <rFont val="Garamond"/>
        <family val="1"/>
      </rPr>
      <t>Other operating revenue</t>
    </r>
  </si>
  <si>
    <t>Exchange Fluctuation gain</t>
  </si>
  <si>
    <t>Claims:</t>
  </si>
  <si>
    <t xml:space="preserve">      From Govt. of India</t>
  </si>
  <si>
    <t xml:space="preserve">      From Insurance agencies</t>
  </si>
  <si>
    <t>Others *</t>
  </si>
  <si>
    <t>Interest on FD</t>
  </si>
  <si>
    <t>(a) Interest income:-</t>
  </si>
  <si>
    <t>Miscellaneous income</t>
  </si>
  <si>
    <t xml:space="preserve">     Advance to Employees</t>
  </si>
  <si>
    <t>Trading Income</t>
  </si>
  <si>
    <t xml:space="preserve">     Loan to subsidiaries</t>
  </si>
  <si>
    <t xml:space="preserve">     Inter Corporate Deposits</t>
  </si>
  <si>
    <t xml:space="preserve">     Term Deposits With Banks &amp; its subsidiaries :</t>
  </si>
  <si>
    <t xml:space="preserve">          - Deposits pledged / under Lien as margin money</t>
  </si>
  <si>
    <t xml:space="preserve">          - Other Deposits</t>
  </si>
  <si>
    <t xml:space="preserve">    Term Deposits With FIs &amp; its subsidiaries: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</si>
  <si>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</si>
  <si>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</si>
  <si>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</si>
  <si>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</si>
  <si>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</si>
  <si>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</si>
  <si>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</si>
  <si>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 xml:space="preserve">     Dividend income-others (gross)</t>
  </si>
  <si>
    <t xml:space="preserve">     Security Deposits forfeited</t>
  </si>
  <si>
    <t xml:space="preserve">     Rent received from Employees</t>
  </si>
  <si>
    <t>(c) Rental income:-</t>
  </si>
  <si>
    <t xml:space="preserve">     Rent Received from let-out property</t>
  </si>
  <si>
    <t xml:space="preserve">     Recoveries for common services from tenants</t>
  </si>
  <si>
    <t>Less: Expenses related to let out property</t>
  </si>
  <si>
    <t xml:space="preserve">      Land &amp; Development office charges@25%</t>
  </si>
  <si>
    <t xml:space="preserve">      Property tax</t>
  </si>
  <si>
    <t xml:space="preserve">      Municipal tax</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</si>
  <si>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</si>
  <si>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</si>
  <si>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</si>
  <si>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</si>
  <si>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</si>
  <si>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</si>
  <si>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(d)  Other Receipts:- </t>
  </si>
  <si>
    <t xml:space="preserve">      Difference in exchange other than commodity items</t>
  </si>
  <si>
    <t xml:space="preserve">      Misc. non Trade  receipts </t>
  </si>
  <si>
    <t>Cost of Materials consumed</t>
  </si>
  <si>
    <t>Figures as per Ind AS For the period ended 
March 31, 2017</t>
  </si>
  <si>
    <t>Purchases</t>
  </si>
  <si>
    <t>Opening balance of material</t>
  </si>
  <si>
    <t>Add: Purchases made during the period</t>
  </si>
  <si>
    <t xml:space="preserve">Less: Closing balance of material </t>
  </si>
  <si>
    <t>Purchase of Stock-in-Trade</t>
  </si>
  <si>
    <t>Export Purchase</t>
  </si>
  <si>
    <t>Import Purchase</t>
  </si>
  <si>
    <t>Domestic Purchase</t>
  </si>
  <si>
    <t>Inter Branch Stock Receipt</t>
  </si>
  <si>
    <t>Freight -Road</t>
  </si>
  <si>
    <t xml:space="preserve">           -Rail</t>
  </si>
  <si>
    <t xml:space="preserve">           -Marine</t>
  </si>
  <si>
    <t>Freight Reimbursement</t>
  </si>
  <si>
    <t>Exchange fluctuation -loss</t>
  </si>
  <si>
    <t>Insurance - General</t>
  </si>
  <si>
    <t xml:space="preserve">             - Marine</t>
  </si>
  <si>
    <t xml:space="preserve">             - Self insurance</t>
  </si>
  <si>
    <t>Customs Duty</t>
  </si>
  <si>
    <t>Clearing, Handling, Survey fee, port &amp; Other Charges</t>
  </si>
  <si>
    <t>Sales Tax/ Sur Charge on Sales Tax/VAT</t>
  </si>
  <si>
    <t>Octroi/Purchase Tax Reimbursement</t>
  </si>
  <si>
    <t>Changes in Inventory</t>
  </si>
  <si>
    <t>A. Finished Goods</t>
  </si>
  <si>
    <t>At the beginning of period</t>
  </si>
  <si>
    <t>Less : At the end of period</t>
  </si>
  <si>
    <t>B. Stock-In-Trade</t>
  </si>
  <si>
    <t>changes in inventory</t>
  </si>
  <si>
    <t>Salary, Wages &amp; Bonus</t>
  </si>
  <si>
    <t>(a) Remuneration to Staff &amp; Managers</t>
  </si>
  <si>
    <t>Salaries and Allowances</t>
  </si>
  <si>
    <t>Contribution to Provident &amp; Other Funds</t>
  </si>
  <si>
    <t xml:space="preserve">Provident fund </t>
  </si>
  <si>
    <t>Leave encashment expenses</t>
  </si>
  <si>
    <t>Employees pension scheme 95 (EPS 95)</t>
  </si>
  <si>
    <t>Workmen &amp; Staff Welfare Expenses</t>
  </si>
  <si>
    <t>Bonus</t>
  </si>
  <si>
    <t>Performance Related Pay</t>
  </si>
  <si>
    <t>Welfare Expenses:</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</si>
  <si>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</si>
  <si>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</si>
  <si>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</si>
  <si>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</si>
  <si>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Medical Expenses on Actuary Liability</t>
  </si>
  <si>
    <t xml:space="preserve">     - Long Service Award including at the time of retireemnt</t>
  </si>
  <si>
    <t xml:space="preserve">     - Others</t>
  </si>
  <si>
    <t xml:space="preserve">Gratuity </t>
  </si>
  <si>
    <t>Sub total</t>
  </si>
  <si>
    <t>(b) Remuneration to Directors</t>
  </si>
  <si>
    <t>Salaries and Allowances (including sitting fees)</t>
  </si>
  <si>
    <t>Interest Expenses- finance cost</t>
  </si>
  <si>
    <t>Interest Expenses</t>
  </si>
  <si>
    <t>FX FORWARD BOOKING PREMIUM EXP</t>
  </si>
  <si>
    <t xml:space="preserve">        - to Banks</t>
  </si>
  <si>
    <t>Bank Charges</t>
  </si>
  <si>
    <t xml:space="preserve">        - to Business associates</t>
  </si>
  <si>
    <t>LOAN PROCESSING CHARGES</t>
  </si>
  <si>
    <t>Loan Processing Charges</t>
  </si>
  <si>
    <t>LC OPENING CHARGES</t>
  </si>
  <si>
    <t>Depreciation And Amortization  Expenses</t>
  </si>
  <si>
    <t>Depreciation on tangible assets</t>
  </si>
  <si>
    <t>Depreciation on tangible Assets</t>
  </si>
  <si>
    <t>Amortization of Intangible assets</t>
  </si>
  <si>
    <t>Amortisation on intangible Assets</t>
  </si>
  <si>
    <t>(a) Other Operating Expenses</t>
  </si>
  <si>
    <t>Consumable Expenses</t>
  </si>
  <si>
    <t>L/C Negotiation &amp; Bank Charges</t>
  </si>
  <si>
    <t>Excise Duty Recovered</t>
  </si>
  <si>
    <t xml:space="preserve">Godown, Plot, Tank Rent </t>
  </si>
  <si>
    <t>Lease Rent</t>
  </si>
  <si>
    <t>Claims Paid</t>
  </si>
  <si>
    <t>Power &amp; Fuel</t>
  </si>
  <si>
    <t>Commission on Sales</t>
  </si>
  <si>
    <t>Vehicle Running Expenses</t>
  </si>
  <si>
    <t>Delivery charges</t>
  </si>
  <si>
    <t xml:space="preserve">Cost of Tender </t>
  </si>
  <si>
    <t>Repair &amp; Maintenance - Plant &amp; Machinery</t>
  </si>
  <si>
    <t>Repair &amp; Maintenance Building</t>
  </si>
  <si>
    <t>(b) Administration expenses</t>
  </si>
  <si>
    <t>Repair &amp; Maintenance Others</t>
  </si>
  <si>
    <t>Office Rent</t>
  </si>
  <si>
    <t>Rates &amp; Taxes</t>
  </si>
  <si>
    <t>Rates and Taxes:</t>
  </si>
  <si>
    <t>Insurance Expenses</t>
  </si>
  <si>
    <t xml:space="preserve">      - Property Tax to Municipal Corporation</t>
  </si>
  <si>
    <t>Communication Costs</t>
  </si>
  <si>
    <t xml:space="preserve">      - Wealth Tax</t>
  </si>
  <si>
    <t>Printing &amp; Stationery</t>
  </si>
  <si>
    <t xml:space="preserve">      - Others</t>
  </si>
  <si>
    <t>Travelling &amp; Conveyance</t>
  </si>
  <si>
    <t>Electricity and Water Charges</t>
  </si>
  <si>
    <t>Freight and forwarding charges</t>
  </si>
  <si>
    <t>Printing and Stationery</t>
  </si>
  <si>
    <t>Postage, Telegram, Teleprinter &amp; Telex</t>
  </si>
  <si>
    <t>Telephones</t>
  </si>
  <si>
    <t>Advertising and sales promotion</t>
  </si>
  <si>
    <t>Books and Periodicals</t>
  </si>
  <si>
    <t>Legal &amp; Professional Fees</t>
  </si>
  <si>
    <t>Repairs</t>
  </si>
  <si>
    <t>Director Remuneration</t>
  </si>
  <si>
    <t xml:space="preserve">    - Building</t>
  </si>
  <si>
    <t>CSR expenditure</t>
  </si>
  <si>
    <t xml:space="preserve">    - Plant and Machinery</t>
  </si>
  <si>
    <t>Commission</t>
  </si>
  <si>
    <t xml:space="preserve">Exchange difference (net) </t>
  </si>
  <si>
    <t>Travelling Expenses</t>
  </si>
  <si>
    <t xml:space="preserve">    - Below Borad level</t>
  </si>
  <si>
    <t xml:space="preserve">                 - Inland</t>
  </si>
  <si>
    <t xml:space="preserve">                 - Foreign</t>
  </si>
  <si>
    <t xml:space="preserve">    - Directors</t>
  </si>
  <si>
    <t>Technical Services</t>
  </si>
  <si>
    <t>Housing Colony Expenses</t>
  </si>
  <si>
    <t>Sampling &amp; Assaying Expense</t>
  </si>
  <si>
    <t>Service Vehicle Expenses</t>
  </si>
  <si>
    <t xml:space="preserve">Sub-contracting expenses </t>
  </si>
  <si>
    <t>Insurance Premium</t>
  </si>
  <si>
    <t>Rough</t>
  </si>
  <si>
    <t>Auditors' Remuneration</t>
  </si>
  <si>
    <t>LOSS ON SALE OF FIXED ASSETS</t>
  </si>
  <si>
    <t xml:space="preserve">       - Statutory Audit Fees</t>
  </si>
  <si>
    <t>Interest expenses- other expenses</t>
  </si>
  <si>
    <t xml:space="preserve">       - Tax Audit Fees</t>
  </si>
  <si>
    <t>Premium on forward exchange contract amortized</t>
  </si>
  <si>
    <t xml:space="preserve">       - Certification fees</t>
  </si>
  <si>
    <t xml:space="preserve">       - Other charges - TA/DA etc.</t>
  </si>
  <si>
    <t>Metal Lease Charges</t>
  </si>
  <si>
    <t>HRD Expenses</t>
  </si>
  <si>
    <t>Miscellaneous expenses</t>
  </si>
  <si>
    <t>Information Technology Expenses</t>
  </si>
  <si>
    <t>LICENCE FEES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</si>
  <si>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</si>
  <si>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</si>
  <si>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</si>
  <si>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</si>
  <si>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</si>
  <si>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</si>
  <si>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</si>
  <si>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</si>
  <si>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</si>
  <si>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</si>
  <si>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NOTE NO 34 (a) Exceptional items</t>
  </si>
  <si>
    <t>(a) Expenses</t>
  </si>
  <si>
    <t>Loss on sale of fixed assets</t>
  </si>
  <si>
    <t>Loss on sale of Investment</t>
  </si>
  <si>
    <t>Impact of legislative change with retrospective application</t>
  </si>
  <si>
    <t>Litigation settlement</t>
  </si>
  <si>
    <t>Total (a)</t>
  </si>
  <si>
    <t>(b) Write Offs</t>
  </si>
  <si>
    <t>Loans and Advances</t>
  </si>
  <si>
    <t>Deposits</t>
  </si>
  <si>
    <t>Investments</t>
  </si>
  <si>
    <t>Total (b)</t>
  </si>
  <si>
    <t>Note : Provision if any against the write off is to be shown under Note no. 35 (d)</t>
  </si>
  <si>
    <t>( c ) Provision for Doubtful debts, Loans and advances &amp; Investment</t>
  </si>
  <si>
    <t>Investment</t>
  </si>
  <si>
    <t>Total ( c )</t>
  </si>
  <si>
    <t>(d)  Income</t>
  </si>
  <si>
    <t>Profit on Sale of Fixed Assets</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</si>
  <si>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</si>
  <si>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</si>
  <si>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</si>
  <si>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</si>
  <si>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</si>
  <si>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</si>
  <si>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</si>
  <si>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</si>
  <si>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</si>
  <si>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</si>
  <si>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</si>
  <si>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</si>
  <si>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</si>
  <si>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</si>
  <si>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NOTE NO 34 (b) Prior period Adjustments (Expense)/ Income</t>
  </si>
  <si>
    <t>Note No 35   Tax Expense</t>
  </si>
  <si>
    <t>Tax recognised in Statement of profit and loss</t>
  </si>
  <si>
    <t>Current income tax</t>
  </si>
  <si>
    <t>Current year</t>
  </si>
  <si>
    <t>Adjustments for prior years</t>
  </si>
  <si>
    <t>Sub Total (A)</t>
  </si>
  <si>
    <t>Deferred tax expense</t>
  </si>
  <si>
    <t>Origination and reversal of temporary differences</t>
  </si>
  <si>
    <t>Changes in tax rate</t>
  </si>
  <si>
    <t>Change in accounting policy</t>
  </si>
  <si>
    <t>Sub Total (B)</t>
  </si>
  <si>
    <t>Tax recognised in other comprehensive income</t>
  </si>
  <si>
    <t>Defined benefit plan actuarial gains (losses)</t>
  </si>
  <si>
    <t>Recognised deferred tax assets and liabilities</t>
  </si>
  <si>
    <t>Deferred tax assets and liabilities are attributable to the following:</t>
  </si>
  <si>
    <t>Deferred Tax Liability</t>
  </si>
  <si>
    <t>Property, plant and equipment</t>
  </si>
  <si>
    <t>Intangible assets</t>
  </si>
  <si>
    <t>Deferred tax Assets</t>
  </si>
  <si>
    <t>Unabsorbed Depreciation as per Income Tax</t>
  </si>
  <si>
    <t>Short Term Capital Loss as per Income Tax</t>
  </si>
  <si>
    <t>Employee benefits</t>
  </si>
  <si>
    <t>Net Deferred Tax Liabilities/ Assets</t>
  </si>
  <si>
    <t>Figures as per IGAAP Period Ended
 April 01, 2016</t>
  </si>
  <si>
    <t>Figures as per Ind AS Period Ended
 April 01, 2016</t>
  </si>
  <si>
    <t>Figures as per Net block April 01, 2016</t>
  </si>
  <si>
    <t>Figures as per Ind As As At April 01, 2016</t>
  </si>
  <si>
    <t>Net block April 01, 2016</t>
  </si>
  <si>
    <t>Deemed Cost as at April 01, 2016</t>
  </si>
  <si>
    <t>The fair value of the company’s investment property as at April 1, 2016 has been arrived at on the basis of a valuation carried out on the respective dates by _________, independent valuers not related to the Company. _______ (valuer) are members of the Institute of Valuers of A Land, and they have appropriate qualifications and recent experience in the valuation of properties in the relevant locations.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neighbourhood. The capitalisation rate adopted is made by reference to the yield rates observed by the valuers for similar properties in the locality and adjusted based on the valuers’ knowledge of the factors specific to the respective properties/other methods (describe)].
In estimating the fair value of the properties, the highest and best use of the properties is their current use.</t>
  </si>
  <si>
    <t>(Amount Rs. as on March 31, 2018)</t>
  </si>
  <si>
    <t>(Amount Rs. as on March 31, 2017)</t>
  </si>
  <si>
    <t xml:space="preserve">Decrease in profit on sale of investment due to fair valuation </t>
  </si>
  <si>
    <t>Disclosure Requirements as per Ind AS 115</t>
  </si>
  <si>
    <t>Revenue Recognition</t>
  </si>
  <si>
    <t>Sales :</t>
  </si>
  <si>
    <t>Exports</t>
  </si>
  <si>
    <t>Contract No.</t>
  </si>
  <si>
    <t>Date</t>
  </si>
  <si>
    <t>Name of the Party</t>
  </si>
  <si>
    <t>Commodity</t>
  </si>
  <si>
    <t>Quantity</t>
  </si>
  <si>
    <t>Value (Rs)</t>
  </si>
  <si>
    <t>Status of Revenue recognition</t>
  </si>
  <si>
    <t>Unrecognized Amount</t>
  </si>
  <si>
    <t>Recognized Amount</t>
  </si>
  <si>
    <t>Pending Performance of the Contract</t>
  </si>
  <si>
    <t>Imports</t>
  </si>
  <si>
    <t>Status of Revenue Recognition</t>
  </si>
  <si>
    <t>Other Operating Revenue</t>
  </si>
  <si>
    <t>Rental Income</t>
  </si>
  <si>
    <t>Period of Tenancy</t>
  </si>
  <si>
    <t>Area Let out (M</t>
  </si>
  <si>
    <t>Rate per Square Meter</t>
  </si>
  <si>
    <t>Recovery of Common Services</t>
  </si>
  <si>
    <t>Other Receipts</t>
  </si>
  <si>
    <t>Revenue Exp.</t>
  </si>
  <si>
    <t>Other Revenue exp</t>
  </si>
  <si>
    <t>Other Operating Exp.</t>
  </si>
  <si>
    <t>Administrative expenses</t>
  </si>
  <si>
    <t>Security charges</t>
  </si>
  <si>
    <t xml:space="preserve">Housekeeping </t>
  </si>
  <si>
    <t>Other Misc. Charges</t>
  </si>
  <si>
    <t>Maintenace of office Building</t>
  </si>
  <si>
    <t>Trade Expenses</t>
  </si>
  <si>
    <t>Adv. &amp; Publicity</t>
  </si>
  <si>
    <t>Foreign Currency Denomination</t>
  </si>
  <si>
    <t>Note :The information has been given in respect of such vendors to the extent they could be identified as micro, small and Medium enterprises on the basis of information available with the Company.</t>
  </si>
  <si>
    <t>A. Receivable :</t>
  </si>
  <si>
    <t>B. Payable :</t>
  </si>
  <si>
    <t>SubTotal (A)</t>
  </si>
  <si>
    <t>SubTotal (B)</t>
  </si>
  <si>
    <t>Excess Interest Charged by Banks (Normal &amp; Penal)</t>
  </si>
  <si>
    <t>PPE</t>
  </si>
  <si>
    <t>Intangible Assets</t>
  </si>
  <si>
    <t>Financial Assets:</t>
  </si>
  <si>
    <t>Finacial Liabilities:</t>
  </si>
  <si>
    <t>Investments in Equity Instruments (Ref Note No. 8)</t>
  </si>
  <si>
    <t>Cash &amp; Cash Equivalents (Ref Note No. 16)</t>
  </si>
  <si>
    <t>Trade Receivable (Ref Note No. 9)</t>
  </si>
  <si>
    <t>Bank Balances other than cash &amp; cash equivalents (Ref Note No. 17)</t>
  </si>
  <si>
    <t>Employee Loans (Ref Note No. 10)</t>
  </si>
  <si>
    <t>Security Deposits(Ref Note No. 10)</t>
  </si>
  <si>
    <t>Other Financial Assets (Ref Note No. 11)</t>
  </si>
  <si>
    <t>Trade Payable (Ref Note No. 21)</t>
  </si>
  <si>
    <t xml:space="preserve">Borrowings (Ref Note No. 20 &amp; 22) </t>
  </si>
  <si>
    <t>Other Financial Liabilities (Ref Note No. 22)</t>
  </si>
  <si>
    <t>b) Level 2 - Level 2 hierarchy includes financial instruments measured using inputs other than quoted prices included within Level 1 that are observable for the asset or liability, either directly (i.e. as prices) or indirectly (i.e. derived from prices).</t>
  </si>
  <si>
    <t>c) Level 3 - Level 3 hierarchy includes financial instruments measured using inputs that are not based on observable market data (unobservable inputs).</t>
  </si>
  <si>
    <t>The following table present fair value hierarchy of assets and liabilities measured at fair value :</t>
  </si>
  <si>
    <t>Total Financial Assets</t>
  </si>
  <si>
    <t>Total Financial Liabilities</t>
  </si>
  <si>
    <t>Total Financial liabilities</t>
  </si>
  <si>
    <t>Security Deposits</t>
  </si>
  <si>
    <t>Ageing analysis Credit rating</t>
  </si>
  <si>
    <t>US Dollars (in Equiv. INR)</t>
  </si>
  <si>
    <t>Euro (in Equiv. INR)</t>
  </si>
  <si>
    <t>Other Currencies (in Equiv. INR)</t>
  </si>
  <si>
    <t>The company's exposure to security price risk arises from company’s investments in mutual funds and classified in the balance sheet as fair value through profit and loss.</t>
  </si>
  <si>
    <t>Other Financial Assets</t>
  </si>
  <si>
    <t>The amount of exchange differences (net) debited/credited to the Statement of Profit &amp; Loss Rs._____. 
(P.Y. Rs._____.)</t>
  </si>
  <si>
    <t>The amount capitalized with Property, Plant &amp; Equipments as borrowing cost is Rs. ____ . &amp; Rs. ____ . for the year ended March 31, 2019 &amp; March 31, 2018 respectively.</t>
  </si>
  <si>
    <t>During the year, the company assessed the impairment loss of Rs. ______ (P.Y. Rs._____.) on assets. Refer Note 32.</t>
  </si>
  <si>
    <t>Disclosure as per Ind AS-19 "Employee Benefits"</t>
  </si>
  <si>
    <t>(i) Defined Contribution Plans:</t>
  </si>
  <si>
    <t>A. Pension</t>
  </si>
  <si>
    <t>(i) Defined Benefit Plans:</t>
  </si>
  <si>
    <t>S. No.</t>
  </si>
  <si>
    <t>Total  [3(a)+3(b)+3(c )]</t>
  </si>
  <si>
    <t>47. Disclosure in respect of Indian Accounting Standard 24 "Related Parties Disclosures"</t>
  </si>
  <si>
    <t>a.  List of Related Party</t>
  </si>
  <si>
    <t>The earnings and weighted average number of ordinary shares used in the calculation of basic EPS is as follows:</t>
  </si>
  <si>
    <t>(Amount in Rs.)</t>
  </si>
  <si>
    <t>Basic EPS (A/B)</t>
  </si>
  <si>
    <t>(i) No. of Equity Shares</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</si>
  <si>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VDA of eligible employees and the funds of the trust are mangered by LIC.  An employee leaves the company before completion of 15 years only employee avail the benefit of this scheme. In case the employee leaves the company before completion of 15 years only employee conribution alongiwht interest is payable to him.  However, this condition does not apply to the employees who join other CPSE having the same Pension Scheme.  (Refer Note 30 for expense on this account).</t>
  </si>
  <si>
    <t xml:space="preserve">The Company has a defined benefit gratuity plan.  Every employee who has rendered continuous service of five years or more is entitled to get gratuity at 15 days salary (15/26 x last drawn basic salary plus dearness allowance) for each completed year of service subject to a maximum of Rs. 20 lakhs on superannuation, resignation, termination, disablement or death.  </t>
  </si>
  <si>
    <t>Company pays fixed contribution to Provident Fund at pre determined rates to a separate trust, which invests the funds in permitted securities.  The contribution to the fund for the year is recognised as expenses and is charged to the Statement of Profit &amp; Loss.(Refer Note 30 for expenses on this account)  The obligation of the Company is to make such fixed contribution and to ensure a minimum rate of return to the members as specified by the Government.</t>
  </si>
  <si>
    <t xml:space="preserve">Segment Revenues and Results   </t>
  </si>
  <si>
    <t>Profit before tax from ordinary activities 
[(2)- 3(a ),(b) &amp; (c )]</t>
  </si>
  <si>
    <t>Net Profit after tax [(4)- (5) -(6)]</t>
  </si>
  <si>
    <t>Segment Revenue [1(a) +1 (b)]</t>
  </si>
  <si>
    <t>A. Subsidiaries</t>
  </si>
  <si>
    <t>B. Joint Ventures</t>
  </si>
  <si>
    <t>C. Associates</t>
  </si>
  <si>
    <t>D. Key Managerial Personnel (KMP)</t>
  </si>
  <si>
    <t>E. Post employment Benefit Trusts</t>
  </si>
  <si>
    <t>Subsidiaries and Joint Venture Companies</t>
  </si>
  <si>
    <t>Subsidiaries</t>
  </si>
  <si>
    <t>Joint Venture Companies</t>
  </si>
  <si>
    <t>Rent Received (Rs.)</t>
  </si>
  <si>
    <t>F. Entities under the control of the same Government</t>
  </si>
  <si>
    <t>Remarks</t>
  </si>
  <si>
    <t>Short-term Employee benefits</t>
  </si>
  <si>
    <t>Compensation to Key Management Personnel</t>
  </si>
  <si>
    <t>The STC of India Ltd. Employees Provident Fund Trust</t>
  </si>
  <si>
    <t>The STC Gratuity Fund Trust</t>
  </si>
  <si>
    <t>STC Employee Defined Contribution Superannuation Pension Trust</t>
  </si>
  <si>
    <t>STC Contribution for the year</t>
  </si>
  <si>
    <t>Outstanding Balance at the end of the Year with STC</t>
  </si>
  <si>
    <r>
      <t>b)</t>
    </r>
    <r>
      <rPr>
        <b/>
        <sz val="7"/>
        <color theme="1"/>
        <rFont val="Garamond"/>
        <family val="1"/>
      </rPr>
      <t xml:space="preserve">    </t>
    </r>
    <r>
      <rPr>
        <b/>
        <sz val="12"/>
        <color theme="1"/>
        <rFont val="Garamond"/>
        <family val="1"/>
      </rPr>
      <t>Transactions with the related parties are as follows:</t>
    </r>
  </si>
  <si>
    <t>Nature of relationship with Entity</t>
  </si>
  <si>
    <t>Nature of Transaction</t>
  </si>
  <si>
    <t>Name of the Govt. Deptt. / Govt. entity</t>
  </si>
  <si>
    <t>Amount Payable</t>
  </si>
  <si>
    <t>Amount recoverable towards loans :</t>
  </si>
  <si>
    <t>Amount recoverable other than loans :</t>
  </si>
  <si>
    <r>
      <t>-</t>
    </r>
    <r>
      <rPr>
        <sz val="7"/>
        <color theme="1"/>
        <rFont val="Garamond"/>
        <family val="1"/>
      </rPr>
      <t xml:space="preserve">       </t>
    </r>
    <r>
      <rPr>
        <sz val="12"/>
        <color theme="1"/>
        <rFont val="Garamond"/>
        <family val="1"/>
      </rPr>
      <t>From Subsidiaries</t>
    </r>
  </si>
  <si>
    <r>
      <t>-</t>
    </r>
    <r>
      <rPr>
        <sz val="7"/>
        <color theme="1"/>
        <rFont val="Garamond"/>
        <family val="1"/>
      </rPr>
      <t xml:space="preserve">       </t>
    </r>
    <r>
      <rPr>
        <sz val="12"/>
        <color theme="1"/>
        <rFont val="Garamond"/>
        <family val="1"/>
      </rPr>
      <t>From Key Managerial personnel</t>
    </r>
  </si>
  <si>
    <r>
      <t>-</t>
    </r>
    <r>
      <rPr>
        <sz val="7"/>
        <color theme="1"/>
        <rFont val="Garamond"/>
        <family val="1"/>
      </rPr>
      <t xml:space="preserve">       </t>
    </r>
    <r>
      <rPr>
        <sz val="12"/>
        <color theme="1"/>
        <rFont val="Garamond"/>
        <family val="1"/>
      </rPr>
      <t>From Others</t>
    </r>
  </si>
  <si>
    <r>
      <t>-</t>
    </r>
    <r>
      <rPr>
        <sz val="7"/>
        <color theme="1"/>
        <rFont val="Garamond"/>
        <family val="1"/>
      </rPr>
      <t xml:space="preserve">       </t>
    </r>
    <r>
      <rPr>
        <sz val="12"/>
        <color theme="1"/>
        <rFont val="Garamond"/>
        <family val="1"/>
      </rPr>
      <t>From Joint Ventures</t>
    </r>
  </si>
  <si>
    <r>
      <t>-</t>
    </r>
    <r>
      <rPr>
        <sz val="7"/>
        <color theme="1"/>
        <rFont val="Garamond"/>
        <family val="1"/>
      </rPr>
      <t xml:space="preserve">       </t>
    </r>
    <r>
      <rPr>
        <sz val="12"/>
        <color theme="1"/>
        <rFont val="Garamond"/>
        <family val="1"/>
      </rPr>
      <t>From Post employment benefit plans</t>
    </r>
  </si>
  <si>
    <t>The amount of exchange differences (net) debited/credited to the Statement of Profit &amp; Loss Rs._____. (P.Y. Rs._____.)</t>
  </si>
  <si>
    <t>Disclosure in respect of Indian Accounting standard (Ind AS)-108: "Operating Segments"</t>
  </si>
  <si>
    <t>Service awards are given to regular employees for rendering continuous service in the Company for long service rendered by them on completion of 15/25/30/35/38 years of service.  Besides this, service award @ Rs. 1,000/- per year for each completed year of service is also given at the time of retirement subject to a maximum of Rs. 30,000/-. The same has been discontinued vide personnel diviusion Circular dated 13.06.2017.</t>
  </si>
  <si>
    <t>Transactions with the Related Parties under the control of the same Government</t>
  </si>
  <si>
    <t>c) Outstanding balances with related parties are as follows:</t>
  </si>
  <si>
    <t>Nature of realtionship</t>
  </si>
  <si>
    <t>d) Individually Significant Transactions :</t>
  </si>
  <si>
    <t>Company Name</t>
  </si>
  <si>
    <t>Country of Incorporation</t>
  </si>
  <si>
    <t>Proportion of Ownership</t>
  </si>
  <si>
    <t>STCL Limited</t>
  </si>
  <si>
    <t>India</t>
  </si>
  <si>
    <t>NSS Satupura Development Company Limited</t>
  </si>
  <si>
    <t>Richfield</t>
  </si>
  <si>
    <t>Aquatech Ltd.</t>
  </si>
  <si>
    <t>Blue Gold Maritech Ltd.</t>
  </si>
  <si>
    <t>National Tannery Company Ltd.</t>
  </si>
  <si>
    <t>Indopirin Gloves Limited.</t>
  </si>
  <si>
    <t>Whether JV/Associates</t>
  </si>
  <si>
    <t>Brief of the Property :</t>
  </si>
  <si>
    <t>Self Occupied Property</t>
  </si>
  <si>
    <t>Brief Details of the Property</t>
  </si>
  <si>
    <t>Annual Report 2017-18 may be referred</t>
  </si>
  <si>
    <r>
      <rPr>
        <b/>
        <sz val="12"/>
        <color theme="1"/>
        <rFont val="Garamond"/>
        <family val="1"/>
      </rPr>
      <t>Contingent rents recognized as an income in the period:</t>
    </r>
    <r>
      <rPr>
        <i/>
        <sz val="12"/>
        <color theme="1"/>
        <rFont val="Garamond"/>
        <family val="1"/>
      </rPr>
      <t xml:space="preserve"> </t>
    </r>
  </si>
  <si>
    <t xml:space="preserve">  c)</t>
  </si>
  <si>
    <r>
      <t>a)</t>
    </r>
    <r>
      <rPr>
        <b/>
        <sz val="7"/>
        <color theme="1"/>
        <rFont val="Garamond"/>
        <family val="1"/>
      </rPr>
      <t xml:space="preserve">    </t>
    </r>
    <r>
      <rPr>
        <b/>
        <sz val="12"/>
        <color theme="1"/>
        <rFont val="Garamond"/>
        <family val="1"/>
      </rPr>
      <t>Investment in Subsidiaries:</t>
    </r>
  </si>
  <si>
    <r>
      <t>b)</t>
    </r>
    <r>
      <rPr>
        <b/>
        <sz val="7"/>
        <color theme="1"/>
        <rFont val="Garamond"/>
        <family val="1"/>
      </rPr>
      <t xml:space="preserve">   </t>
    </r>
    <r>
      <rPr>
        <b/>
        <sz val="12"/>
        <color theme="1"/>
        <rFont val="Garamond"/>
        <family val="1"/>
      </rPr>
      <t>Investment in Joint Venture Entities/Associates:</t>
    </r>
  </si>
  <si>
    <t>Profit (loss) for the year, attributable to the owners of the company (A)</t>
  </si>
  <si>
    <t>Face Value Per Equity Share (Rs.)</t>
  </si>
  <si>
    <t>Diluted EPS (A/B)</t>
  </si>
  <si>
    <t>Disclosure as per IND AS 19 Employee Benefits</t>
  </si>
  <si>
    <t>Defined Contribution plans:</t>
  </si>
  <si>
    <t>Based on the actuarial valuation, the following table sets out the status of the gratuity and the amounts recognised in the Company’s financial statements as at balance sheet date:</t>
  </si>
  <si>
    <t>Net defined benefit (asset)/liability :</t>
  </si>
  <si>
    <t>Non-Current</t>
  </si>
  <si>
    <t>Total PBO at the End of year</t>
  </si>
  <si>
    <t>Movement in net defined benefit (asset)/liability</t>
  </si>
  <si>
    <t>S.NO.</t>
  </si>
  <si>
    <t>Fair value of plan assets</t>
  </si>
  <si>
    <t>Net defined benefit (asset) liability</t>
  </si>
  <si>
    <t>Opening balance</t>
  </si>
  <si>
    <t>Included in profit or loss:</t>
  </si>
  <si>
    <t>Past service cost</t>
  </si>
  <si>
    <t>Interest cost (income)</t>
  </si>
  <si>
    <t>Total amount recognised in profit or loss (i+ii+iii)</t>
  </si>
  <si>
    <t>C</t>
  </si>
  <si>
    <t>Included in OCI:</t>
  </si>
  <si>
    <t>Remeasurement loss (gain):</t>
  </si>
  <si>
    <t>Actuarial  loss (gain) arising from :</t>
  </si>
  <si>
    <t>Financial assumptions</t>
  </si>
  <si>
    <t>Experience adjustment</t>
  </si>
  <si>
    <t>Return on plan assets excluding interest income</t>
  </si>
  <si>
    <t>Total  amount recognised in other comprehensive income (i+ii+iii)</t>
  </si>
  <si>
    <t>D</t>
  </si>
  <si>
    <t>E</t>
  </si>
  <si>
    <t>Contribution Paid to the Fund</t>
  </si>
  <si>
    <t>F</t>
  </si>
  <si>
    <t>G</t>
  </si>
  <si>
    <t>Closing balance (A+B+C+D+E+F)</t>
  </si>
  <si>
    <t>The Fair Value of Plan Assets at the end of the reporting period  is  as follows:-</t>
  </si>
  <si>
    <t>Balance with Bank</t>
  </si>
  <si>
    <t>SBI</t>
  </si>
  <si>
    <t>Yes Bank</t>
  </si>
  <si>
    <t>IDBI</t>
  </si>
  <si>
    <t>Group Gratuity Traditional Fund Scheme</t>
  </si>
  <si>
    <t>Bajaj Allianz</t>
  </si>
  <si>
    <t>SBI Life</t>
  </si>
  <si>
    <t>HDFC Standard Life Insurance</t>
  </si>
  <si>
    <t>Grand Total (A+B)</t>
  </si>
  <si>
    <t xml:space="preserve">C.    Post-Retirement Medical Benefit Scheme (PRMB) </t>
  </si>
  <si>
    <t>Based on the actuarial valuation , the following table sets out the status of the PRMB and the amounts recognised in the Company’s financial statements as at balance sheet date:</t>
  </si>
  <si>
    <t>Total amount recognised in profit or loss</t>
  </si>
  <si>
    <t>Total  amount recognised in other comprehensive income</t>
  </si>
  <si>
    <t>Closing balance (A+B+C+D+E)</t>
  </si>
  <si>
    <t>D.   Leave</t>
  </si>
  <si>
    <t>Non-current</t>
  </si>
  <si>
    <t>Total amount recognised in profit or loss ( B+C)</t>
  </si>
  <si>
    <t>Sick Leave / (HPL)</t>
  </si>
  <si>
    <t>Total amount recognised in profit or loss (B+C)</t>
  </si>
  <si>
    <t>Other Benefits</t>
  </si>
  <si>
    <t>Actuarial Assumptions</t>
  </si>
  <si>
    <t>The following were the principal actuarial assumptions at the reporting date</t>
  </si>
  <si>
    <t>S.No.</t>
  </si>
  <si>
    <t>Discount Rate</t>
  </si>
  <si>
    <t>Future Salary Increase</t>
  </si>
  <si>
    <t>Medical Cost Increase</t>
  </si>
  <si>
    <t>i</t>
  </si>
  <si>
    <t>The discount rate is based upon the market yeilds available on Government bonds at the accounting date relevant to currency of benefit payments for a term that of the liability</t>
  </si>
  <si>
    <t>ii</t>
  </si>
  <si>
    <t>iii</t>
  </si>
  <si>
    <t>Medical Cost increase rate is company's long term best estimate as to cost increases taking into account of inflation, other relevant factors on long term basis as provide in relevant accounting period</t>
  </si>
  <si>
    <t>Reasonably possible changes at the reporting date to one of the relevant actuarial assumptions, holding other assumptions constant, would have affected the defined benefit obligation by the amounts shown below:</t>
  </si>
  <si>
    <t>PRMB</t>
  </si>
  <si>
    <t>Sensitivities as rate of increase of pensions in payment, rate of increase of pensions before retirement &amp; life expectancy are not applicable</t>
  </si>
  <si>
    <t>H</t>
  </si>
  <si>
    <t>Risk Exposure</t>
  </si>
  <si>
    <t>Valuations are based on certain assumptions, which are dynamic in nature and vary over time. As such company is exposed to various risks as follows:</t>
  </si>
  <si>
    <t>Maturity Profile of Defined Benefit Obligations</t>
  </si>
  <si>
    <t>Less than 1 year</t>
  </si>
  <si>
    <t>Between 1-2 years</t>
  </si>
  <si>
    <t>Between 2-3 years</t>
  </si>
  <si>
    <t>Between 3-4 years</t>
  </si>
  <si>
    <t>Between 4-5 years</t>
  </si>
  <si>
    <t>Over 5 years</t>
  </si>
  <si>
    <t xml:space="preserve">NOTE NO. 46 : </t>
  </si>
  <si>
    <t>(i)     Defined benefit plans:</t>
  </si>
  <si>
    <t>A.     Provident fund</t>
  </si>
  <si>
    <t xml:space="preserve">B.    Gratuity </t>
  </si>
  <si>
    <r>
      <rPr>
        <b/>
        <u/>
        <sz val="12"/>
        <color theme="1"/>
        <rFont val="Garamond"/>
        <family val="1"/>
      </rPr>
      <t>Investment Risk</t>
    </r>
    <r>
      <rPr>
        <sz val="12"/>
        <color theme="1"/>
        <rFont val="Garamond"/>
        <family val="1"/>
      </rPr>
      <t>- If plan is funded then assets liabilities mismatch &amp; actual investment return on assets lower than the discount rate assumed  at the last valuation date can impact the liability.</t>
    </r>
  </si>
  <si>
    <r>
      <rPr>
        <b/>
        <u/>
        <sz val="12"/>
        <color theme="1"/>
        <rFont val="Garamond"/>
        <family val="1"/>
      </rPr>
      <t>Mortality &amp; Disability</t>
    </r>
    <r>
      <rPr>
        <sz val="12"/>
        <color theme="1"/>
        <rFont val="Garamond"/>
        <family val="1"/>
      </rPr>
      <t>- Actual deaths &amp; Disability cases proving lower or higher than assumed in the valuation can impact the liabilities.</t>
    </r>
  </si>
  <si>
    <r>
      <rPr>
        <b/>
        <u/>
        <sz val="12"/>
        <color theme="1"/>
        <rFont val="Garamond"/>
        <family val="1"/>
      </rPr>
      <t>Withdrawals</t>
    </r>
    <r>
      <rPr>
        <sz val="12"/>
        <color theme="1"/>
        <rFont val="Garamond"/>
        <family val="1"/>
      </rPr>
      <t>- Actual withdrawals proving higher or lower than assumed withdrawals and change of withdrawal rates at subsequent valuations can impact Plan's Liability.</t>
    </r>
  </si>
  <si>
    <t xml:space="preserve">The Company provides for Earned Leave (EL) and Half Pay Leave (HPL) benefit to the employees of the Company which acRsue annually at 30 days and 20 days respectively.  The maximum ceiling for encashment of leave at time of superannuation/cessation from service other than on disciplinary ground shall be limited to 300 days (EL &amp; HPL combined).  50% of EL subject to a maximum 150 days is en-cashable on resignation.  EL is en-cashable while in service leaving a minimum balance of 15 days twice in a year.  </t>
  </si>
  <si>
    <t>Salary Growth rate is company's long term best estimate as to salary inRseases &amp; takes account of inflation, seniority, promotion, business plan, HR policy and other relevant factors on long term basis as provided in relevant accounting period.</t>
  </si>
  <si>
    <t>Sensitivities due to mortality &amp; withdrawals are not material &amp; hence impact of change due to these not calculated by actuarial</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</si>
  <si>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VDA of eligible employees and the funds of the trust are managed by LIC.  An employee leaves the company before completion of 15 years only employee avail the benefit of this scheme. In case the employee leaves the company before completion of 15 years only employee contribution along with interest is payable to him.  However, this condition does not apply to the employees who join other CPSE having the same Pension Scheme.  (Refer Note 30 for expense on this account).</t>
  </si>
  <si>
    <r>
      <rPr>
        <b/>
        <sz val="12"/>
        <color theme="1"/>
        <rFont val="Garamond"/>
        <family val="1"/>
      </rPr>
      <t>Salary Increase</t>
    </r>
    <r>
      <rPr>
        <sz val="12"/>
        <color theme="1"/>
        <rFont val="Garamond"/>
        <family val="1"/>
      </rPr>
      <t>- Actual salary increase will increase the Plan's Liability. Increase in salary increase rate assumption in future valuations will also increase the liability.</t>
    </r>
  </si>
  <si>
    <r>
      <rPr>
        <b/>
        <sz val="12"/>
        <color theme="1"/>
        <rFont val="Garamond"/>
        <family val="1"/>
      </rPr>
      <t>Discount Rate</t>
    </r>
    <r>
      <rPr>
        <sz val="12"/>
        <color theme="1"/>
        <rFont val="Garamond"/>
        <family val="1"/>
      </rPr>
      <t>- Reduction in discount rate in subsequent valuations can increase the plan's liability.</t>
    </r>
  </si>
  <si>
    <t>f. Loans to and from Key Management Personnel</t>
  </si>
  <si>
    <r>
      <rPr>
        <b/>
        <sz val="12"/>
        <color rgb="FF000000"/>
        <rFont val="Garamond"/>
        <family val="1"/>
      </rPr>
      <t xml:space="preserve">Leasing arrangement: </t>
    </r>
    <r>
      <rPr>
        <i/>
        <sz val="12"/>
        <color rgb="FF000000"/>
        <rFont val="Garamond"/>
        <family val="1"/>
      </rPr>
      <t>(Note: Briefof lease arrangement shall be provided)</t>
    </r>
  </si>
  <si>
    <t>48. DISCLOSURE AS PER IND AS 27 ‘SEPARATE FINANCIAL STATEMENTS’</t>
  </si>
  <si>
    <t>Status of the Company (Active, Dormant, Defunct as per ROC )</t>
  </si>
  <si>
    <t>Note : Copy of the status as on 31.03.2019 as per Registrar of co's records is to be attached.</t>
  </si>
  <si>
    <t>For the year ended March 31, 2022</t>
  </si>
  <si>
    <t>(a) As on March 31, 2022</t>
  </si>
  <si>
    <t>Year ended March 31, 2022</t>
  </si>
  <si>
    <t>For the year ended 
March 31, 2022</t>
  </si>
  <si>
    <r>
      <t>(i)</t>
    </r>
    <r>
      <rPr>
        <b/>
        <sz val="7"/>
        <color theme="1"/>
        <rFont val="Times New Roman"/>
        <family val="1"/>
      </rPr>
      <t xml:space="preserve">                             </t>
    </r>
    <r>
      <rPr>
        <b/>
        <sz val="12"/>
        <color theme="1"/>
        <rFont val="Times New Roman"/>
        <family val="1"/>
      </rPr>
      <t>Following Ratios to be disclosed:-</t>
    </r>
  </si>
  <si>
    <r>
      <t>(a)</t>
    </r>
    <r>
      <rPr>
        <sz val="7"/>
        <color theme="1"/>
        <rFont val="Times New Roman"/>
        <family val="1"/>
      </rPr>
      <t xml:space="preserve">            </t>
    </r>
    <r>
      <rPr>
        <sz val="12"/>
        <color theme="1"/>
        <rFont val="Times New Roman"/>
        <family val="1"/>
      </rPr>
      <t>Current Ratio,</t>
    </r>
  </si>
  <si>
    <r>
      <t>(b)</t>
    </r>
    <r>
      <rPr>
        <sz val="7"/>
        <color theme="1"/>
        <rFont val="Times New Roman"/>
        <family val="1"/>
      </rPr>
      <t xml:space="preserve">           </t>
    </r>
    <r>
      <rPr>
        <sz val="12"/>
        <color theme="1"/>
        <rFont val="Times New Roman"/>
        <family val="1"/>
      </rPr>
      <t>Debt-Equity Ratio,</t>
    </r>
  </si>
  <si>
    <r>
      <t>(c)</t>
    </r>
    <r>
      <rPr>
        <sz val="7"/>
        <color theme="1"/>
        <rFont val="Times New Roman"/>
        <family val="1"/>
      </rPr>
      <t xml:space="preserve">            </t>
    </r>
    <r>
      <rPr>
        <sz val="12"/>
        <color theme="1"/>
        <rFont val="Times New Roman"/>
        <family val="1"/>
      </rPr>
      <t>Debt Service Coverage Ratio,</t>
    </r>
  </si>
  <si>
    <r>
      <t>(d)</t>
    </r>
    <r>
      <rPr>
        <sz val="7"/>
        <color theme="1"/>
        <rFont val="Times New Roman"/>
        <family val="1"/>
      </rPr>
      <t xml:space="preserve">           </t>
    </r>
    <r>
      <rPr>
        <sz val="12"/>
        <color theme="1"/>
        <rFont val="Times New Roman"/>
        <family val="1"/>
      </rPr>
      <t>Return on Equity Ratio,</t>
    </r>
  </si>
  <si>
    <r>
      <t>(e)</t>
    </r>
    <r>
      <rPr>
        <sz val="7"/>
        <color theme="1"/>
        <rFont val="Times New Roman"/>
        <family val="1"/>
      </rPr>
      <t xml:space="preserve">            </t>
    </r>
    <r>
      <rPr>
        <sz val="12"/>
        <color theme="1"/>
        <rFont val="Times New Roman"/>
        <family val="1"/>
      </rPr>
      <t>Inventory turnover ratio,</t>
    </r>
  </si>
  <si>
    <r>
      <t>(f)</t>
    </r>
    <r>
      <rPr>
        <sz val="7"/>
        <color theme="1"/>
        <rFont val="Times New Roman"/>
        <family val="1"/>
      </rPr>
      <t xml:space="preserve">            </t>
    </r>
    <r>
      <rPr>
        <sz val="12"/>
        <color theme="1"/>
        <rFont val="Times New Roman"/>
        <family val="1"/>
      </rPr>
      <t>Trade Receivables turnover ratio,</t>
    </r>
  </si>
  <si>
    <r>
      <t>(g)</t>
    </r>
    <r>
      <rPr>
        <sz val="7"/>
        <color theme="1"/>
        <rFont val="Times New Roman"/>
        <family val="1"/>
      </rPr>
      <t xml:space="preserve">           </t>
    </r>
    <r>
      <rPr>
        <sz val="12"/>
        <color theme="1"/>
        <rFont val="Times New Roman"/>
        <family val="1"/>
      </rPr>
      <t>Trade payables turnover ratio,</t>
    </r>
  </si>
  <si>
    <r>
      <t>(h)</t>
    </r>
    <r>
      <rPr>
        <sz val="7"/>
        <color theme="1"/>
        <rFont val="Times New Roman"/>
        <family val="1"/>
      </rPr>
      <t xml:space="preserve">           </t>
    </r>
    <r>
      <rPr>
        <sz val="12"/>
        <color theme="1"/>
        <rFont val="Times New Roman"/>
        <family val="1"/>
      </rPr>
      <t>Net capital turnover ratio,</t>
    </r>
  </si>
  <si>
    <r>
      <t>(i)</t>
    </r>
    <r>
      <rPr>
        <sz val="7"/>
        <color theme="1"/>
        <rFont val="Times New Roman"/>
        <family val="1"/>
      </rPr>
      <t xml:space="preserve">             </t>
    </r>
    <r>
      <rPr>
        <sz val="12"/>
        <color theme="1"/>
        <rFont val="Times New Roman"/>
        <family val="1"/>
      </rPr>
      <t>Net profit ratio,</t>
    </r>
  </si>
  <si>
    <r>
      <t>(j)</t>
    </r>
    <r>
      <rPr>
        <sz val="7"/>
        <color theme="1"/>
        <rFont val="Times New Roman"/>
        <family val="1"/>
      </rPr>
      <t xml:space="preserve">             </t>
    </r>
    <r>
      <rPr>
        <sz val="12"/>
        <color theme="1"/>
        <rFont val="Times New Roman"/>
        <family val="1"/>
      </rPr>
      <t>Return on Capital employed,</t>
    </r>
  </si>
  <si>
    <r>
      <t>(k)</t>
    </r>
    <r>
      <rPr>
        <sz val="7"/>
        <color theme="1"/>
        <rFont val="Times New Roman"/>
        <family val="1"/>
      </rPr>
      <t xml:space="preserve">           </t>
    </r>
    <r>
      <rPr>
        <sz val="12"/>
        <color theme="1"/>
        <rFont val="Times New Roman"/>
        <family val="1"/>
      </rPr>
      <t>Return on investment.</t>
    </r>
  </si>
  <si>
    <t>The company shall explain the items included in numerator and denominator for computing the above ratios. Further explanation shall be provided for any change in the ratio by more than 25% as compared to the preceding year.</t>
  </si>
  <si>
    <t>Amount of loan or advance in the nature of loan outstanding</t>
  </si>
  <si>
    <t>Promoter</t>
  </si>
  <si>
    <t>Directors</t>
  </si>
  <si>
    <t>KMPs</t>
  </si>
  <si>
    <t>Related Parties</t>
  </si>
  <si>
    <t>Percentage to the total Loans and Advances in the nature of loans</t>
  </si>
  <si>
    <t>Type of Borrower</t>
  </si>
  <si>
    <t>Disclousure 53</t>
  </si>
  <si>
    <t>Disclousure 54</t>
  </si>
  <si>
    <t>2021-22</t>
  </si>
  <si>
    <t>31.03.2022</t>
  </si>
  <si>
    <t>(a) As on 31.03.2022</t>
  </si>
  <si>
    <t>31.03.22</t>
  </si>
  <si>
    <t>As at 31.03.2022</t>
  </si>
  <si>
    <t>As on 31.03.2022</t>
  </si>
  <si>
    <r>
      <t>31</t>
    </r>
    <r>
      <rPr>
        <b/>
        <vertAlign val="superscript"/>
        <sz val="12"/>
        <color theme="1"/>
        <rFont val="Garamond"/>
        <family val="1"/>
      </rPr>
      <t>st</t>
    </r>
    <r>
      <rPr>
        <b/>
        <sz val="12"/>
        <color theme="1"/>
        <rFont val="Garamond"/>
        <family val="1"/>
      </rPr>
      <t xml:space="preserve"> March 2022</t>
    </r>
  </si>
  <si>
    <t>Notes to Accounts for the year ended March 31, 2023</t>
  </si>
  <si>
    <t>These financial statements, for the year ended March 31, 2023, are first financial statements prepared by company in accordance with Ind AS. For years upto and including the year ended March 31, 2017, the company prepared its financial statements in accordance with IGAAP, including accounting standards notified under the Companies (Accounting Standards) Rules, 2006 (as amended).</t>
  </si>
  <si>
    <t>For the year ended March 31, 2023</t>
  </si>
  <si>
    <t>(a) As on March 31, 2023</t>
  </si>
  <si>
    <t>(a) for the year ended March 31, 2023</t>
  </si>
  <si>
    <t>Year ended March 31, 2023</t>
  </si>
  <si>
    <t>For the year ended 
March 31, 2023</t>
  </si>
  <si>
    <t>Accordingly, the company has prepared Ind AS compliant financial statements for year ending on March 31, 2022. In preparing these financial statements, the company has prepared opening Ind AS balance sheet as at 1st April, 2016 the company's date of transition to Ind-AS in accordance with requirement of Ind AS 101, "First time Adoption of Indian Accounting Standards". The principal adjustments made by the company in restating its IGAAP financial statements, including the balance sheet as at April 1, 2016 and the financial statements as at and for the year ended March 31, 2017 are quantified and explained in the Ind-AS reconciliation statement (36.1 to ______) .However the basic approach adopted is summarized hereunder:</t>
  </si>
  <si>
    <t>(b) As on March 31, 2022</t>
  </si>
  <si>
    <t>The company’s main interest rate risk arises from long term and short term borrowings with variable rates, which expose the company to cash flow interest rate risk. During  March 31, 2023 and March 31, 2022, Company’s borrowings are denominated in INR.</t>
  </si>
  <si>
    <t>The amount capitalized with Property, Plant &amp; Equipments as borrowing cost is Rs. ____ . &amp; Rs. ____ . for the year ended March 31, 2023 &amp; March 31, 2022 respectively.</t>
  </si>
  <si>
    <t>(b) for the year ended March 31, 2022</t>
  </si>
  <si>
    <t>2022-23</t>
  </si>
  <si>
    <t>Opening balance as on 01.04.22</t>
  </si>
  <si>
    <t>Closing balance as on 31.03.23</t>
  </si>
  <si>
    <t>31.03.2023</t>
  </si>
  <si>
    <t>(a) As on 31.03.2023</t>
  </si>
  <si>
    <t>31.03.23</t>
  </si>
  <si>
    <t>As at 31.03.2023</t>
  </si>
  <si>
    <t>As per Actuarial Valuation company's best estimates for FY 2022-23 towards the earned leave is Rs._____. (Rs._____ for 2021-22) and half pay  leave is Rs._____. (Rs._____ for 2021-22)</t>
  </si>
  <si>
    <t>As per Actuarial Valuation company's best estimates for FY 2022-23 is Rs._____. (Rs._____
for 2021-22) for on roll employees.</t>
  </si>
  <si>
    <t>As on 31.03.2023</t>
  </si>
  <si>
    <t>As per Actuarial Valuation company's best estimates for FY 2022-2023 towards the Post Retirement Medical facility is Rs._____. (Rs._____. for 2021-2022) for on roll and retired employees.</t>
  </si>
  <si>
    <r>
      <t>31</t>
    </r>
    <r>
      <rPr>
        <b/>
        <vertAlign val="superscript"/>
        <sz val="12"/>
        <color theme="1"/>
        <rFont val="Garamond"/>
        <family val="1"/>
      </rPr>
      <t>st</t>
    </r>
    <r>
      <rPr>
        <b/>
        <sz val="12"/>
        <color theme="1"/>
        <rFont val="Garamond"/>
        <family val="1"/>
      </rPr>
      <t xml:space="preserve"> March 2023</t>
    </r>
  </si>
</sst>
</file>

<file path=xl/styles.xml><?xml version="1.0" encoding="utf-8"?>
<styleSheet xmlns="http://schemas.openxmlformats.org/spreadsheetml/2006/main" xmlns:mc="http://schemas.openxmlformats.org/markup-compatibility/2006" xmlns:x14ac="http://schemas.microsoft.com/office/spreadsheetml/2009/9/ac" mc:Ignorable="x14ac">
  <numFmts count="166">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 #,##0_ ;_ * \-#,##0_ ;_ * &quot;-&quot;_ ;_ @_ "/>
    <numFmt numFmtId="165" formatCode="_ * #,##0.00_ ;_ * \-#,##0.00_ ;_ * &quot;-&quot;??_ ;_ @_ "/>
    <numFmt numFmtId="166" formatCode="_(* #,##0_);_(* \(#,##0\);_(* &quot;-&quot;??_);_(@_)"/>
    <numFmt numFmtId="167" formatCode="\$\ #,##0;[Red]\(\$\ #,##0\);0"/>
    <numFmt numFmtId="168" formatCode="#,##0;[Red]\(#,##0\);0"/>
    <numFmt numFmtId="169" formatCode="0.0%;[Red]\(0.0%\);0.0%"/>
    <numFmt numFmtId="170" formatCode="&quot;?&quot;#,##0;&quot;?&quot;\-#,##0"/>
    <numFmt numFmtId="171" formatCode="_-* #,##0_-;\-* #,##0_-;_-* &quot;-&quot;_-;_-@_-"/>
    <numFmt numFmtId="172" formatCode="#,##0.0_);\(#,##0.0\)"/>
    <numFmt numFmtId="173" formatCode="&quot;$&quot;_(#,##0.00_);&quot;$&quot;\(#,##0.00\)"/>
    <numFmt numFmtId="174" formatCode="#,##0.000_);[Red]\(#,##0.000\)"/>
    <numFmt numFmtId="175" formatCode="%.0\);[Red]\(%.0\)"/>
    <numFmt numFmtId="176" formatCode="#,##0.000,"/>
    <numFmt numFmtId="177" formatCode="&quot;$&quot;#,##0.0000000000_);[Red]\(&quot;$&quot;#,##0.0000000000\)"/>
    <numFmt numFmtId="178" formatCode="0.00000000_);[Red]\(0.00000000\)"/>
    <numFmt numFmtId="179" formatCode="#,##0.00,"/>
    <numFmt numFmtId="180" formatCode="_(* #,##0.00&quot;pts&quot;_);_(* \(#,##0.00&quot;pts&quot;\);_(* &quot;-&quot;??_);_(@_)"/>
    <numFmt numFmtId="181" formatCode="0.000000000000000000000000000000"/>
    <numFmt numFmtId="182" formatCode="_(* #,##0.0000_);_(* \(#,##0.0000\);_(* &quot;-&quot;_);_(@_)"/>
    <numFmt numFmtId="183" formatCode="&quot;$&quot;#,##0.0000\ \B"/>
    <numFmt numFmtId="184" formatCode="0.000000"/>
    <numFmt numFmtId="185" formatCode="_(* #,##0.00000_);_(* \(#,##0.00000\);_(* &quot;-&quot;_);_(@_)"/>
    <numFmt numFmtId="186" formatCode="#,##0.000000_);\(#,##0.000000\)"/>
    <numFmt numFmtId="187" formatCode="#,##0.0000,"/>
    <numFmt numFmtId="188" formatCode="&quot;$&quot;\ #,##0;&quot;$&quot;\ \-#,##0"/>
    <numFmt numFmtId="189" formatCode="_-* #,##0\ _D_M_-;\-* #,##0\ _D_M_-;_-* &quot;-&quot;\ _D_M_-;_-@_-"/>
    <numFmt numFmtId="190" formatCode="_-* #,##0_-;_-* #,##0\-;_-* &quot;-&quot;_-;_-@_-"/>
    <numFmt numFmtId="191" formatCode="0.00%;[Red]\(0.00%\)"/>
    <numFmt numFmtId="192" formatCode="#,##0.0_)\x;\(#,##0.0\)\x"/>
    <numFmt numFmtId="193" formatCode="%.0;[Red]\(%.0\)"/>
    <numFmt numFmtId="194" formatCode="_(* #,##0.000&quot;pts&quot;_);_(* \(#,##0.000&quot;pts&quot;\);_(* &quot;-&quot;??_);_(@_)"/>
    <numFmt numFmtId="195" formatCode="0.0000000000000000000000000000000"/>
    <numFmt numFmtId="196" formatCode="_(* #,##0.0&quot;pts&quot;_);_(* \(#,##0.0&quot;pts&quot;\);_(* &quot;-&quot;??_);_(@_)"/>
    <numFmt numFmtId="197" formatCode="0.00000"/>
    <numFmt numFmtId="198" formatCode="#,##0.0000"/>
    <numFmt numFmtId="199" formatCode="[Blue]#,##0_);[Red]\(#,##0\)"/>
    <numFmt numFmtId="200" formatCode="#,##0.00000,"/>
    <numFmt numFmtId="201" formatCode="&quot;$&quot;\ #,##0;[Red]&quot;$&quot;\ \-#,##0"/>
    <numFmt numFmtId="202" formatCode="#,##0.0_)_x;\(#,##0.0\)_x"/>
    <numFmt numFmtId="203" formatCode="&quot;$&quot;#,##0.00000_);\(&quot;$&quot;#,##0.00000\)"/>
    <numFmt numFmtId="204" formatCode="0.00000000000000000000000000000000"/>
    <numFmt numFmtId="205" formatCode="#,##0.0%;\(#,##0.0%\)"/>
    <numFmt numFmtId="206" formatCode="0.0000"/>
    <numFmt numFmtId="207" formatCode="_(* #,##0.000000_);_(* \(#,##0.000000\);_(* &quot;-&quot;_);_(@_)"/>
    <numFmt numFmtId="208" formatCode="#,##0.000000000000_);\(#,##0.000000000000\)"/>
    <numFmt numFmtId="209" formatCode="#,##0.000000,"/>
    <numFmt numFmtId="210" formatCode="&quot;$&quot;\ #,##0.00;&quot;$&quot;\ \-#,##0.00"/>
    <numFmt numFmtId="211" formatCode="0.0_)\%;\(0.0\)\%"/>
    <numFmt numFmtId="212" formatCode="&quot;$&quot;#,##0.0\ \B"/>
    <numFmt numFmtId="213" formatCode="&quot;$&quot;#,##0.000000_);\(&quot;$&quot;#,##0.000000\)"/>
    <numFmt numFmtId="214" formatCode="0.000000000000000000000000000000000"/>
    <numFmt numFmtId="215" formatCode="#,##0;\(#,##0\)"/>
    <numFmt numFmtId="216" formatCode="0.000"/>
    <numFmt numFmtId="217" formatCode="[$$-409]#,##0.00"/>
    <numFmt numFmtId="218" formatCode="#,##0.00000000000_);\(#,##0.00000000000\)"/>
    <numFmt numFmtId="219" formatCode="#,##0.0000000,"/>
    <numFmt numFmtId="220" formatCode="&quot;$&quot;\ #,##0.00;[Red]&quot;$&quot;\ \-#,##0.00"/>
    <numFmt numFmtId="221" formatCode="#,##0.0_)_%;\(#,##0.0\)_%"/>
    <numFmt numFmtId="222" formatCode="&quot;$&quot;#,##0\ &quot;M&quot;"/>
    <numFmt numFmtId="223" formatCode="_(&quot;$&quot;* #,##0.000_);_(&quot;$&quot;* \(#,##0.000\);_(&quot;$&quot;* &quot;-&quot;_);_(@_)"/>
    <numFmt numFmtId="224" formatCode="0.0000000000000000000000000000000000"/>
    <numFmt numFmtId="225" formatCode="#,##0.0;\(#,##0.0\)"/>
    <numFmt numFmtId="226" formatCode="0.0"/>
    <numFmt numFmtId="227" formatCode="#,##0.0000000_);\(#,##0.0000000\)"/>
    <numFmt numFmtId="228" formatCode="_ &quot;$&quot;\ * #,##0_ ;_ &quot;$&quot;\ * \-#,##0_ ;_ &quot;$&quot;\ * &quot;-&quot;_ ;_ @_ "/>
    <numFmt numFmtId="229" formatCode="#,##0.00;[Red]\(#,##0.00\)"/>
    <numFmt numFmtId="230" formatCode="#,##0;[Red]\(#,##0\)"/>
    <numFmt numFmtId="231" formatCode="0.0%"/>
    <numFmt numFmtId="232" formatCode="\ \ @\ \ "/>
    <numFmt numFmtId="233" formatCode="_ &quot;R&quot;\ * #,##0.00_ ;_ &quot;R&quot;\ * \-#,##0.00_ ;_ &quot;R&quot;\ * &quot;-&quot;??_ ;_ @_ "/>
    <numFmt numFmtId="234" formatCode="_ &quot;\&quot;* #,##0_ ;_ &quot;\&quot;* \-#,##0_ ;_ &quot;\&quot;* &quot;-&quot;_ ;_ @_ "/>
    <numFmt numFmtId="235" formatCode="&quot;\&quot;#,##0.00;[Red]&quot;\&quot;\-#,##0.00"/>
    <numFmt numFmtId="236" formatCode="&quot;\&quot;#,##0;[Red]&quot;\&quot;\-#,##0"/>
    <numFmt numFmtId="237" formatCode="#,##0;[Red]&quot;-&quot;#,##0"/>
    <numFmt numFmtId="238" formatCode="#,##0.00;[Red]&quot;-&quot;#,##0.00"/>
    <numFmt numFmtId="239" formatCode="#,##0.0"/>
    <numFmt numFmtId="240" formatCode="&quot;$&quot;#,##0.0_);\(&quot;$&quot;#,##0.0\)"/>
    <numFmt numFmtId="241" formatCode="General_)"/>
    <numFmt numFmtId="242" formatCode="0.0%;\(0.0%\)"/>
    <numFmt numFmtId="243" formatCode="&quot;$&quot;#,##0.0"/>
    <numFmt numFmtId="244" formatCode="0.00000000"/>
    <numFmt numFmtId="245" formatCode="0.000_)"/>
    <numFmt numFmtId="246" formatCode="#,##0_%_);\(#,##0\)_%;#,##0_%_);@_%_)"/>
    <numFmt numFmtId="247" formatCode="&quot; &quot;#,##0.00&quot; &quot;;&quot; (&quot;#,##0.00&quot;)&quot;;&quot; -&quot;00&quot; &quot;;&quot; &quot;@&quot; &quot;"/>
    <numFmt numFmtId="248" formatCode="&quot;IR£&quot;#,##0.00;\-&quot;IR£&quot;#,##0.00"/>
    <numFmt numFmtId="249" formatCode="_-* #,##0.00_-;\-* #,##0.00_-;_-* &quot;-&quot;??_-;_-@_-"/>
    <numFmt numFmtId="250" formatCode="&quot; &quot;#,##0.00&quot; &quot;;&quot;-&quot;#,##0.00&quot; &quot;;&quot; -&quot;00&quot; &quot;;&quot; &quot;@&quot; &quot;"/>
    <numFmt numFmtId="251" formatCode="&quot;$&quot;#,##0_%_);\(&quot;$&quot;#,##0\)_%;&quot;$&quot;#,##0_%_);@_%_)"/>
    <numFmt numFmtId="252" formatCode="&quot; &quot;&quot;$&quot;#,##0.00&quot; &quot;;&quot; &quot;&quot;$&quot;&quot;(&quot;#,##0.00&quot;)&quot;;&quot; &quot;&quot;$&quot;&quot;-&quot;00&quot; &quot;;&quot; &quot;@&quot; &quot;"/>
    <numFmt numFmtId="253" formatCode="\$#,##0\ ;\(\$#,##0\)"/>
    <numFmt numFmtId="254" formatCode="_-* #,##0.00\ _D_M_-;\-* #,##0.00\ _D_M_-;_-* &quot;-&quot;??\ _D_M_-;_-@_-"/>
    <numFmt numFmtId="255" formatCode="\$#,##0_);\$\(#,##0\);\$0_);@"/>
    <numFmt numFmtId="256" formatCode="\$#,##0.00_);\$\(#,##0.00\);\$0.00_);@"/>
    <numFmt numFmtId="257" formatCode="0.0\ %"/>
    <numFmt numFmtId="258" formatCode="0.0000000"/>
    <numFmt numFmtId="259" formatCode="#,#00"/>
    <numFmt numFmtId="260" formatCode="#,###,##0;\(#,###,##0\)"/>
    <numFmt numFmtId="261" formatCode="&quot;$&quot;#,###,##0;\(&quot;$&quot;#,###,##0\)"/>
    <numFmt numFmtId="262" formatCode="#,##0.00%;\(#,##0.00%\)"/>
    <numFmt numFmtId="263" formatCode=";;;"/>
    <numFmt numFmtId="264" formatCode="##0.00"/>
    <numFmt numFmtId="265" formatCode="[$$-409]#,##0"/>
    <numFmt numFmtId="266" formatCode="0.0_);\(0.0\)"/>
    <numFmt numFmtId="267" formatCode="_-* #,##0\ _F_-;\-* #,##0\ _F_-;_-* &quot;-&quot;\ _F_-;_-@_-"/>
    <numFmt numFmtId="268" formatCode="_-* #,##0.00\ _F_-;\-* #,##0.00\ _F_-;_-* &quot;-&quot;??\ _F_-;_-@_-"/>
    <numFmt numFmtId="269" formatCode="0.00_);\(0.00\)"/>
    <numFmt numFmtId="270" formatCode="_-* #,##0\ &quot;F&quot;_-;\-* #,##0\ &quot;F&quot;_-;_-* &quot;-&quot;\ &quot;F&quot;_-;_-@_-"/>
    <numFmt numFmtId="271" formatCode="_-* #,##0.00\ &quot;F&quot;_-;\-* #,##0.00\ &quot;F&quot;_-;_-* &quot;-&quot;??\ &quot;F&quot;_-;_-@_-"/>
    <numFmt numFmtId="272" formatCode="\$#,#00"/>
    <numFmt numFmtId="273" formatCode="\$#,"/>
    <numFmt numFmtId="274" formatCode="_(#,##0.00\ \x_);\(#,##0.00\ \x\);0.00\ \x_)"/>
    <numFmt numFmtId="275" formatCode="0.00_)"/>
    <numFmt numFmtId="276" formatCode="&quot;$&quot;#,##0"/>
    <numFmt numFmtId="277" formatCode="#,##0\ &quot;F&quot;;[Red]\-#,##0\ &quot;F&quot;"/>
    <numFmt numFmtId="278" formatCode="#,##0.00_);\(#,##0.00\);0.00_)"/>
    <numFmt numFmtId="279" formatCode="#,##0_);\(#,##0\);0_);@"/>
    <numFmt numFmtId="280" formatCode="#,##0_);\(#,##0\);0_)"/>
    <numFmt numFmtId="281" formatCode="* _(#,##0.0_);* \(#,##0.0\);* _(0.0_);* @_)"/>
    <numFmt numFmtId="282" formatCode="%#,#00"/>
    <numFmt numFmtId="283" formatCode="&quot;$&quot;#,##0;\-&quot;$&quot;#,##0"/>
    <numFmt numFmtId="284" formatCode="#.##000"/>
    <numFmt numFmtId="285" formatCode="#.##0,"/>
    <numFmt numFmtId="286" formatCode="&quot;R&quot;\ #,##0;[Red]\(&quot;R&quot;\ #,##0\);0"/>
    <numFmt numFmtId="287" formatCode="#,##0.000"/>
    <numFmt numFmtId="288" formatCode="#,##0.000_);\(#,##0.000\)"/>
    <numFmt numFmtId="289" formatCode="#,##0&quot;£&quot;_);\(#,##0&quot;£&quot;\)"/>
    <numFmt numFmtId="290" formatCode="#,##0&quot;£&quot;_);[Red]\(#,##0&quot;£&quot;\)"/>
    <numFmt numFmtId="291" formatCode="0.00\x"/>
    <numFmt numFmtId="292" formatCode="_-* #,##0\ _k_r_-;\-* #,##0\ _k_r_-;_-* &quot;-&quot;\ _k_r_-;_-@_-"/>
    <numFmt numFmtId="293" formatCode="_-* #,##0.00\ _k_r_-;\-* #,##0.00\ _k_r_-;_-* &quot;-&quot;??\ _k_r_-;_-@_-"/>
    <numFmt numFmtId="294" formatCode="_-&quot;L.&quot;\ * #,##0_-;\-&quot;L.&quot;\ * #,##0_-;_-&quot;L.&quot;\ * &quot;-&quot;_-;_-@_-"/>
    <numFmt numFmtId="295" formatCode="_-* #,##0.00\ &quot;kr&quot;_-;\-* #,##0.00\ &quot;kr&quot;_-;_-* &quot;-&quot;??\ &quot;kr&quot;_-;_-@_-"/>
    <numFmt numFmtId="296" formatCode="0&quot;.&quot;000%"/>
    <numFmt numFmtId="297" formatCode="&quot;￥&quot;#,##0;&quot;￥&quot;\-#,##0"/>
    <numFmt numFmtId="298" formatCode="00&quot;.&quot;000"/>
    <numFmt numFmtId="299" formatCode="_-&quot;$&quot;* #,##0_-;\-&quot;$&quot;* #,##0_-;_-&quot;$&quot;* &quot;-&quot;_-;_-@_-"/>
    <numFmt numFmtId="300" formatCode="_-&quot;$&quot;* #,##0.00_-;\-&quot;$&quot;* #,##0.00_-;_-&quot;$&quot;* &quot;-&quot;??_-;_-@_-"/>
    <numFmt numFmtId="301" formatCode="_ * #,##0.00_)&quot;Rs.&quot;_ ;_ * \(#,##0.00\)&quot;Rs.&quot;_ ;_ * &quot;-&quot;??_)&quot;Rs.&quot;_ ;_ @_ "/>
    <numFmt numFmtId="302" formatCode="_ * #,##0.00_)_£_ ;_ * \(#,##0.00\)_£_ ;_ * &quot;-&quot;??_)_£_ ;_ @_ "/>
    <numFmt numFmtId="303" formatCode="&quot;$&quot;#,;\(&quot;$&quot;#,\)"/>
    <numFmt numFmtId="304" formatCode="0_);[Red]\(0\)"/>
    <numFmt numFmtId="305" formatCode="_(&quot;Cr$&quot;* #,##0_);_(&quot;Cr$&quot;* \(#,##0\);_(&quot;Cr$&quot;* &quot;-&quot;_);_(@_)"/>
    <numFmt numFmtId="306" formatCode="_(&quot;Cr$&quot;* #,##0.00_);_(&quot;Cr$&quot;* \(#,##0.00\);_(&quot;Cr$&quot;* &quot;-&quot;??_);_(@_)"/>
    <numFmt numFmtId="307" formatCode="&quot;L.&quot;\ #,##0;\-&quot;L.&quot;\ #,##0"/>
    <numFmt numFmtId="308" formatCode="0%_);\(0%\)"/>
    <numFmt numFmtId="309" formatCode="#,##0.00\ &quot;F&quot;;\-#,##0.00\ &quot;F&quot;"/>
    <numFmt numFmtId="310" formatCode="&quot;L.&quot;\ #,##0;[Red]\-&quot;L.&quot;\ #,##0"/>
    <numFmt numFmtId="311" formatCode="_ &quot;SFr.&quot;\ * #,##0_ ;_ &quot;SFr.&quot;\ * \-#,##0_ ;_ &quot;SFr.&quot;\ * &quot;-&quot;_ ;_ @_ "/>
    <numFmt numFmtId="312" formatCode="_ &quot;SFr.&quot;\ * #,##0.00_ ;_ &quot;SFr.&quot;\ * \-#,##0.00_ ;_ &quot;SFr.&quot;\ * &quot;-&quot;??_ ;_ @_ "/>
    <numFmt numFmtId="313" formatCode="yy/mm/dd"/>
    <numFmt numFmtId="314" formatCode="&quot;$&quot;#,##0.00;[Red]\-&quot;$&quot;#,##0.00"/>
    <numFmt numFmtId="315" formatCode="[$-409]mmmm\ d\,\ yyyy;@"/>
    <numFmt numFmtId="316" formatCode="_(* #,##0.0_);_(* \(#,##0.0\);_(* &quot;-&quot;??_);_(@_)"/>
    <numFmt numFmtId="317" formatCode="_(* ###0_);_(* \(###0\);_(* &quot;-&quot;_);_(@_)"/>
    <numFmt numFmtId="318" formatCode="0_)"/>
    <numFmt numFmtId="319" formatCode="0_);\(0\)"/>
    <numFmt numFmtId="320" formatCode="#,##0.00\ ;&quot; (&quot;#,##0.00\);&quot; -&quot;#\ ;@\ "/>
    <numFmt numFmtId="321" formatCode="_ * #,##0_ ;_ * \-#,##0_ ;_ * &quot;-&quot;??_ ;_ @_ "/>
    <numFmt numFmtId="322" formatCode="_(* #,##0.00_);_(* \(#,##0.00\);_(* &quot;-&quot;_);_(@_)"/>
  </numFmts>
  <fonts count="345">
    <font>
      <sz val="11"/>
      <color theme="1"/>
      <name val="Calibri"/>
      <family val="2"/>
      <scheme val="minor"/>
    </font>
    <font>
      <sz val="11"/>
      <color theme="1"/>
      <name val="Calibri"/>
      <family val="2"/>
      <scheme val="minor"/>
    </font>
    <font>
      <sz val="12"/>
      <color theme="1"/>
      <name val="Garamond"/>
      <family val="1"/>
    </font>
    <font>
      <b/>
      <sz val="12"/>
      <color theme="1"/>
      <name val="Garamond"/>
      <family val="1"/>
    </font>
    <font>
      <sz val="12"/>
      <name val="Garamond"/>
      <family val="1"/>
    </font>
    <font>
      <sz val="10"/>
      <name val="Arial"/>
      <family val="2"/>
    </font>
    <font>
      <b/>
      <sz val="12"/>
      <color indexed="8"/>
      <name val="Garamond"/>
      <family val="1"/>
    </font>
    <font>
      <sz val="12"/>
      <name val="Helv"/>
    </font>
    <font>
      <sz val="10"/>
      <color rgb="FF000000"/>
      <name val="Times New Roman"/>
      <family val="1"/>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sz val="9"/>
      <name val="Arial"/>
      <family val="2"/>
    </font>
    <font>
      <sz val="10"/>
      <name val="Times New Roman"/>
      <family val="1"/>
    </font>
    <font>
      <sz val="12"/>
      <name val=".VnTime"/>
      <family val="2"/>
    </font>
    <font>
      <sz val="10"/>
      <name val="Trebuchet MS"/>
      <family val="2"/>
    </font>
    <font>
      <b/>
      <sz val="10"/>
      <name val="MS Sans Serif"/>
      <family val="2"/>
    </font>
    <font>
      <sz val="10"/>
      <name val="Book Antiqua"/>
      <family val="1"/>
    </font>
    <font>
      <sz val="9"/>
      <name val="ﾀﾞｯﾁ"/>
      <family val="3"/>
      <charset val="128"/>
    </font>
    <font>
      <sz val="11"/>
      <name val="??"/>
      <family val="3"/>
    </font>
    <font>
      <u/>
      <sz val="8.4"/>
      <color indexed="12"/>
      <name val="Arial"/>
      <family val="2"/>
    </font>
    <font>
      <sz val="12"/>
      <name val="????"/>
      <family val="2"/>
      <charset val="136"/>
    </font>
    <font>
      <sz val="12"/>
      <name val="???"/>
      <family val="3"/>
    </font>
    <font>
      <sz val="10"/>
      <name val="???"/>
      <family val="3"/>
    </font>
    <font>
      <sz val="12"/>
      <name val="Century Schoolbook"/>
      <family val="1"/>
    </font>
    <font>
      <sz val="10"/>
      <color indexed="12"/>
      <name val="Arial"/>
      <family val="2"/>
    </font>
    <font>
      <sz val="10"/>
      <name val="Tahoma"/>
      <family val="2"/>
    </font>
    <font>
      <sz val="12"/>
      <name val="바탕체"/>
      <family val="1"/>
      <charset val="255"/>
    </font>
    <font>
      <sz val="8"/>
      <name val="Arial"/>
      <family val="2"/>
    </font>
    <font>
      <sz val="10"/>
      <name val="MS Sans Serif"/>
      <family val="2"/>
    </font>
    <font>
      <sz val="10"/>
      <color indexed="8"/>
      <name val="Arial"/>
      <family val="2"/>
    </font>
    <font>
      <sz val="11"/>
      <name val="Arial"/>
      <family val="2"/>
    </font>
    <font>
      <b/>
      <u/>
      <sz val="14"/>
      <color indexed="8"/>
      <name val=".VnBook-AntiquaH"/>
      <family val="2"/>
    </font>
    <font>
      <sz val="12"/>
      <color indexed="10"/>
      <name val=".VnArial Narrow"/>
      <family val="2"/>
    </font>
    <font>
      <sz val="12"/>
      <name val="¹ÙÅÁÃ¼"/>
      <charset val="129"/>
    </font>
    <font>
      <i/>
      <sz val="12"/>
      <color indexed="8"/>
      <name val=".VnBook-AntiquaH"/>
      <family val="2"/>
    </font>
    <font>
      <sz val="11"/>
      <color indexed="8"/>
      <name val="Calibri"/>
      <family val="2"/>
    </font>
    <font>
      <i/>
      <sz val="11"/>
      <color indexed="23"/>
      <name val="Calibri"/>
      <family val="2"/>
    </font>
    <font>
      <sz val="11"/>
      <color rgb="FF000000"/>
      <name val="Calibri"/>
      <family val="2"/>
    </font>
    <font>
      <sz val="10"/>
      <color theme="1"/>
      <name val="Arial"/>
      <family val="2"/>
    </font>
    <font>
      <b/>
      <sz val="11"/>
      <color indexed="63"/>
      <name val="Calibri"/>
      <family val="2"/>
    </font>
    <font>
      <b/>
      <sz val="18"/>
      <color indexed="62"/>
      <name val="Cambria"/>
      <family val="2"/>
    </font>
    <font>
      <sz val="11"/>
      <color theme="1"/>
      <name val="Times New Roman"/>
      <family val="2"/>
    </font>
    <font>
      <sz val="10"/>
      <color indexed="52"/>
      <name val="Arial"/>
      <family val="2"/>
    </font>
    <font>
      <sz val="12"/>
      <name val="Times New Roman"/>
      <family val="1"/>
    </font>
    <font>
      <b/>
      <i/>
      <u/>
      <sz val="10"/>
      <color indexed="9"/>
      <name val="Times New Roman"/>
      <family val="1"/>
    </font>
    <font>
      <sz val="9.5"/>
      <name val="Gill Alt One MT"/>
      <family val="2"/>
    </font>
    <font>
      <b/>
      <sz val="11"/>
      <color rgb="FFFFFFFF"/>
      <name val="Calibri"/>
      <family val="2"/>
    </font>
    <font>
      <b/>
      <sz val="11"/>
      <color theme="1"/>
      <name val="Times New Roman"/>
      <family val="2"/>
    </font>
    <font>
      <sz val="11"/>
      <color rgb="FFFFFFFF"/>
      <name val="Calibri"/>
      <family val="2"/>
    </font>
    <font>
      <b/>
      <sz val="12"/>
      <color indexed="8"/>
      <name val=".VnBook-Antiqua"/>
      <family val="2"/>
    </font>
    <font>
      <i/>
      <sz val="12"/>
      <color indexed="8"/>
      <name val=".VnBook-Antiqua"/>
      <family val="2"/>
    </font>
    <font>
      <sz val="10"/>
      <name val=".VnTime"/>
      <family val="2"/>
    </font>
    <font>
      <sz val="10"/>
      <color theme="0"/>
      <name val="Arial"/>
      <family val="2"/>
    </font>
    <font>
      <sz val="10"/>
      <color indexed="9"/>
      <name val="Arial"/>
      <family val="2"/>
    </font>
    <font>
      <sz val="11"/>
      <color theme="0"/>
      <name val="Times New Roman"/>
      <family val="2"/>
    </font>
    <font>
      <sz val="11"/>
      <color indexed="9"/>
      <name val="Calibri"/>
      <family val="2"/>
    </font>
    <font>
      <sz val="14"/>
      <name val="AngsanaUPC"/>
      <family val="1"/>
    </font>
    <font>
      <sz val="12"/>
      <name val="Book Antiqua"/>
      <family val="1"/>
    </font>
    <font>
      <sz val="11"/>
      <color rgb="FFFFFFFF"/>
      <name val="Times New Roman"/>
      <family val="1"/>
    </font>
    <font>
      <b/>
      <sz val="12"/>
      <name val="CG Times (W1)"/>
      <family val="1"/>
    </font>
    <font>
      <u/>
      <sz val="10"/>
      <name val="Arial"/>
      <family val="2"/>
    </font>
    <font>
      <sz val="12"/>
      <name val="±¼¸²Ã¼"/>
      <family val="3"/>
      <charset val="129"/>
    </font>
    <font>
      <sz val="12"/>
      <name val="¹UAAA¼"/>
      <family val="3"/>
      <charset val="129"/>
    </font>
    <font>
      <sz val="12"/>
      <name val="¹ÙÅÁÃ¼"/>
      <family val="1"/>
      <charset val="129"/>
    </font>
    <font>
      <sz val="9"/>
      <name val="ＭＳ ゴシック"/>
      <family val="3"/>
      <charset val="128"/>
    </font>
    <font>
      <sz val="10"/>
      <name val="Century Gothic"/>
      <family val="2"/>
    </font>
    <font>
      <sz val="8"/>
      <name val="Times New Roman"/>
      <family val="1"/>
    </font>
    <font>
      <sz val="10"/>
      <color rgb="FF9C0006"/>
      <name val="Arial"/>
      <family val="2"/>
    </font>
    <font>
      <sz val="10"/>
      <color indexed="20"/>
      <name val="Arial"/>
      <family val="2"/>
    </font>
    <font>
      <sz val="11"/>
      <color rgb="FF9C0006"/>
      <name val="Times New Roman"/>
      <family val="2"/>
    </font>
    <font>
      <sz val="11"/>
      <color rgb="FF9C0006"/>
      <name val="Calibri"/>
      <family val="2"/>
    </font>
    <font>
      <sz val="11"/>
      <color indexed="20"/>
      <name val="Calibri"/>
      <family val="2"/>
    </font>
    <font>
      <sz val="12"/>
      <name val="Tms Rmn"/>
    </font>
    <font>
      <sz val="12"/>
      <name val="µ¸¿òÃ¼"/>
      <family val="3"/>
      <charset val="129"/>
    </font>
    <font>
      <i/>
      <sz val="1"/>
      <color indexed="8"/>
      <name val="Courier"/>
      <family val="3"/>
    </font>
    <font>
      <b/>
      <sz val="1"/>
      <color indexed="8"/>
      <name val="Courier"/>
      <family val="3"/>
    </font>
    <font>
      <sz val="9"/>
      <name val="Times New Roman"/>
      <family val="1"/>
    </font>
    <font>
      <b/>
      <sz val="10"/>
      <color rgb="FFFA7D00"/>
      <name val="Arial"/>
      <family val="2"/>
    </font>
    <font>
      <b/>
      <sz val="10"/>
      <color indexed="52"/>
      <name val="Arial"/>
      <family val="2"/>
    </font>
    <font>
      <b/>
      <sz val="11"/>
      <color rgb="FFFA7D00"/>
      <name val="Calibri"/>
      <family val="2"/>
    </font>
    <font>
      <b/>
      <sz val="11"/>
      <color indexed="10"/>
      <name val="Calibri"/>
      <family val="2"/>
    </font>
    <font>
      <b/>
      <sz val="11"/>
      <color indexed="52"/>
      <name val="Calibri"/>
      <family val="2"/>
    </font>
    <font>
      <b/>
      <sz val="10"/>
      <name val="Helv"/>
    </font>
    <font>
      <sz val="8"/>
      <name val="Tahoma"/>
      <family val="2"/>
    </font>
    <font>
      <b/>
      <sz val="10"/>
      <color theme="0"/>
      <name val="Arial"/>
      <family val="2"/>
    </font>
    <font>
      <b/>
      <sz val="10"/>
      <color indexed="9"/>
      <name val="Arial"/>
      <family val="2"/>
    </font>
    <font>
      <b/>
      <sz val="11"/>
      <color theme="0"/>
      <name val="Times New Roman"/>
      <family val="2"/>
    </font>
    <font>
      <b/>
      <sz val="11"/>
      <color indexed="9"/>
      <name val="Calibri"/>
      <family val="2"/>
    </font>
    <font>
      <b/>
      <sz val="8"/>
      <name val="Switzerland"/>
    </font>
    <font>
      <u/>
      <sz val="6"/>
      <color indexed="12"/>
      <name val="Arial"/>
      <family val="2"/>
    </font>
    <font>
      <u/>
      <sz val="6"/>
      <color indexed="36"/>
      <name val="Arial"/>
      <family val="2"/>
    </font>
    <font>
      <b/>
      <sz val="7.5"/>
      <name val="Switzerland"/>
    </font>
    <font>
      <sz val="10"/>
      <color indexed="8"/>
      <name val="Impact"/>
      <family val="2"/>
    </font>
    <font>
      <b/>
      <sz val="14"/>
      <name val="Arial"/>
      <family val="2"/>
    </font>
    <font>
      <b/>
      <sz val="10"/>
      <name val="Arial"/>
      <family val="2"/>
    </font>
    <font>
      <sz val="11"/>
      <name val="Tms Rmn"/>
    </font>
    <font>
      <sz val="10"/>
      <name val="Arial Unicode MS"/>
      <family val="2"/>
    </font>
    <font>
      <sz val="8"/>
      <name val="Palatino"/>
      <family val="1"/>
    </font>
    <font>
      <b/>
      <sz val="8"/>
      <color indexed="81"/>
      <name val="Tahoma"/>
      <family val="2"/>
    </font>
    <font>
      <sz val="11"/>
      <color theme="1"/>
      <name val="Calibri"/>
      <family val="2"/>
      <charset val="222"/>
      <scheme val="minor"/>
    </font>
    <font>
      <sz val="11"/>
      <color indexed="8"/>
      <name val="Calibri"/>
      <family val="2"/>
      <charset val="222"/>
    </font>
    <font>
      <sz val="10"/>
      <color theme="1"/>
      <name val="Times New Roman"/>
      <family val="2"/>
    </font>
    <font>
      <sz val="12"/>
      <color theme="1"/>
      <name val="Calibri"/>
      <family val="2"/>
      <scheme val="minor"/>
    </font>
    <font>
      <sz val="11"/>
      <color indexed="8"/>
      <name val="Times New Roman"/>
      <family val="2"/>
    </font>
    <font>
      <sz val="10"/>
      <name val="MS Serif"/>
      <family val="1"/>
    </font>
    <font>
      <sz val="10"/>
      <name val="Courier"/>
      <family val="3"/>
    </font>
    <font>
      <sz val="8"/>
      <color indexed="12"/>
      <name val="Tms Rmn"/>
    </font>
    <font>
      <sz val="11"/>
      <color indexed="8"/>
      <name val="Tahoma"/>
      <family val="2"/>
    </font>
    <font>
      <sz val="11"/>
      <name val="??"/>
      <family val="3"/>
      <charset val="129"/>
    </font>
    <font>
      <sz val="12"/>
      <name val="SWISS"/>
    </font>
    <font>
      <sz val="10"/>
      <name val="Helv"/>
    </font>
    <font>
      <sz val="8"/>
      <name val="Dixon"/>
    </font>
    <font>
      <sz val="10"/>
      <name val="Tms Rmn"/>
    </font>
    <font>
      <b/>
      <sz val="11"/>
      <color indexed="8"/>
      <name val="Calibri"/>
      <family val="2"/>
    </font>
    <font>
      <sz val="24"/>
      <color indexed="13"/>
      <name val="SWISS"/>
    </font>
    <font>
      <sz val="10"/>
      <color indexed="16"/>
      <name val="MS Serif"/>
      <family val="1"/>
    </font>
    <font>
      <sz val="12"/>
      <name val="Arial"/>
      <family val="2"/>
    </font>
    <font>
      <i/>
      <sz val="10"/>
      <color rgb="FF7F7F7F"/>
      <name val="Arial"/>
      <family val="2"/>
    </font>
    <font>
      <i/>
      <sz val="10"/>
      <color indexed="23"/>
      <name val="Arial"/>
      <family val="2"/>
    </font>
    <font>
      <i/>
      <sz val="11"/>
      <color rgb="FF7F7F7F"/>
      <name val="Times New Roman"/>
      <family val="2"/>
    </font>
    <font>
      <i/>
      <sz val="11"/>
      <color rgb="FF7F7F7F"/>
      <name val="Calibri"/>
      <family val="2"/>
    </font>
    <font>
      <sz val="1"/>
      <color indexed="8"/>
      <name val="Courier"/>
      <family val="3"/>
    </font>
    <font>
      <sz val="8"/>
      <color indexed="12"/>
      <name val="Arial"/>
      <family val="2"/>
    </font>
    <font>
      <sz val="8"/>
      <color indexed="48"/>
      <name val="Arial"/>
      <family val="2"/>
    </font>
    <font>
      <sz val="10"/>
      <color indexed="0"/>
      <name val="Arial"/>
      <family val="2"/>
    </font>
    <font>
      <sz val="10"/>
      <color rgb="FF006100"/>
      <name val="Arial"/>
      <family val="2"/>
    </font>
    <font>
      <sz val="10"/>
      <color indexed="17"/>
      <name val="Arial"/>
      <family val="2"/>
    </font>
    <font>
      <sz val="11"/>
      <color rgb="FF006100"/>
      <name val="Times New Roman"/>
      <family val="2"/>
    </font>
    <font>
      <sz val="11"/>
      <color rgb="FF006100"/>
      <name val="Calibri"/>
      <family val="2"/>
    </font>
    <font>
      <sz val="11"/>
      <color indexed="17"/>
      <name val="Calibri"/>
      <family val="2"/>
    </font>
    <font>
      <b/>
      <sz val="12"/>
      <color indexed="9"/>
      <name val="Tms Rmn"/>
    </font>
    <font>
      <b/>
      <sz val="12"/>
      <name val="Helv"/>
    </font>
    <font>
      <b/>
      <sz val="12"/>
      <name val="Arial"/>
      <family val="2"/>
    </font>
    <font>
      <b/>
      <sz val="14"/>
      <name val="MS Sans Serif"/>
      <family val="2"/>
    </font>
    <font>
      <b/>
      <sz val="15"/>
      <color theme="3"/>
      <name val="Arial"/>
      <family val="2"/>
    </font>
    <font>
      <b/>
      <sz val="15"/>
      <color indexed="56"/>
      <name val="Arial"/>
      <family val="2"/>
    </font>
    <font>
      <b/>
      <sz val="15"/>
      <color theme="3"/>
      <name val="Times New Roman"/>
      <family val="2"/>
    </font>
    <font>
      <b/>
      <sz val="15"/>
      <color indexed="61"/>
      <name val="Calibri"/>
      <family val="2"/>
    </font>
    <font>
      <b/>
      <sz val="15"/>
      <color rgb="FF1F497D"/>
      <name val="Calibri"/>
      <family val="2"/>
    </font>
    <font>
      <b/>
      <sz val="15"/>
      <color indexed="62"/>
      <name val="Calibri"/>
      <family val="2"/>
    </font>
    <font>
      <b/>
      <sz val="15"/>
      <color indexed="56"/>
      <name val="Calibri"/>
      <family val="2"/>
    </font>
    <font>
      <b/>
      <sz val="13"/>
      <color theme="3"/>
      <name val="Arial"/>
      <family val="2"/>
    </font>
    <font>
      <b/>
      <sz val="13"/>
      <color indexed="56"/>
      <name val="Arial"/>
      <family val="2"/>
    </font>
    <font>
      <b/>
      <sz val="13"/>
      <color theme="3"/>
      <name val="Times New Roman"/>
      <family val="2"/>
    </font>
    <font>
      <b/>
      <sz val="13"/>
      <color indexed="61"/>
      <name val="Calibri"/>
      <family val="2"/>
      <scheme val="minor"/>
    </font>
    <font>
      <b/>
      <sz val="13"/>
      <color rgb="FF1F497D"/>
      <name val="Calibri"/>
      <family val="2"/>
    </font>
    <font>
      <b/>
      <sz val="13"/>
      <color indexed="62"/>
      <name val="Calibri"/>
      <family val="2"/>
    </font>
    <font>
      <b/>
      <sz val="13"/>
      <color indexed="56"/>
      <name val="Calibri"/>
      <family val="2"/>
    </font>
    <font>
      <b/>
      <sz val="11"/>
      <color theme="3"/>
      <name val="Arial"/>
      <family val="2"/>
    </font>
    <font>
      <b/>
      <sz val="11"/>
      <color indexed="56"/>
      <name val="Arial"/>
      <family val="2"/>
    </font>
    <font>
      <b/>
      <sz val="11"/>
      <color theme="3"/>
      <name val="Times New Roman"/>
      <family val="2"/>
    </font>
    <font>
      <b/>
      <sz val="11"/>
      <color indexed="61"/>
      <name val="Calibri"/>
      <family val="2"/>
    </font>
    <font>
      <b/>
      <sz val="11"/>
      <color rgb="FF1F497D"/>
      <name val="Calibri"/>
      <family val="2"/>
    </font>
    <font>
      <b/>
      <sz val="11"/>
      <color indexed="62"/>
      <name val="Calibri"/>
      <family val="2"/>
    </font>
    <font>
      <b/>
      <sz val="11"/>
      <color indexed="56"/>
      <name val="Calibri"/>
      <family val="2"/>
    </font>
    <font>
      <u/>
      <sz val="11"/>
      <color rgb="FF0000FF"/>
      <name val="Calibri"/>
      <family val="2"/>
      <scheme val="minor"/>
    </font>
    <font>
      <u/>
      <sz val="8"/>
      <color indexed="12"/>
      <name val="Arial"/>
      <family val="2"/>
    </font>
    <font>
      <u/>
      <sz val="10"/>
      <color indexed="12"/>
      <name val="Arial"/>
      <family val="2"/>
    </font>
    <font>
      <u/>
      <sz val="9"/>
      <color indexed="12"/>
      <name val="Arial"/>
      <family val="2"/>
    </font>
    <font>
      <sz val="10"/>
      <color rgb="FF3F3F76"/>
      <name val="Arial"/>
      <family val="2"/>
    </font>
    <font>
      <sz val="10"/>
      <color indexed="62"/>
      <name val="Arial"/>
      <family val="2"/>
    </font>
    <font>
      <sz val="11"/>
      <color rgb="FF3F3F76"/>
      <name val="Calibri"/>
      <family val="2"/>
    </font>
    <font>
      <sz val="11"/>
      <color indexed="62"/>
      <name val="Calibri"/>
      <family val="2"/>
    </font>
    <font>
      <b/>
      <sz val="8"/>
      <color indexed="10"/>
      <name val="Arial"/>
      <family val="2"/>
    </font>
    <font>
      <b/>
      <sz val="14"/>
      <name val="Helv"/>
    </font>
    <font>
      <sz val="10"/>
      <color rgb="FFFA7D00"/>
      <name val="Arial"/>
      <family val="2"/>
    </font>
    <font>
      <sz val="11"/>
      <color rgb="FFFA7D00"/>
      <name val="Times New Roman"/>
      <family val="2"/>
    </font>
    <font>
      <sz val="11"/>
      <color indexed="51"/>
      <name val="Calibri"/>
      <family val="2"/>
    </font>
    <font>
      <sz val="11"/>
      <color rgb="FFFA7D00"/>
      <name val="Calibri"/>
      <family val="2"/>
    </font>
    <font>
      <sz val="11"/>
      <color indexed="10"/>
      <name val="Calibri"/>
      <family val="2"/>
    </font>
    <font>
      <sz val="11"/>
      <color indexed="52"/>
      <name val="Calibri"/>
      <family val="2"/>
    </font>
    <font>
      <sz val="12"/>
      <color indexed="9"/>
      <name val="Helv"/>
    </font>
    <font>
      <b/>
      <sz val="11"/>
      <name val="Helv"/>
    </font>
    <font>
      <b/>
      <sz val="10"/>
      <color indexed="17"/>
      <name val="Arial"/>
      <family val="2"/>
    </font>
    <font>
      <sz val="10"/>
      <color rgb="FF9C6500"/>
      <name val="Arial"/>
      <family val="2"/>
    </font>
    <font>
      <sz val="10"/>
      <color indexed="60"/>
      <name val="Arial"/>
      <family val="2"/>
    </font>
    <font>
      <sz val="11"/>
      <color rgb="FF9C6500"/>
      <name val="Times New Roman"/>
      <family val="2"/>
    </font>
    <font>
      <sz val="11"/>
      <color indexed="59"/>
      <name val="Calibri"/>
      <family val="2"/>
      <scheme val="minor"/>
    </font>
    <font>
      <sz val="11"/>
      <color rgb="FF9C6500"/>
      <name val="Calibri"/>
      <family val="2"/>
    </font>
    <font>
      <sz val="11"/>
      <color indexed="19"/>
      <name val="Calibri"/>
      <family val="2"/>
    </font>
    <font>
      <sz val="11"/>
      <color indexed="60"/>
      <name val="Calibri"/>
      <family val="2"/>
    </font>
    <font>
      <sz val="7"/>
      <name val="Small Fonts"/>
      <family val="2"/>
    </font>
    <font>
      <b/>
      <i/>
      <sz val="16"/>
      <name val="Helv"/>
    </font>
    <font>
      <sz val="8"/>
      <color indexed="17"/>
      <name val="Tms Rmn"/>
    </font>
    <font>
      <sz val="10"/>
      <color rgb="FF000000"/>
      <name val="Arial"/>
      <family val="2"/>
    </font>
    <font>
      <sz val="11"/>
      <color rgb="FF000000"/>
      <name val="Times New Roman"/>
      <family val="1"/>
    </font>
    <font>
      <sz val="12"/>
      <name val="宋体"/>
      <charset val="134"/>
    </font>
    <font>
      <b/>
      <u/>
      <sz val="14"/>
      <name val="SWISS"/>
      <family val="2"/>
    </font>
    <font>
      <sz val="13"/>
      <name val=".VnTime"/>
      <family val="2"/>
    </font>
    <font>
      <b/>
      <sz val="10"/>
      <color rgb="FF3F3F3F"/>
      <name val="Arial"/>
      <family val="2"/>
    </font>
    <font>
      <b/>
      <sz val="10"/>
      <color indexed="63"/>
      <name val="Arial"/>
      <family val="2"/>
    </font>
    <font>
      <b/>
      <sz val="11"/>
      <color rgb="FF3F3F3F"/>
      <name val="Calibri"/>
      <family val="2"/>
    </font>
    <font>
      <sz val="8"/>
      <color indexed="14"/>
      <name val="Tms Rmn"/>
    </font>
    <font>
      <sz val="10"/>
      <color indexed="8"/>
      <name val="Calibri"/>
      <family val="2"/>
    </font>
    <font>
      <b/>
      <sz val="9"/>
      <name val="Times New Roman"/>
      <family val="1"/>
    </font>
    <font>
      <u val="doubleAccounting"/>
      <sz val="9"/>
      <name val="Times New Roman"/>
      <family val="1"/>
    </font>
    <font>
      <u val="singleAccounting"/>
      <sz val="9"/>
      <name val="Times New Roman"/>
      <family val="1"/>
    </font>
    <font>
      <b/>
      <sz val="10"/>
      <name val="Arial CE"/>
      <family val="2"/>
      <charset val="238"/>
    </font>
    <font>
      <b/>
      <i/>
      <u/>
      <sz val="10"/>
      <name val="Arial"/>
      <family val="2"/>
    </font>
    <font>
      <sz val="8"/>
      <name val="Helv"/>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8"/>
      <color indexed="56"/>
      <name val="Cambria"/>
      <family val="2"/>
    </font>
    <font>
      <u/>
      <sz val="9"/>
      <color indexed="36"/>
      <name val="Arial"/>
      <family val="2"/>
    </font>
    <font>
      <b/>
      <i/>
      <sz val="14"/>
      <name val="Arial"/>
      <family val="2"/>
    </font>
    <font>
      <sz val="12"/>
      <name val="Univers (WN)"/>
    </font>
    <font>
      <b/>
      <sz val="13"/>
      <color indexed="8"/>
      <name val="Verdana"/>
      <family val="2"/>
    </font>
    <font>
      <b/>
      <sz val="8"/>
      <color indexed="9"/>
      <name val="Verdana"/>
      <family val="2"/>
    </font>
    <font>
      <b/>
      <sz val="8"/>
      <color indexed="8"/>
      <name val="Arial"/>
      <family val="2"/>
    </font>
    <font>
      <sz val="8"/>
      <color indexed="8"/>
      <name val="Arial"/>
      <family val="2"/>
    </font>
    <font>
      <i/>
      <sz val="8"/>
      <color indexed="8"/>
      <name val="Arial"/>
      <family val="2"/>
    </font>
    <font>
      <sz val="2"/>
      <color indexed="9"/>
      <name val="Symbol"/>
      <family val="1"/>
      <charset val="2"/>
    </font>
    <font>
      <b/>
      <i/>
      <sz val="16"/>
      <color indexed="2"/>
      <name val="Arial"/>
      <family val="2"/>
    </font>
    <font>
      <b/>
      <i/>
      <sz val="12"/>
      <color indexed="4"/>
      <name val="Arial"/>
      <family val="2"/>
    </font>
    <font>
      <b/>
      <i/>
      <sz val="12"/>
      <color indexed="0"/>
      <name val="Arial"/>
      <family val="2"/>
    </font>
    <font>
      <b/>
      <sz val="8"/>
      <color indexed="8"/>
      <name val="Helv"/>
      <family val="2"/>
    </font>
    <font>
      <sz val="10"/>
      <name val="Univers"/>
      <family val="2"/>
    </font>
    <font>
      <b/>
      <sz val="10"/>
      <name val="Univers"/>
      <family val="2"/>
    </font>
    <font>
      <b/>
      <sz val="11"/>
      <name val="Switzerland"/>
    </font>
    <font>
      <sz val="9"/>
      <name val="Helvetica-Black"/>
    </font>
    <font>
      <sz val="8"/>
      <color indexed="8"/>
      <name val="Arial Narrow"/>
      <family val="2"/>
    </font>
    <font>
      <b/>
      <sz val="8"/>
      <color indexed="8"/>
      <name val="Arial Narrow"/>
      <family val="2"/>
    </font>
    <font>
      <i/>
      <sz val="8"/>
      <color indexed="9"/>
      <name val="Times New Roman"/>
      <family val="1"/>
    </font>
    <font>
      <sz val="9"/>
      <color indexed="8"/>
      <name val="Times New Roman"/>
      <family val="1"/>
    </font>
    <font>
      <b/>
      <sz val="11"/>
      <name val="Times New Roman"/>
      <family val="1"/>
    </font>
    <font>
      <sz val="24"/>
      <color indexed="13"/>
      <name val="Helv"/>
    </font>
    <font>
      <sz val="12"/>
      <color indexed="13"/>
      <name val="Helv"/>
    </font>
    <font>
      <b/>
      <sz val="10"/>
      <color theme="1"/>
      <name val="Arial"/>
      <family val="2"/>
    </font>
    <font>
      <b/>
      <sz val="11"/>
      <color rgb="FF000000"/>
      <name val="Calibri"/>
      <family val="2"/>
    </font>
    <font>
      <b/>
      <sz val="11"/>
      <color rgb="FF000000"/>
      <name val="Times New Roman"/>
      <family val="1"/>
    </font>
    <font>
      <sz val="10"/>
      <color rgb="FFFF0000"/>
      <name val="Arial"/>
      <family val="2"/>
    </font>
    <font>
      <sz val="11"/>
      <color rgb="FFFF0000"/>
      <name val="Times New Roman"/>
      <family val="2"/>
    </font>
    <font>
      <sz val="11"/>
      <color rgb="FFFF0000"/>
      <name val="Calibri"/>
      <family val="2"/>
    </font>
    <font>
      <sz val="14"/>
      <name val=".VnArial"/>
      <family val="2"/>
    </font>
    <font>
      <b/>
      <u/>
      <sz val="10"/>
      <name val="Tms Rmn"/>
    </font>
    <font>
      <sz val="10"/>
      <name val=" "/>
      <family val="1"/>
      <charset val="136"/>
    </font>
    <font>
      <sz val="14"/>
      <name val="뼻뮝"/>
      <family val="3"/>
    </font>
    <font>
      <sz val="12"/>
      <name val="바탕체"/>
      <family val="3"/>
    </font>
    <font>
      <sz val="12"/>
      <name val="뼻뮝"/>
      <family val="3"/>
    </font>
    <font>
      <sz val="11"/>
      <name val="돋움"/>
      <family val="2"/>
    </font>
    <font>
      <sz val="10"/>
      <name val="굴림체"/>
      <family val="3"/>
    </font>
    <font>
      <sz val="11"/>
      <name val="明朝"/>
      <family val="1"/>
      <charset val="128"/>
    </font>
    <font>
      <sz val="10"/>
      <name val="明朝"/>
      <family val="1"/>
      <charset val="128"/>
    </font>
    <font>
      <sz val="12"/>
      <name val="Courier"/>
      <family val="3"/>
    </font>
    <font>
      <sz val="12"/>
      <color rgb="FF000000"/>
      <name val="Garamond"/>
      <family val="1"/>
    </font>
    <font>
      <b/>
      <sz val="12"/>
      <color rgb="FF000000"/>
      <name val="Garamond"/>
      <family val="1"/>
    </font>
    <font>
      <sz val="10"/>
      <name val="Times New Roman"/>
      <family val="1"/>
      <charset val="177"/>
    </font>
    <font>
      <sz val="11"/>
      <name val="Times New Roman"/>
      <family val="1"/>
    </font>
    <font>
      <sz val="11"/>
      <name val="Times New Roman"/>
      <family val="1"/>
      <charset val="1"/>
    </font>
    <font>
      <sz val="9"/>
      <name val="‚l‚r ‚o–¾’©"/>
      <family val="3"/>
      <charset val="128"/>
    </font>
    <font>
      <sz val="11"/>
      <color indexed="8"/>
      <name val="Tahoma"/>
      <family val="2"/>
      <charset val="222"/>
    </font>
    <font>
      <sz val="11"/>
      <color indexed="9"/>
      <name val="Tahoma"/>
      <family val="2"/>
      <charset val="222"/>
    </font>
    <font>
      <sz val="8"/>
      <name val="Verdana"/>
      <family val="2"/>
    </font>
    <font>
      <b/>
      <sz val="10"/>
      <color indexed="10"/>
      <name val="Arial"/>
      <family val="2"/>
    </font>
    <font>
      <sz val="11"/>
      <name val="ＭＳ Ｐゴシック"/>
      <family val="3"/>
      <charset val="128"/>
    </font>
    <font>
      <b/>
      <sz val="8"/>
      <color indexed="8"/>
      <name val="Tahoma"/>
      <family val="2"/>
    </font>
    <font>
      <b/>
      <u/>
      <sz val="8"/>
      <color indexed="8"/>
      <name val="Tahoma"/>
      <family val="2"/>
    </font>
    <font>
      <b/>
      <sz val="11"/>
      <name val="Arial"/>
      <family val="2"/>
    </font>
    <font>
      <sz val="18"/>
      <name val="Times New Roman"/>
      <family val="1"/>
    </font>
    <font>
      <b/>
      <sz val="13"/>
      <name val="Times New Roman"/>
      <family val="1"/>
    </font>
    <font>
      <b/>
      <i/>
      <sz val="12"/>
      <name val="Times New Roman"/>
      <family val="1"/>
    </font>
    <font>
      <i/>
      <sz val="12"/>
      <name val="Times New Roman"/>
      <family val="1"/>
    </font>
    <font>
      <b/>
      <sz val="10"/>
      <name val="Times New Roman"/>
      <family val="1"/>
    </font>
    <font>
      <b/>
      <sz val="8"/>
      <color indexed="23"/>
      <name val="Verdana"/>
      <family val="2"/>
    </font>
    <font>
      <sz val="12"/>
      <name val="Helv"/>
      <family val="2"/>
    </font>
    <font>
      <u/>
      <sz val="18"/>
      <name val="Times New Roman"/>
      <family val="1"/>
    </font>
    <font>
      <sz val="12"/>
      <name val=".VnArial"/>
      <family val="2"/>
    </font>
    <font>
      <sz val="11"/>
      <color indexed="8"/>
      <name val="Times New Roman"/>
      <family val="1"/>
      <charset val="177"/>
    </font>
    <font>
      <b/>
      <i/>
      <sz val="11"/>
      <color indexed="8"/>
      <name val="Times New Roman"/>
      <family val="1"/>
      <charset val="177"/>
    </font>
    <font>
      <b/>
      <sz val="11"/>
      <color indexed="16"/>
      <name val="Times New Roman"/>
      <family val="1"/>
      <charset val="177"/>
    </font>
    <font>
      <b/>
      <sz val="22"/>
      <color indexed="8"/>
      <name val="Times New Roman"/>
      <family val="1"/>
      <charset val="177"/>
    </font>
    <font>
      <sz val="16"/>
      <color indexed="9"/>
      <name val="Tahoma"/>
      <family val="2"/>
    </font>
    <font>
      <sz val="8"/>
      <name val="Century Schoolbook"/>
      <family val="1"/>
    </font>
    <font>
      <sz val="12"/>
      <name val="SWISS"/>
      <family val="2"/>
    </font>
    <font>
      <sz val="10"/>
      <color indexed="19"/>
      <name val="Arial"/>
      <family val="2"/>
    </font>
    <font>
      <sz val="10"/>
      <name val="ＭＳ Ｐゴシック"/>
      <family val="3"/>
      <charset val="128"/>
    </font>
    <font>
      <b/>
      <sz val="18"/>
      <color indexed="56"/>
      <name val="Tahoma"/>
      <family val="2"/>
      <charset val="222"/>
    </font>
    <font>
      <b/>
      <sz val="11"/>
      <color indexed="9"/>
      <name val="Tahoma"/>
      <family val="2"/>
      <charset val="222"/>
    </font>
    <font>
      <sz val="11"/>
      <color indexed="60"/>
      <name val="Tahoma"/>
      <family val="2"/>
      <charset val="222"/>
    </font>
    <font>
      <sz val="10"/>
      <name val="Helv"/>
      <family val="2"/>
    </font>
    <font>
      <sz val="11"/>
      <color indexed="52"/>
      <name val="Tahoma"/>
      <family val="2"/>
      <charset val="222"/>
    </font>
    <font>
      <sz val="10"/>
      <name val="ＨＧ丸ゴシックM"/>
      <family val="3"/>
      <charset val="128"/>
    </font>
    <font>
      <sz val="12"/>
      <name val="바탕체"/>
      <family val="1"/>
      <charset val="129"/>
    </font>
    <font>
      <sz val="11"/>
      <color indexed="62"/>
      <name val="Tahoma"/>
      <family val="2"/>
      <charset val="222"/>
    </font>
    <font>
      <b/>
      <sz val="11"/>
      <color indexed="63"/>
      <name val="Tahoma"/>
      <family val="2"/>
      <charset val="222"/>
    </font>
    <font>
      <sz val="11"/>
      <color indexed="20"/>
      <name val="Tahoma"/>
      <family val="2"/>
      <charset val="222"/>
    </font>
    <font>
      <sz val="14"/>
      <name val="ＭＳ 明朝"/>
      <family val="1"/>
      <charset val="128"/>
    </font>
    <font>
      <sz val="11"/>
      <color indexed="17"/>
      <name val="Tahoma"/>
      <family val="2"/>
      <charset val="222"/>
    </font>
    <font>
      <b/>
      <sz val="15"/>
      <color indexed="56"/>
      <name val="Tahoma"/>
      <family val="2"/>
      <charset val="222"/>
    </font>
    <font>
      <b/>
      <sz val="13"/>
      <color indexed="56"/>
      <name val="Tahoma"/>
      <family val="2"/>
      <charset val="222"/>
    </font>
    <font>
      <b/>
      <sz val="11"/>
      <color indexed="56"/>
      <name val="Tahoma"/>
      <family val="2"/>
      <charset val="222"/>
    </font>
    <font>
      <b/>
      <sz val="11"/>
      <color indexed="52"/>
      <name val="Tahoma"/>
      <family val="2"/>
      <charset val="222"/>
    </font>
    <font>
      <i/>
      <sz val="11"/>
      <color indexed="23"/>
      <name val="Tahoma"/>
      <family val="2"/>
      <charset val="222"/>
    </font>
    <font>
      <sz val="11"/>
      <color indexed="10"/>
      <name val="Tahoma"/>
      <family val="2"/>
      <charset val="222"/>
    </font>
    <font>
      <b/>
      <sz val="11"/>
      <color indexed="8"/>
      <name val="Tahoma"/>
      <family val="2"/>
      <charset val="222"/>
    </font>
    <font>
      <sz val="11"/>
      <color indexed="8"/>
      <name val="Calibri"/>
      <family val="2"/>
    </font>
    <font>
      <sz val="12"/>
      <color indexed="8"/>
      <name val="Garamond"/>
      <family val="1"/>
    </font>
    <font>
      <u/>
      <sz val="12"/>
      <color rgb="FF000000"/>
      <name val="Garamond"/>
      <family val="1"/>
    </font>
    <font>
      <sz val="12"/>
      <color rgb="FF000000"/>
      <name val="Trebuchet MS"/>
      <family val="2"/>
    </font>
    <font>
      <b/>
      <i/>
      <sz val="12"/>
      <name val="Garamond"/>
      <family val="1"/>
    </font>
    <font>
      <i/>
      <sz val="12"/>
      <name val="Garamond"/>
      <family val="1"/>
    </font>
    <font>
      <i/>
      <sz val="12"/>
      <color rgb="FF000000"/>
      <name val="Garamond"/>
      <family val="1"/>
    </font>
    <font>
      <i/>
      <sz val="12"/>
      <color theme="1"/>
      <name val="Garamond"/>
      <family val="1"/>
    </font>
    <font>
      <sz val="12"/>
      <color theme="1"/>
      <name val="Times New Roman"/>
      <family val="1"/>
    </font>
    <font>
      <sz val="12"/>
      <color rgb="FF212121"/>
      <name val="Tahoma"/>
      <family val="2"/>
    </font>
    <font>
      <sz val="12"/>
      <color rgb="FFFF0000"/>
      <name val="Garamond"/>
      <family val="1"/>
    </font>
    <font>
      <b/>
      <sz val="14"/>
      <color indexed="8"/>
      <name val="Garamond"/>
      <family val="1"/>
    </font>
    <font>
      <b/>
      <u/>
      <sz val="12"/>
      <color indexed="8"/>
      <name val="Garamond"/>
      <family val="1"/>
    </font>
    <font>
      <b/>
      <sz val="12"/>
      <name val="Garamond"/>
      <family val="1"/>
    </font>
    <font>
      <b/>
      <sz val="13"/>
      <name val="Garamond"/>
      <family val="1"/>
    </font>
    <font>
      <b/>
      <u/>
      <sz val="12"/>
      <name val="Garamond"/>
      <family val="1"/>
    </font>
    <font>
      <u/>
      <sz val="12"/>
      <name val="Garamond"/>
      <family val="1"/>
    </font>
    <font>
      <b/>
      <sz val="16"/>
      <name val="Garamond"/>
      <family val="1"/>
    </font>
    <font>
      <b/>
      <sz val="12"/>
      <color rgb="FFFF0000"/>
      <name val="Garamond"/>
      <family val="1"/>
    </font>
    <font>
      <sz val="11"/>
      <color rgb="FF000000"/>
      <name val="Calibri"/>
      <family val="2"/>
      <charset val="1"/>
    </font>
    <font>
      <sz val="10"/>
      <name val="Arial"/>
      <family val="2"/>
      <charset val="1"/>
    </font>
    <font>
      <sz val="10"/>
      <name val="Mangal"/>
      <family val="2"/>
      <charset val="1"/>
    </font>
    <font>
      <sz val="12"/>
      <color theme="0"/>
      <name val="Garamond"/>
      <family val="1"/>
    </font>
    <font>
      <b/>
      <u/>
      <sz val="11"/>
      <color theme="1"/>
      <name val="Calibri"/>
      <family val="2"/>
      <scheme val="minor"/>
    </font>
    <font>
      <b/>
      <u/>
      <sz val="12"/>
      <color rgb="FF000000"/>
      <name val="Garamond"/>
      <family val="1"/>
    </font>
    <font>
      <b/>
      <sz val="7"/>
      <color theme="1"/>
      <name val="Garamond"/>
      <family val="1"/>
    </font>
    <font>
      <sz val="7"/>
      <color theme="1"/>
      <name val="Garamond"/>
      <family val="1"/>
    </font>
    <font>
      <sz val="11"/>
      <color theme="1"/>
      <name val="Garamond"/>
      <family val="1"/>
    </font>
    <font>
      <b/>
      <vertAlign val="superscript"/>
      <sz val="12"/>
      <color theme="1"/>
      <name val="Garamond"/>
      <family val="1"/>
    </font>
    <font>
      <b/>
      <u/>
      <sz val="12"/>
      <color theme="1"/>
      <name val="Garamond"/>
      <family val="1"/>
    </font>
    <font>
      <b/>
      <sz val="12"/>
      <color theme="1"/>
      <name val="Times New Roman"/>
      <family val="1"/>
    </font>
    <font>
      <b/>
      <sz val="7"/>
      <color theme="1"/>
      <name val="Times New Roman"/>
      <family val="1"/>
    </font>
    <font>
      <sz val="7"/>
      <color theme="1"/>
      <name val="Times New Roman"/>
      <family val="1"/>
    </font>
  </fonts>
  <fills count="154">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indexed="10"/>
        <bgColor indexed="64"/>
      </patternFill>
    </fill>
    <fill>
      <patternFill patternType="solid">
        <fgColor indexed="22"/>
        <bgColor indexed="64"/>
      </patternFill>
    </fill>
    <fill>
      <patternFill patternType="solid">
        <fgColor indexed="13"/>
        <bgColor indexed="64"/>
      </patternFill>
    </fill>
    <fill>
      <patternFill patternType="solid">
        <fgColor indexed="31"/>
      </patternFill>
    </fill>
    <fill>
      <patternFill patternType="solid">
        <fgColor indexed="47"/>
      </patternFill>
    </fill>
    <fill>
      <patternFill patternType="solid">
        <fgColor rgb="FFDCE6F1"/>
        <bgColor rgb="FFDCE6F1"/>
      </patternFill>
    </fill>
    <fill>
      <patternFill patternType="solid">
        <fgColor indexed="45"/>
      </patternFill>
    </fill>
    <fill>
      <patternFill patternType="solid">
        <fgColor indexed="16"/>
        <bgColor indexed="64"/>
      </patternFill>
    </fill>
    <fill>
      <patternFill patternType="solid">
        <fgColor rgb="FFB8CCE4"/>
        <bgColor rgb="FFB8CCE4"/>
      </patternFill>
    </fill>
    <fill>
      <patternFill patternType="solid">
        <fgColor indexed="44"/>
      </patternFill>
    </fill>
    <fill>
      <patternFill patternType="solid">
        <fgColor indexed="29"/>
      </patternFill>
    </fill>
    <fill>
      <patternFill patternType="solid">
        <fgColor rgb="FFF2DCDB"/>
        <bgColor rgb="FFF2DCDB"/>
      </patternFill>
    </fill>
    <fill>
      <patternFill patternType="solid">
        <fgColor indexed="42"/>
      </patternFill>
    </fill>
    <fill>
      <patternFill patternType="solid">
        <fgColor indexed="26"/>
      </patternFill>
    </fill>
    <fill>
      <patternFill patternType="solid">
        <fgColor rgb="FFEBF1DE"/>
        <bgColor rgb="FFEBF1DE"/>
      </patternFill>
    </fill>
    <fill>
      <patternFill patternType="solid">
        <fgColor indexed="46"/>
      </patternFill>
    </fill>
    <fill>
      <patternFill patternType="solid">
        <fgColor rgb="FFE4DFEC"/>
        <bgColor rgb="FFE4DFEC"/>
      </patternFill>
    </fill>
    <fill>
      <patternFill patternType="solid">
        <fgColor rgb="FFDAEEF3"/>
        <bgColor rgb="FFDAEEF3"/>
      </patternFill>
    </fill>
    <fill>
      <patternFill patternType="solid">
        <fgColor indexed="27"/>
      </patternFill>
    </fill>
    <fill>
      <patternFill patternType="solid">
        <fgColor rgb="FFFDE9D9"/>
        <bgColor rgb="FFFDE9D9"/>
      </patternFill>
    </fill>
    <fill>
      <patternFill patternType="solid">
        <fgColor indexed="22"/>
      </patternFill>
    </fill>
    <fill>
      <patternFill patternType="solid">
        <fgColor rgb="FFE6B8B7"/>
        <bgColor rgb="FFE6B8B7"/>
      </patternFill>
    </fill>
    <fill>
      <patternFill patternType="solid">
        <fgColor indexed="11"/>
      </patternFill>
    </fill>
    <fill>
      <patternFill patternType="solid">
        <fgColor indexed="43"/>
      </patternFill>
    </fill>
    <fill>
      <patternFill patternType="solid">
        <fgColor rgb="FFD8E4BC"/>
        <bgColor rgb="FFD8E4BC"/>
      </patternFill>
    </fill>
    <fill>
      <patternFill patternType="solid">
        <fgColor rgb="FFCCC0DA"/>
        <bgColor rgb="FFCCC0DA"/>
      </patternFill>
    </fill>
    <fill>
      <patternFill patternType="solid">
        <fgColor rgb="FFB7DEE8"/>
        <bgColor rgb="FFB7DEE8"/>
      </patternFill>
    </fill>
    <fill>
      <patternFill patternType="solid">
        <fgColor indexed="51"/>
      </patternFill>
    </fill>
    <fill>
      <patternFill patternType="solid">
        <fgColor rgb="FFFCD5B4"/>
        <bgColor rgb="FFFCD5B4"/>
      </patternFill>
    </fill>
    <fill>
      <patternFill patternType="solid">
        <fgColor indexed="30"/>
      </patternFill>
    </fill>
    <fill>
      <patternFill patternType="solid">
        <fgColor indexed="48"/>
      </patternFill>
    </fill>
    <fill>
      <patternFill patternType="solid">
        <fgColor rgb="FF95B3D7"/>
        <bgColor rgb="FF95B3D7"/>
      </patternFill>
    </fill>
    <fill>
      <patternFill patternType="solid">
        <fgColor rgb="FFDA9694"/>
        <bgColor rgb="FFDA9694"/>
      </patternFill>
    </fill>
    <fill>
      <patternFill patternType="solid">
        <fgColor indexed="53"/>
      </patternFill>
    </fill>
    <fill>
      <patternFill patternType="solid">
        <fgColor rgb="FFC4D79B"/>
        <bgColor rgb="FFC4D79B"/>
      </patternFill>
    </fill>
    <fill>
      <patternFill patternType="solid">
        <fgColor indexed="36"/>
      </patternFill>
    </fill>
    <fill>
      <patternFill patternType="solid">
        <fgColor rgb="FFB1A0C7"/>
        <bgColor rgb="FFB1A0C7"/>
      </patternFill>
    </fill>
    <fill>
      <patternFill patternType="solid">
        <fgColor indexed="49"/>
      </patternFill>
    </fill>
    <fill>
      <patternFill patternType="solid">
        <fgColor rgb="FF92CDDC"/>
        <bgColor rgb="FF92CDDC"/>
      </patternFill>
    </fill>
    <fill>
      <patternFill patternType="solid">
        <fgColor indexed="52"/>
      </patternFill>
    </fill>
    <fill>
      <patternFill patternType="solid">
        <fgColor rgb="FFFABF8F"/>
        <bgColor rgb="FFFABF8F"/>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62"/>
      </patternFill>
    </fill>
    <fill>
      <patternFill patternType="solid">
        <fgColor rgb="FF4F81BD"/>
        <bgColor rgb="FF4F81BD"/>
      </patternFill>
    </fill>
    <fill>
      <patternFill patternType="solid">
        <fgColor indexed="56"/>
      </patternFill>
    </fill>
    <fill>
      <patternFill patternType="solid">
        <fgColor indexed="45"/>
        <bgColor indexed="45"/>
      </patternFill>
    </fill>
    <fill>
      <patternFill patternType="solid">
        <fgColor indexed="29"/>
        <bgColor indexed="29"/>
      </patternFill>
    </fill>
    <fill>
      <patternFill patternType="solid">
        <fgColor indexed="10"/>
      </patternFill>
    </fill>
    <fill>
      <patternFill patternType="solid">
        <fgColor rgb="FFC0504D"/>
        <bgColor rgb="FFC0504D"/>
      </patternFill>
    </fill>
    <fill>
      <patternFill patternType="solid">
        <fgColor indexed="42"/>
        <bgColor indexed="42"/>
      </patternFill>
    </fill>
    <fill>
      <patternFill patternType="solid">
        <fgColor indexed="11"/>
        <bgColor indexed="11"/>
      </patternFill>
    </fill>
    <fill>
      <patternFill patternType="solid">
        <fgColor indexed="57"/>
      </patternFill>
    </fill>
    <fill>
      <patternFill patternType="solid">
        <fgColor rgb="FF9BBB59"/>
        <bgColor rgb="FF9BBB59"/>
      </patternFill>
    </fill>
    <fill>
      <patternFill patternType="solid">
        <fgColor indexed="46"/>
        <bgColor indexed="46"/>
      </patternFill>
    </fill>
    <fill>
      <patternFill patternType="solid">
        <fgColor indexed="36"/>
        <bgColor indexed="36"/>
      </patternFill>
    </fill>
    <fill>
      <patternFill patternType="solid">
        <fgColor rgb="FF8064A2"/>
        <bgColor rgb="FF8064A2"/>
      </patternFill>
    </fill>
    <fill>
      <patternFill patternType="solid">
        <fgColor indexed="54"/>
      </patternFill>
    </fill>
    <fill>
      <patternFill patternType="solid">
        <fgColor indexed="27"/>
        <bgColor indexed="27"/>
      </patternFill>
    </fill>
    <fill>
      <patternFill patternType="solid">
        <fgColor indexed="49"/>
        <bgColor indexed="49"/>
      </patternFill>
    </fill>
    <fill>
      <patternFill patternType="solid">
        <fgColor rgb="FF4BACC6"/>
        <bgColor rgb="FF4BACC6"/>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rgb="FFF79646"/>
        <bgColor rgb="FFF79646"/>
      </patternFill>
    </fill>
    <fill>
      <patternFill patternType="solid">
        <fgColor indexed="44"/>
        <bgColor indexed="64"/>
      </patternFill>
    </fill>
    <fill>
      <patternFill patternType="solid">
        <fgColor rgb="FFFFC7CE"/>
        <bgColor rgb="FFFFC7CE"/>
      </patternFill>
    </fill>
    <fill>
      <patternFill patternType="solid">
        <fgColor rgb="FFF2F2F2"/>
        <bgColor rgb="FFF2F2F2"/>
      </patternFill>
    </fill>
    <fill>
      <patternFill patternType="solid">
        <fgColor indexed="9"/>
      </patternFill>
    </fill>
    <fill>
      <patternFill patternType="solid">
        <fgColor indexed="9"/>
        <bgColor indexed="64"/>
      </patternFill>
    </fill>
    <fill>
      <patternFill patternType="solid">
        <fgColor indexed="55"/>
      </patternFill>
    </fill>
    <fill>
      <patternFill patternType="solid">
        <fgColor indexed="63"/>
      </patternFill>
    </fill>
    <fill>
      <patternFill patternType="solid">
        <fgColor rgb="FFA5A5A5"/>
        <bgColor rgb="FFA5A5A5"/>
      </patternFill>
    </fill>
    <fill>
      <patternFill patternType="solid">
        <fgColor indexed="26"/>
        <bgColor indexed="64"/>
      </patternFill>
    </fill>
    <fill>
      <patternFill patternType="solid">
        <fgColor rgb="FFD3D3D3"/>
        <bgColor indexed="64"/>
      </patternFill>
    </fill>
    <fill>
      <patternFill patternType="solid">
        <fgColor indexed="9"/>
        <bgColor indexed="9"/>
      </patternFill>
    </fill>
    <fill>
      <patternFill patternType="solid">
        <fgColor indexed="34"/>
        <bgColor indexed="64"/>
      </patternFill>
    </fill>
    <fill>
      <patternFill patternType="solid">
        <fgColor indexed="43"/>
        <bgColor indexed="64"/>
      </patternFill>
    </fill>
    <fill>
      <patternFill patternType="solid">
        <fgColor indexed="42"/>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12"/>
        <bgColor indexed="9"/>
      </patternFill>
    </fill>
    <fill>
      <patternFill patternType="solid">
        <fgColor indexed="55"/>
        <bgColor indexed="64"/>
      </patternFill>
    </fill>
    <fill>
      <patternFill patternType="solid">
        <fgColor rgb="FFC6EFCE"/>
        <bgColor rgb="FFC6EFCE"/>
      </patternFill>
    </fill>
    <fill>
      <patternFill patternType="solid">
        <fgColor indexed="65"/>
        <bgColor indexed="64"/>
      </patternFill>
    </fill>
    <fill>
      <patternFill patternType="lightGray">
        <fgColor indexed="8"/>
      </patternFill>
    </fill>
    <fill>
      <patternFill patternType="solid">
        <fgColor rgb="FFFFCC99"/>
        <bgColor rgb="FFFFCC99"/>
      </patternFill>
    </fill>
    <fill>
      <patternFill patternType="solid">
        <fgColor indexed="15"/>
      </patternFill>
    </fill>
    <fill>
      <patternFill patternType="solid">
        <fgColor indexed="13"/>
      </patternFill>
    </fill>
    <fill>
      <patternFill patternType="solid">
        <fgColor indexed="12"/>
      </patternFill>
    </fill>
    <fill>
      <patternFill patternType="solid">
        <fgColor rgb="FFFFEB9C"/>
        <bgColor rgb="FFFFEB9C"/>
      </patternFill>
    </fill>
    <fill>
      <patternFill patternType="solid">
        <fgColor rgb="FFFFFFCC"/>
        <bgColor rgb="FFFFFFCC"/>
      </patternFill>
    </fill>
    <fill>
      <patternFill patternType="solid">
        <fgColor indexed="34"/>
        <bgColor indexed="13"/>
      </patternFill>
    </fill>
    <fill>
      <patternFill patternType="mediumGray">
        <fgColor indexed="22"/>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6"/>
        <bgColor indexed="64"/>
      </patternFill>
    </fill>
    <fill>
      <patternFill patternType="solid">
        <fgColor indexed="63"/>
        <bgColor indexed="64"/>
      </patternFill>
    </fill>
    <fill>
      <patternFill patternType="solid">
        <fgColor indexed="21"/>
        <bgColor indexed="64"/>
      </patternFill>
    </fill>
    <fill>
      <patternFill patternType="solid">
        <fgColor indexed="15"/>
        <bgColor indexed="64"/>
      </patternFill>
    </fill>
    <fill>
      <patternFill patternType="solid">
        <fgColor indexed="8"/>
        <bgColor indexed="64"/>
      </patternFill>
    </fill>
    <fill>
      <patternFill patternType="solid">
        <fgColor rgb="FFBFBFBF"/>
        <bgColor indexed="64"/>
      </patternFill>
    </fill>
    <fill>
      <patternFill patternType="solid">
        <fgColor rgb="FFD9D9D9"/>
        <bgColor indexed="64"/>
      </patternFill>
    </fill>
    <fill>
      <patternFill patternType="solid">
        <fgColor theme="0" tint="-0.34998626667073579"/>
        <bgColor indexed="64"/>
      </patternFill>
    </fill>
  </fills>
  <borders count="10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double">
        <color indexed="64"/>
      </top>
      <bottom/>
      <diagonal/>
    </border>
    <border>
      <left/>
      <right/>
      <top/>
      <bottom style="medium">
        <color rgb="FF95B3D7"/>
      </bottom>
      <diagonal/>
    </border>
    <border>
      <left style="double">
        <color auto="1"/>
      </left>
      <right/>
      <top/>
      <bottom style="hair">
        <color auto="1"/>
      </bottom>
      <diagonal/>
    </border>
    <border>
      <left style="hair">
        <color auto="1"/>
      </left>
      <right/>
      <top style="hair">
        <color auto="1"/>
      </top>
      <bottom style="hair">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double">
        <color indexed="62"/>
      </left>
      <right style="double">
        <color indexed="62"/>
      </right>
      <top style="double">
        <color indexed="62"/>
      </top>
      <bottom style="double">
        <color indexed="62"/>
      </bottom>
      <diagonal/>
    </border>
    <border>
      <left style="thin">
        <color indexed="8"/>
      </left>
      <right style="thin">
        <color indexed="8"/>
      </right>
      <top style="thin">
        <color indexed="8"/>
      </top>
      <bottom style="thin">
        <color indexed="8"/>
      </bottom>
      <diagonal/>
    </border>
    <border>
      <left/>
      <right/>
      <top style="double">
        <color auto="1"/>
      </top>
      <bottom style="double">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style="thin">
        <color auto="1"/>
      </top>
      <bottom style="thin">
        <color auto="1"/>
      </bottom>
      <diagonal/>
    </border>
    <border>
      <left/>
      <right/>
      <top/>
      <bottom style="thick">
        <color indexed="62"/>
      </bottom>
      <diagonal/>
    </border>
    <border>
      <left/>
      <right/>
      <top/>
      <bottom style="thick">
        <color indexed="48"/>
      </bottom>
      <diagonal/>
    </border>
    <border>
      <left/>
      <right/>
      <top/>
      <bottom style="thick">
        <color rgb="FF4F81BD"/>
      </bottom>
      <diagonal/>
    </border>
    <border>
      <left/>
      <right/>
      <top/>
      <bottom style="thick">
        <color indexed="56"/>
      </bottom>
      <diagonal/>
    </border>
    <border>
      <left/>
      <right/>
      <top/>
      <bottom style="thick">
        <color indexed="22"/>
      </bottom>
      <diagonal/>
    </border>
    <border>
      <left/>
      <right/>
      <top/>
      <bottom style="thick">
        <color rgb="FFA7BFDE"/>
      </bottom>
      <diagonal/>
    </border>
    <border>
      <left/>
      <right/>
      <top/>
      <bottom style="thick">
        <color indexed="27"/>
      </bottom>
      <diagonal/>
    </border>
    <border>
      <left/>
      <right/>
      <top/>
      <bottom style="medium">
        <color indexed="30"/>
      </bottom>
      <diagonal/>
    </border>
    <border>
      <left/>
      <right/>
      <top/>
      <bottom style="medium">
        <color indexed="48"/>
      </bottom>
      <diagonal/>
    </border>
    <border>
      <left/>
      <right/>
      <top/>
      <bottom style="medium">
        <color indexed="27"/>
      </bottom>
      <diagonal/>
    </border>
    <border>
      <left style="double">
        <color auto="1"/>
      </left>
      <right style="double">
        <color auto="1"/>
      </right>
      <top style="double">
        <color auto="1"/>
      </top>
      <bottom style="double">
        <color auto="1"/>
      </bottom>
      <diagonal/>
    </border>
    <border>
      <left/>
      <right/>
      <top style="medium">
        <color auto="1"/>
      </top>
      <bottom/>
      <diagonal/>
    </border>
    <border>
      <left/>
      <right/>
      <top/>
      <bottom style="double">
        <color indexed="52"/>
      </bottom>
      <diagonal/>
    </border>
    <border>
      <left/>
      <right/>
      <top/>
      <bottom style="double">
        <color indexed="51"/>
      </bottom>
      <diagonal/>
    </border>
    <border>
      <left/>
      <right/>
      <top/>
      <bottom style="double">
        <color indexed="10"/>
      </bottom>
      <diagonal/>
    </border>
    <border>
      <left/>
      <right/>
      <top/>
      <bottom style="medium">
        <color auto="1"/>
      </bottom>
      <diagonal/>
    </border>
    <border>
      <left/>
      <right/>
      <top style="dotted">
        <color auto="1"/>
      </top>
      <bottom style="dotted">
        <color auto="1"/>
      </bottom>
      <diagonal/>
    </border>
    <border>
      <left/>
      <right style="thin">
        <color rgb="FF000000"/>
      </right>
      <top style="thin">
        <color rgb="FF000000"/>
      </top>
      <bottom style="thin">
        <color rgb="FF00000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auto="1"/>
      </top>
      <bottom style="double">
        <color auto="1"/>
      </bottom>
      <diagonal/>
    </border>
    <border>
      <left style="thin">
        <color indexed="63"/>
      </left>
      <right style="thin">
        <color indexed="63"/>
      </right>
      <top style="thin">
        <color auto="1"/>
      </top>
      <bottom style="thin">
        <color indexed="63"/>
      </bottom>
      <diagonal/>
    </border>
    <border>
      <left style="thin">
        <color indexed="9"/>
      </left>
      <right/>
      <top style="thin">
        <color indexed="9"/>
      </top>
      <bottom style="thin">
        <color indexed="23"/>
      </bottom>
      <diagonal/>
    </border>
    <border>
      <left style="thin">
        <color indexed="23"/>
      </left>
      <right style="dashed">
        <color indexed="9"/>
      </right>
      <top/>
      <bottom style="dashed">
        <color indexed="9"/>
      </bottom>
      <diagonal/>
    </border>
    <border>
      <left style="thin">
        <color auto="1"/>
      </left>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double">
        <color auto="1"/>
      </top>
      <bottom style="double">
        <color auto="1"/>
      </bottom>
      <diagonal/>
    </border>
    <border>
      <left/>
      <right/>
      <top style="thin">
        <color rgb="FF4F81BD"/>
      </top>
      <bottom style="double">
        <color rgb="FF4F81BD"/>
      </bottom>
      <diagonal/>
    </border>
    <border>
      <left/>
      <right/>
      <top style="thin">
        <color indexed="62"/>
      </top>
      <bottom style="double">
        <color indexed="62"/>
      </bottom>
      <diagonal/>
    </border>
    <border>
      <left/>
      <right/>
      <top style="thin">
        <color indexed="56"/>
      </top>
      <bottom style="double">
        <color indexed="56"/>
      </bottom>
      <diagonal/>
    </border>
    <border>
      <left style="thin">
        <color indexed="8"/>
      </left>
      <right style="thin">
        <color indexed="8"/>
      </right>
      <top style="double">
        <color indexed="8"/>
      </top>
      <bottom style="thin">
        <color indexed="8"/>
      </bottom>
      <diagonal/>
    </border>
    <border>
      <left style="thin">
        <color indexed="0"/>
      </left>
      <right style="thin">
        <color indexed="0"/>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55"/>
      </right>
      <top/>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medium">
        <color auto="1"/>
      </top>
      <bottom style="thin">
        <color auto="1"/>
      </bottom>
      <diagonal/>
    </border>
    <border>
      <left/>
      <right style="thin">
        <color indexed="64"/>
      </right>
      <top style="medium">
        <color auto="1"/>
      </top>
      <bottom/>
      <diagonal/>
    </border>
    <border>
      <left style="medium">
        <color auto="1"/>
      </left>
      <right/>
      <top/>
      <bottom style="thin">
        <color indexed="64"/>
      </bottom>
      <diagonal/>
    </border>
    <border>
      <left style="medium">
        <color auto="1"/>
      </left>
      <right/>
      <top style="thin">
        <color auto="1"/>
      </top>
      <bottom style="thin">
        <color indexed="64"/>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style="medium">
        <color indexed="64"/>
      </bottom>
      <diagonal/>
    </border>
    <border>
      <left style="medium">
        <color auto="1"/>
      </left>
      <right/>
      <top style="medium">
        <color auto="1"/>
      </top>
      <bottom style="thin">
        <color auto="1"/>
      </bottom>
      <diagonal/>
    </border>
    <border>
      <left/>
      <right/>
      <top style="medium">
        <color auto="1"/>
      </top>
      <bottom style="thin">
        <color auto="1"/>
      </bottom>
      <diagonal/>
    </border>
    <border>
      <left style="thin">
        <color indexed="64"/>
      </left>
      <right style="thin">
        <color indexed="64"/>
      </right>
      <top style="thin">
        <color indexed="64"/>
      </top>
      <bottom/>
      <diagonal/>
    </border>
    <border>
      <left style="thin">
        <color auto="1"/>
      </left>
      <right style="medium">
        <color auto="1"/>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64"/>
      </left>
      <right style="thin">
        <color indexed="64"/>
      </right>
      <top style="thin">
        <color indexed="64"/>
      </top>
      <bottom style="medium">
        <color indexed="64"/>
      </bottom>
      <diagonal/>
    </border>
    <border>
      <left style="thin">
        <color auto="1"/>
      </left>
      <right style="medium">
        <color auto="1"/>
      </right>
      <top style="thin">
        <color auto="1"/>
      </top>
      <bottom style="medium">
        <color auto="1"/>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auto="1"/>
      </left>
      <right style="thin">
        <color auto="1"/>
      </right>
      <top/>
      <bottom/>
      <diagonal/>
    </border>
    <border>
      <left style="thin">
        <color indexed="64"/>
      </left>
      <right/>
      <top/>
      <bottom/>
      <diagonal/>
    </border>
    <border>
      <left/>
      <right style="thin">
        <color indexed="64"/>
      </right>
      <top style="thin">
        <color auto="1"/>
      </top>
      <bottom style="medium">
        <color indexed="64"/>
      </bottom>
      <diagonal/>
    </border>
    <border>
      <left/>
      <right style="medium">
        <color auto="1"/>
      </right>
      <top style="thin">
        <color indexed="64"/>
      </top>
      <bottom style="thin">
        <color auto="1"/>
      </bottom>
      <diagonal/>
    </border>
    <border>
      <left style="medium">
        <color auto="1"/>
      </left>
      <right/>
      <top style="thin">
        <color auto="1"/>
      </top>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s>
  <cellStyleXfs count="58136">
    <xf numFmtId="0" fontId="0" fillId="0" borderId="0"/>
    <xf numFmtId="43" fontId="1"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8" fillId="0" borderId="0"/>
    <xf numFmtId="0" fontId="24" fillId="0" borderId="0"/>
    <xf numFmtId="43" fontId="24" fillId="0" borderId="0" applyFont="0" applyFill="0" applyBorder="0" applyAlignment="0" applyProtection="0"/>
    <xf numFmtId="0" fontId="27" fillId="0" borderId="0" applyNumberFormat="0" applyFill="0" applyBorder="0" applyAlignment="0" applyProtection="0"/>
    <xf numFmtId="0" fontId="5" fillId="0" borderId="0"/>
    <xf numFmtId="0" fontId="28" fillId="0" borderId="0"/>
    <xf numFmtId="0" fontId="29" fillId="0" borderId="0" applyNumberFormat="0" applyFill="0" applyBorder="0" applyAlignment="0" applyProtection="0"/>
    <xf numFmtId="167" fontId="30" fillId="0" borderId="0" applyFont="0" applyFill="0" applyBorder="0" applyAlignment="0" applyProtection="0"/>
    <xf numFmtId="0" fontId="5" fillId="0" borderId="0"/>
    <xf numFmtId="168" fontId="30" fillId="0" borderId="0" applyFont="0" applyFill="0" applyBorder="0" applyAlignment="0" applyProtection="0"/>
    <xf numFmtId="169" fontId="30" fillId="0" borderId="0" applyFont="0" applyFill="0" applyBorder="0" applyAlignment="0" applyProtection="0"/>
    <xf numFmtId="38" fontId="31" fillId="0" borderId="0" applyFont="0" applyFill="0" applyBorder="0" applyAlignment="0" applyProtection="0"/>
    <xf numFmtId="0" fontId="5" fillId="0" borderId="0"/>
    <xf numFmtId="170" fontId="32" fillId="0" borderId="0" applyFont="0" applyFill="0" applyBorder="0" applyAlignment="0" applyProtection="0"/>
    <xf numFmtId="0" fontId="33" fillId="0" borderId="0" applyNumberFormat="0" applyFill="0" applyBorder="0" applyAlignment="0" applyProtection="0">
      <alignment vertical="top"/>
      <protection locked="0"/>
    </xf>
    <xf numFmtId="171" fontId="34" fillId="0" borderId="0" applyFont="0" applyFill="0" applyBorder="0" applyAlignment="0" applyProtection="0"/>
    <xf numFmtId="9" fontId="35" fillId="0" borderId="0" applyFont="0" applyFill="0" applyBorder="0" applyAlignment="0" applyProtection="0"/>
    <xf numFmtId="0" fontId="36" fillId="0" borderId="0"/>
    <xf numFmtId="171" fontId="37" fillId="0" borderId="0" applyFont="0" applyFill="0" applyBorder="0" applyAlignment="0" applyProtection="0"/>
    <xf numFmtId="0" fontId="5" fillId="0" borderId="0"/>
    <xf numFmtId="0" fontId="5" fillId="0" borderId="0"/>
    <xf numFmtId="0" fontId="5" fillId="0" borderId="0" applyNumberFormat="0" applyFill="0" applyBorder="0" applyAlignment="0" applyProtection="0"/>
    <xf numFmtId="0" fontId="5" fillId="0" borderId="0"/>
    <xf numFmtId="0" fontId="38" fillId="37" borderId="0" applyNumberFormat="0" applyBorder="0" applyAlignment="0" applyProtection="0"/>
    <xf numFmtId="0" fontId="5" fillId="0" borderId="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applyFont="0" applyFill="0" applyBorder="0" applyAlignment="0" applyProtection="0"/>
    <xf numFmtId="172" fontId="5" fillId="0" borderId="0" applyFont="0" applyFill="0" applyBorder="0" applyAlignment="0" applyProtection="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173" fontId="5" fillId="0" borderId="0" applyFont="0" applyFill="0" applyBorder="0" applyAlignment="0" applyProtection="0"/>
    <xf numFmtId="174" fontId="5" fillId="0" borderId="0" applyFont="0" applyFill="0" applyBorder="0" applyAlignment="0" applyProtection="0"/>
    <xf numFmtId="175" fontId="5" fillId="0" borderId="0" applyFont="0" applyFill="0" applyBorder="0" applyAlignment="0" applyProtection="0"/>
    <xf numFmtId="176" fontId="39" fillId="0" borderId="0" applyFont="0" applyFill="0" applyBorder="0" applyAlignment="0" applyProtection="0"/>
    <xf numFmtId="177" fontId="5" fillId="0" borderId="0" applyFont="0" applyFill="0" applyBorder="0" applyAlignment="0" applyProtection="0"/>
    <xf numFmtId="178" fontId="5" fillId="0" borderId="0" applyFont="0" applyFill="0" applyBorder="0" applyAlignment="0" applyProtection="0"/>
    <xf numFmtId="177" fontId="5" fillId="0" borderId="0" applyFont="0" applyFill="0" applyBorder="0" applyAlignment="0" applyProtection="0"/>
    <xf numFmtId="179" fontId="39" fillId="0" borderId="0" applyFont="0" applyFill="0" applyBorder="0" applyAlignment="0" applyProtection="0"/>
    <xf numFmtId="178" fontId="5" fillId="0" borderId="0" applyFont="0" applyFill="0" applyBorder="0" applyAlignment="0" applyProtection="0"/>
    <xf numFmtId="179" fontId="39" fillId="0" borderId="0" applyFont="0" applyFill="0" applyBorder="0" applyAlignment="0" applyProtection="0"/>
    <xf numFmtId="179" fontId="39" fillId="0" borderId="0" applyFont="0" applyFill="0" applyBorder="0" applyAlignment="0" applyProtection="0"/>
    <xf numFmtId="177" fontId="5" fillId="0" borderId="0" applyFont="0" applyFill="0" applyBorder="0" applyAlignment="0" applyProtection="0"/>
    <xf numFmtId="177" fontId="5" fillId="0" borderId="0" applyFont="0" applyFill="0" applyBorder="0" applyAlignment="0" applyProtection="0"/>
    <xf numFmtId="177" fontId="5" fillId="0" borderId="0" applyFont="0" applyFill="0" applyBorder="0" applyAlignment="0" applyProtection="0"/>
    <xf numFmtId="177" fontId="5" fillId="0" borderId="0" applyFont="0" applyFill="0" applyBorder="0" applyAlignment="0" applyProtection="0"/>
    <xf numFmtId="177" fontId="5" fillId="0" borderId="0" applyFont="0" applyFill="0" applyBorder="0" applyAlignment="0" applyProtection="0"/>
    <xf numFmtId="179" fontId="39" fillId="0" borderId="0" applyFont="0" applyFill="0" applyBorder="0" applyAlignment="0" applyProtection="0"/>
    <xf numFmtId="176" fontId="39" fillId="0" borderId="0" applyFont="0" applyFill="0" applyBorder="0" applyAlignment="0" applyProtection="0"/>
    <xf numFmtId="173"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3"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74"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73" fontId="5" fillId="0" borderId="0" applyFont="0" applyFill="0" applyBorder="0" applyAlignment="0" applyProtection="0"/>
    <xf numFmtId="182"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73" fontId="5" fillId="0" borderId="0" applyFont="0" applyFill="0" applyBorder="0" applyAlignment="0" applyProtection="0"/>
    <xf numFmtId="181" fontId="5" fillId="0" borderId="0" applyFont="0" applyFill="0" applyBorder="0" applyAlignment="0" applyProtection="0"/>
    <xf numFmtId="175" fontId="5" fillId="0" borderId="0" applyFont="0" applyFill="0" applyBorder="0" applyAlignment="0" applyProtection="0"/>
    <xf numFmtId="173"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2" fontId="5" fillId="0" borderId="0" applyFont="0" applyFill="0" applyBorder="0" applyAlignment="0" applyProtection="0"/>
    <xf numFmtId="174"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74"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82"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84" fontId="5" fillId="0" borderId="0" applyFont="0" applyFill="0" applyBorder="0" applyAlignment="0" applyProtection="0"/>
    <xf numFmtId="180" fontId="5" fillId="0" borderId="0" applyFont="0" applyFill="0" applyBorder="0" applyAlignment="0" applyProtection="0"/>
    <xf numFmtId="185" fontId="5" fillId="0" borderId="0" applyFont="0" applyFill="0" applyBorder="0" applyAlignment="0" applyProtection="0"/>
    <xf numFmtId="186"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86"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88"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0" fontId="40" fillId="0" borderId="0"/>
    <xf numFmtId="0" fontId="41" fillId="0" borderId="0"/>
    <xf numFmtId="171" fontId="37" fillId="0" borderId="0" applyFont="0" applyFill="0" applyBorder="0" applyAlignment="0" applyProtection="0"/>
    <xf numFmtId="38" fontId="42" fillId="0" borderId="0" applyFont="0" applyFill="0" applyBorder="0" applyAlignment="0" applyProtection="0"/>
    <xf numFmtId="189" fontId="5" fillId="0" borderId="0" applyFont="0" applyFill="0" applyBorder="0" applyAlignment="0" applyProtection="0"/>
    <xf numFmtId="190" fontId="5" fillId="0" borderId="0" applyFill="0" applyBorder="0" applyAlignment="0" applyProtection="0"/>
    <xf numFmtId="190" fontId="5" fillId="0" borderId="0" applyFont="0" applyFill="0" applyBorder="0" applyAlignment="0" applyProtection="0"/>
    <xf numFmtId="41" fontId="37" fillId="0" borderId="0" applyFont="0" applyFill="0" applyBorder="0" applyAlignment="0" applyProtection="0"/>
    <xf numFmtId="171" fontId="5" fillId="0" borderId="0" applyFill="0" applyBorder="0" applyAlignment="0" applyProtection="0"/>
    <xf numFmtId="0" fontId="43" fillId="0" borderId="0">
      <alignment vertical="top"/>
    </xf>
    <xf numFmtId="0" fontId="5" fillId="0" borderId="0"/>
    <xf numFmtId="171" fontId="5" fillId="0" borderId="0" applyFill="0" applyBorder="0" applyAlignment="0" applyProtection="0"/>
    <xf numFmtId="191" fontId="5" fillId="0" borderId="0" applyFont="0" applyFill="0" applyBorder="0" applyAlignment="0" applyProtection="0"/>
    <xf numFmtId="38" fontId="42" fillId="0" borderId="0" applyFont="0" applyFill="0" applyBorder="0" applyAlignment="0" applyProtection="0"/>
    <xf numFmtId="171" fontId="37" fillId="0" borderId="0" applyFont="0" applyFill="0" applyBorder="0" applyAlignment="0" applyProtection="0"/>
    <xf numFmtId="189" fontId="37" fillId="0" borderId="0" applyFont="0" applyFill="0" applyBorder="0" applyAlignment="0" applyProtection="0"/>
    <xf numFmtId="190" fontId="5" fillId="0" borderId="0" applyFont="0" applyFill="0" applyBorder="0" applyAlignment="0" applyProtection="0"/>
    <xf numFmtId="190" fontId="5" fillId="0" borderId="0" applyFill="0" applyBorder="0" applyAlignment="0" applyProtection="0"/>
    <xf numFmtId="0" fontId="5" fillId="0" borderId="0"/>
    <xf numFmtId="0" fontId="5" fillId="0" borderId="0"/>
    <xf numFmtId="0" fontId="5" fillId="0" borderId="0"/>
    <xf numFmtId="192" fontId="5" fillId="0" borderId="0" applyFont="0" applyFill="0" applyBorder="0" applyAlignment="0" applyProtection="0"/>
    <xf numFmtId="186" fontId="5" fillId="0" borderId="0" applyFont="0" applyFill="0" applyBorder="0" applyAlignment="0" applyProtection="0"/>
    <xf numFmtId="193" fontId="5" fillId="0" borderId="0" applyFont="0" applyFill="0" applyBorder="0" applyAlignment="0" applyProtection="0"/>
    <xf numFmtId="187" fontId="39" fillId="0" borderId="0" applyFont="0" applyFill="0" applyBorder="0" applyAlignment="0" applyProtection="0"/>
    <xf numFmtId="182" fontId="5" fillId="0" borderId="0" applyFont="0" applyFill="0" applyBorder="0" applyAlignment="0" applyProtection="0"/>
    <xf numFmtId="174"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74"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87" fontId="39" fillId="0" borderId="0" applyFont="0" applyFill="0" applyBorder="0" applyAlignment="0" applyProtection="0"/>
    <xf numFmtId="192"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94" fontId="5" fillId="0" borderId="0" applyFont="0" applyFill="0" applyBorder="0" applyAlignment="0" applyProtection="0"/>
    <xf numFmtId="195"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96"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6"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92" fontId="5" fillId="0" borderId="0" applyFont="0" applyFill="0" applyBorder="0" applyAlignment="0" applyProtection="0"/>
    <xf numFmtId="185"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88" fontId="5" fillId="0" borderId="0" applyFont="0" applyFill="0" applyBorder="0" applyAlignment="0" applyProtection="0"/>
    <xf numFmtId="187" fontId="39" fillId="0" borderId="0" applyFont="0" applyFill="0" applyBorder="0" applyAlignment="0" applyProtection="0"/>
    <xf numFmtId="192" fontId="5" fillId="0" borderId="0" applyFont="0" applyFill="0" applyBorder="0" applyAlignment="0" applyProtection="0"/>
    <xf numFmtId="195" fontId="5" fillId="0" borderId="0" applyFont="0" applyFill="0" applyBorder="0" applyAlignment="0" applyProtection="0"/>
    <xf numFmtId="193" fontId="5" fillId="0" borderId="0" applyFont="0" applyFill="0" applyBorder="0" applyAlignment="0" applyProtection="0"/>
    <xf numFmtId="192"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86"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86"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88"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92" fontId="5" fillId="0" borderId="0" applyFont="0" applyFill="0" applyBorder="0" applyAlignment="0" applyProtection="0"/>
    <xf numFmtId="192" fontId="5" fillId="0" borderId="0" applyFont="0" applyFill="0" applyBorder="0" applyAlignment="0" applyProtection="0"/>
    <xf numFmtId="197" fontId="5" fillId="0" borderId="0" applyFont="0" applyFill="0" applyBorder="0" applyAlignment="0" applyProtection="0"/>
    <xf numFmtId="194" fontId="5" fillId="0" borderId="0" applyFont="0" applyFill="0" applyBorder="0" applyAlignment="0" applyProtection="0"/>
    <xf numFmtId="198" fontId="5" fillId="0" borderId="0" applyFont="0" applyFill="0" applyBorder="0" applyAlignment="0" applyProtection="0"/>
    <xf numFmtId="199"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199"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201"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202" fontId="5" fillId="0" borderId="0" applyFont="0" applyFill="0" applyBorder="0" applyAlignment="0" applyProtection="0"/>
    <xf numFmtId="199" fontId="5" fillId="0" borderId="0" applyFont="0" applyFill="0" applyBorder="0" applyAlignment="0" applyProtection="0"/>
    <xf numFmtId="200" fontId="39" fillId="0" borderId="0" applyFont="0" applyFill="0" applyBorder="0" applyAlignment="0" applyProtection="0"/>
    <xf numFmtId="185" fontId="5" fillId="0" borderId="0" applyFont="0" applyFill="0" applyBorder="0" applyAlignment="0" applyProtection="0"/>
    <xf numFmtId="186"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86"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88"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200" fontId="39" fillId="0" borderId="0" applyFont="0" applyFill="0" applyBorder="0" applyAlignment="0" applyProtection="0"/>
    <xf numFmtId="202"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03" fontId="5" fillId="0" borderId="0" applyFont="0" applyFill="0" applyBorder="0" applyAlignment="0" applyProtection="0"/>
    <xf numFmtId="204"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05"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9"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202" fontId="5" fillId="0" borderId="0" applyFont="0" applyFill="0" applyBorder="0" applyAlignment="0" applyProtection="0"/>
    <xf numFmtId="198"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201" fontId="5" fillId="0" borderId="0" applyFont="0" applyFill="0" applyBorder="0" applyAlignment="0" applyProtection="0"/>
    <xf numFmtId="200" fontId="39" fillId="0" borderId="0" applyFont="0" applyFill="0" applyBorder="0" applyAlignment="0" applyProtection="0"/>
    <xf numFmtId="202" fontId="5" fillId="0" borderId="0" applyFont="0" applyFill="0" applyBorder="0" applyAlignment="0" applyProtection="0"/>
    <xf numFmtId="204" fontId="5" fillId="0" borderId="0" applyFont="0" applyFill="0" applyBorder="0" applyAlignment="0" applyProtection="0"/>
    <xf numFmtId="202"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199"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199"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201"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02" fontId="5" fillId="0" borderId="0" applyFont="0" applyFill="0" applyBorder="0" applyAlignment="0" applyProtection="0"/>
    <xf numFmtId="202" fontId="5" fillId="0" borderId="0" applyFont="0" applyFill="0" applyBorder="0" applyAlignment="0" applyProtection="0"/>
    <xf numFmtId="206" fontId="5" fillId="0" borderId="0" applyFont="0" applyFill="0" applyBorder="0" applyAlignment="0" applyProtection="0"/>
    <xf numFmtId="203" fontId="5" fillId="0" borderId="0" applyFont="0" applyFill="0" applyBorder="0" applyAlignment="0" applyProtection="0"/>
    <xf numFmtId="207" fontId="5" fillId="0" borderId="0" applyFont="0" applyFill="0" applyBorder="0" applyAlignment="0" applyProtection="0"/>
    <xf numFmtId="208"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8"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10"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11" fontId="5" fillId="0" borderId="0" applyFont="0" applyFill="0" applyBorder="0" applyAlignment="0" applyProtection="0"/>
    <xf numFmtId="208" fontId="5" fillId="0" borderId="0" applyFont="0" applyFill="0" applyBorder="0" applyAlignment="0" applyProtection="0"/>
    <xf numFmtId="212" fontId="5" fillId="0" borderId="0" applyFont="0" applyFill="0" applyBorder="0" applyAlignment="0" applyProtection="0"/>
    <xf numFmtId="209" fontId="39" fillId="0" borderId="0" applyFont="0" applyFill="0" applyBorder="0" applyAlignment="0" applyProtection="0"/>
    <xf numFmtId="198" fontId="5" fillId="0" borderId="0" applyFont="0" applyFill="0" applyBorder="0" applyAlignment="0" applyProtection="0"/>
    <xf numFmtId="199"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0" fontId="38" fillId="37" borderId="0" applyNumberFormat="0" applyBorder="0" applyAlignment="0" applyProtection="0"/>
    <xf numFmtId="199"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201"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209" fontId="39" fillId="0" borderId="0" applyFont="0" applyFill="0" applyBorder="0" applyAlignment="0" applyProtection="0"/>
    <xf numFmtId="211"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13" fontId="5" fillId="0" borderId="0" applyFont="0" applyFill="0" applyBorder="0" applyAlignment="0" applyProtection="0"/>
    <xf numFmtId="214"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15"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8"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11" fontId="5" fillId="0" borderId="0" applyFont="0" applyFill="0" applyBorder="0" applyAlignment="0" applyProtection="0"/>
    <xf numFmtId="207"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10" fontId="5" fillId="0" borderId="0" applyFont="0" applyFill="0" applyBorder="0" applyAlignment="0" applyProtection="0"/>
    <xf numFmtId="209" fontId="39" fillId="0" borderId="0" applyFont="0" applyFill="0" applyBorder="0" applyAlignment="0" applyProtection="0"/>
    <xf numFmtId="211" fontId="5" fillId="0" borderId="0" applyFont="0" applyFill="0" applyBorder="0" applyAlignment="0" applyProtection="0"/>
    <xf numFmtId="214" fontId="5" fillId="0" borderId="0" applyFont="0" applyFill="0" applyBorder="0" applyAlignment="0" applyProtection="0"/>
    <xf numFmtId="212" fontId="5" fillId="0" borderId="0" applyFont="0" applyFill="0" applyBorder="0" applyAlignment="0" applyProtection="0"/>
    <xf numFmtId="211"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08"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8"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10"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11" fontId="5" fillId="0" borderId="0" applyFont="0" applyFill="0" applyBorder="0" applyAlignment="0" applyProtection="0"/>
    <xf numFmtId="211" fontId="5" fillId="0" borderId="0" applyFont="0" applyFill="0" applyBorder="0" applyAlignment="0" applyProtection="0"/>
    <xf numFmtId="216" fontId="5" fillId="0" borderId="0" applyFont="0" applyFill="0" applyBorder="0" applyAlignment="0" applyProtection="0"/>
    <xf numFmtId="213" fontId="5" fillId="0" borderId="0" applyFont="0" applyFill="0" applyBorder="0" applyAlignment="0" applyProtection="0"/>
    <xf numFmtId="217" fontId="5" fillId="0" borderId="0" applyFont="0" applyFill="0" applyBorder="0" applyAlignment="0" applyProtection="0"/>
    <xf numFmtId="218"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18"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7" fontId="5" fillId="0" borderId="0" applyFont="0" applyFill="0" applyBorder="0" applyAlignment="0" applyProtection="0"/>
    <xf numFmtId="220"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21" fontId="5" fillId="0" borderId="0" applyFont="0" applyFill="0" applyBorder="0" applyAlignment="0" applyProtection="0"/>
    <xf numFmtId="218" fontId="5" fillId="0" borderId="0" applyFont="0" applyFill="0" applyBorder="0" applyAlignment="0" applyProtection="0"/>
    <xf numFmtId="222" fontId="5" fillId="0" borderId="0" applyFont="0" applyFill="0" applyBorder="0" applyAlignment="0" applyProtection="0"/>
    <xf numFmtId="219" fontId="39" fillId="0" borderId="0" applyFont="0" applyFill="0" applyBorder="0" applyAlignment="0" applyProtection="0"/>
    <xf numFmtId="207" fontId="5" fillId="0" borderId="0" applyFont="0" applyFill="0" applyBorder="0" applyAlignment="0" applyProtection="0"/>
    <xf numFmtId="208"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8"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10"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19" fontId="39" fillId="0" borderId="0" applyFont="0" applyFill="0" applyBorder="0" applyAlignment="0" applyProtection="0"/>
    <xf numFmtId="221"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23" fontId="5" fillId="0" borderId="0" applyFont="0" applyFill="0" applyBorder="0" applyAlignment="0" applyProtection="0"/>
    <xf numFmtId="224"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25"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8"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21" fontId="5" fillId="0" borderId="0" applyFont="0" applyFill="0" applyBorder="0" applyAlignment="0" applyProtection="0"/>
    <xf numFmtId="217"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7" fontId="5" fillId="0" borderId="0" applyFont="0" applyFill="0" applyBorder="0" applyAlignment="0" applyProtection="0"/>
    <xf numFmtId="220" fontId="5" fillId="0" borderId="0" applyFont="0" applyFill="0" applyBorder="0" applyAlignment="0" applyProtection="0"/>
    <xf numFmtId="219" fontId="39" fillId="0" borderId="0" applyFont="0" applyFill="0" applyBorder="0" applyAlignment="0" applyProtection="0"/>
    <xf numFmtId="221" fontId="5" fillId="0" borderId="0" applyFont="0" applyFill="0" applyBorder="0" applyAlignment="0" applyProtection="0"/>
    <xf numFmtId="224" fontId="5" fillId="0" borderId="0" applyFont="0" applyFill="0" applyBorder="0" applyAlignment="0" applyProtection="0"/>
    <xf numFmtId="222" fontId="5" fillId="0" borderId="0" applyFont="0" applyFill="0" applyBorder="0" applyAlignment="0" applyProtection="0"/>
    <xf numFmtId="221"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7" fontId="5" fillId="0" borderId="0" applyFont="0" applyFill="0" applyBorder="0" applyAlignment="0" applyProtection="0"/>
    <xf numFmtId="218"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18"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7" fontId="5" fillId="0" borderId="0" applyFont="0" applyFill="0" applyBorder="0" applyAlignment="0" applyProtection="0"/>
    <xf numFmtId="220"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17"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21" fontId="5" fillId="0" borderId="0" applyFont="0" applyFill="0" applyBorder="0" applyAlignment="0" applyProtection="0"/>
    <xf numFmtId="221" fontId="5" fillId="0" borderId="0" applyFont="0" applyFill="0" applyBorder="0" applyAlignment="0" applyProtection="0"/>
    <xf numFmtId="226" fontId="5" fillId="0" borderId="0" applyFont="0" applyFill="0" applyBorder="0" applyAlignment="0" applyProtection="0"/>
    <xf numFmtId="223" fontId="5" fillId="0" borderId="0" applyFont="0" applyFill="0" applyBorder="0" applyAlignment="0" applyProtection="0"/>
    <xf numFmtId="198" fontId="39" fillId="0" borderId="0" applyFont="0" applyFill="0" applyBorder="0" applyAlignment="0" applyProtection="0"/>
    <xf numFmtId="227" fontId="5" fillId="0" borderId="0" applyFont="0" applyFill="0" applyBorder="0" applyAlignment="0" applyProtection="0"/>
    <xf numFmtId="227" fontId="5" fillId="0" borderId="0" applyFont="0" applyFill="0" applyBorder="0" applyAlignment="0" applyProtection="0"/>
    <xf numFmtId="198" fontId="39" fillId="0" borderId="0" applyFont="0" applyFill="0" applyBorder="0" applyAlignment="0" applyProtection="0"/>
    <xf numFmtId="228" fontId="5" fillId="0" borderId="0" applyFont="0" applyFill="0" applyBorder="0" applyAlignment="0" applyProtection="0"/>
    <xf numFmtId="198" fontId="39" fillId="0" borderId="0" applyFont="0" applyFill="0" applyBorder="0" applyAlignment="0" applyProtection="0"/>
    <xf numFmtId="198" fontId="39"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0" fontId="5" fillId="0" borderId="0" applyNumberFormat="0" applyFill="0" applyBorder="0" applyAlignment="0" applyProtection="0"/>
    <xf numFmtId="43" fontId="44" fillId="0" borderId="0" applyFont="0" applyFill="0" applyBorder="0" applyAlignment="0" applyProtection="0"/>
    <xf numFmtId="0" fontId="43" fillId="0" borderId="0">
      <alignment vertical="top"/>
    </xf>
    <xf numFmtId="0" fontId="43"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190" fontId="37" fillId="0" borderId="0" applyFont="0" applyFill="0" applyBorder="0" applyAlignment="0" applyProtection="0"/>
    <xf numFmtId="229" fontId="5" fillId="0" borderId="0">
      <alignment horizontal="center" wrapText="1"/>
    </xf>
    <xf numFmtId="0" fontId="45" fillId="38" borderId="0"/>
    <xf numFmtId="0" fontId="46" fillId="39" borderId="21" applyFont="0" applyFill="0" applyAlignment="0">
      <alignment vertical="center" wrapText="1"/>
    </xf>
    <xf numFmtId="9" fontId="47" fillId="0" borderId="0" applyFont="0" applyFill="0" applyBorder="0" applyAlignment="0" applyProtection="0"/>
    <xf numFmtId="0" fontId="48" fillId="38" borderId="0"/>
    <xf numFmtId="0" fontId="1" fillId="13" borderId="0" applyNumberFormat="0" applyBorder="0" applyAlignment="0" applyProtection="0"/>
    <xf numFmtId="0" fontId="49" fillId="40"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41" borderId="0" applyNumberFormat="0" applyBorder="0" applyAlignment="0" applyProtection="0"/>
    <xf numFmtId="0" fontId="1" fillId="13" borderId="0" applyNumberFormat="0" applyBorder="0" applyAlignment="0" applyProtection="0"/>
    <xf numFmtId="0" fontId="51" fillId="42" borderId="0" applyNumberFormat="0" applyFon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1" fillId="42" borderId="0" applyNumberFormat="0" applyFont="0" applyBorder="0" applyAlignment="0" applyProtection="0"/>
    <xf numFmtId="0" fontId="51" fillId="42" borderId="0" applyNumberFormat="0" applyFont="0" applyBorder="0" applyAlignment="0" applyProtection="0"/>
    <xf numFmtId="0" fontId="52"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173" fontId="53" fillId="0" borderId="0" applyFont="0" applyFill="0" applyBorder="0" applyAlignment="0" applyProtection="0"/>
    <xf numFmtId="0" fontId="1" fillId="13" borderId="0" applyNumberFormat="0" applyBorder="0" applyAlignment="0" applyProtection="0"/>
    <xf numFmtId="0" fontId="54" fillId="43" borderId="8" applyNumberFormat="0" applyFont="0" applyAlignment="0" applyProtection="0"/>
    <xf numFmtId="0" fontId="1" fillId="13" borderId="0" applyNumberFormat="0" applyBorder="0" applyAlignment="0" applyProtection="0"/>
    <xf numFmtId="182" fontId="53"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0" fontId="54" fillId="43" borderId="8" applyNumberFormat="0" applyFont="0" applyAlignment="0" applyProtection="0"/>
    <xf numFmtId="181" fontId="53"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0" fontId="54" fillId="43" borderId="8" applyNumberFormat="0" applyFont="0" applyAlignment="0" applyProtection="0"/>
    <xf numFmtId="0" fontId="1" fillId="13" borderId="0" applyNumberFormat="0" applyBorder="0" applyAlignment="0" applyProtection="0"/>
    <xf numFmtId="180" fontId="53" fillId="0" borderId="0" applyFont="0" applyFill="0" applyBorder="0" applyAlignment="0" applyProtection="0"/>
    <xf numFmtId="0" fontId="55" fillId="11" borderId="0" applyNumberFormat="0" applyFont="0" applyBorder="0" applyAlignment="0" applyProtection="0"/>
    <xf numFmtId="0" fontId="1" fillId="13" borderId="0" applyNumberFormat="0" applyBorder="0" applyAlignment="0" applyProtection="0"/>
    <xf numFmtId="0" fontId="1" fillId="13" borderId="0" applyNumberFormat="0" applyBorder="0" applyAlignment="0" applyProtection="0"/>
    <xf numFmtId="0" fontId="54" fillId="43" borderId="8"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176" fontId="56" fillId="0" borderId="0" applyFont="0" applyFill="0" applyBorder="0" applyAlignment="0" applyProtection="0"/>
    <xf numFmtId="4" fontId="42" fillId="44" borderId="0" applyNumberFormat="0" applyProtection="0">
      <alignment horizontal="right" vertical="center"/>
    </xf>
    <xf numFmtId="176" fontId="56"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0" fontId="53" fillId="0" borderId="0" applyNumberFormat="0" applyFill="0" applyProtection="0">
      <alignment horizontal="left" vertical="center" wrapText="1"/>
    </xf>
    <xf numFmtId="0" fontId="1" fillId="13" borderId="0" applyNumberFormat="0" applyBorder="0" applyAlignment="0" applyProtection="0"/>
    <xf numFmtId="43" fontId="57" fillId="0" borderId="0" applyFont="0" applyFill="0" applyBorder="0" applyAlignment="0" applyProtection="0"/>
    <xf numFmtId="0" fontId="1" fillId="13" borderId="0" applyNumberFormat="0" applyBorder="0" applyAlignment="0" applyProtection="0"/>
    <xf numFmtId="175" fontId="53"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0" fontId="58" fillId="0" borderId="0" applyNumberFormat="0" applyAlignment="0" applyProtection="0"/>
    <xf numFmtId="43" fontId="57"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43" fontId="57" fillId="0" borderId="0" applyFont="0" applyFill="0" applyBorder="0" applyAlignment="0" applyProtection="0"/>
    <xf numFmtId="0" fontId="1" fillId="13" borderId="0" applyNumberFormat="0" applyBorder="0" applyAlignment="0" applyProtection="0"/>
    <xf numFmtId="43" fontId="57" fillId="0" borderId="0" applyFont="0" applyFill="0" applyBorder="0" applyAlignment="0" applyProtection="0"/>
    <xf numFmtId="0" fontId="1" fillId="13" borderId="0" applyNumberFormat="0" applyBorder="0" applyAlignment="0" applyProtection="0"/>
    <xf numFmtId="43" fontId="57" fillId="0" borderId="0" applyFont="0" applyFill="0" applyBorder="0" applyAlignment="0" applyProtection="0"/>
    <xf numFmtId="0" fontId="1" fillId="13" borderId="0" applyNumberFormat="0" applyBorder="0" applyAlignment="0" applyProtection="0"/>
    <xf numFmtId="0" fontId="52" fillId="13"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0"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165" fontId="50"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165" fontId="50" fillId="0" borderId="0" applyFont="0" applyFill="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165" fontId="50"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43" fontId="57"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165" fontId="50" fillId="0" borderId="0" applyFont="0" applyFill="0" applyBorder="0" applyAlignment="0" applyProtection="0"/>
    <xf numFmtId="165"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0" fontId="1" fillId="40" borderId="0" applyNumberFormat="0" applyBorder="0" applyAlignment="0" applyProtection="0"/>
    <xf numFmtId="0" fontId="59" fillId="45" borderId="22" applyNumberFormat="0" applyFont="0" applyAlignment="0" applyProtection="0"/>
    <xf numFmtId="0" fontId="1" fillId="40" borderId="0" applyNumberFormat="0" applyBorder="0" applyAlignment="0" applyProtection="0"/>
    <xf numFmtId="165" fontId="50" fillId="0" borderId="0" applyFont="0" applyFill="0" applyBorder="0" applyAlignment="0" applyProtection="0"/>
    <xf numFmtId="0" fontId="1" fillId="40" borderId="0" applyNumberFormat="0" applyBorder="0" applyAlignment="0" applyProtection="0"/>
    <xf numFmtId="165" fontId="50" fillId="0" borderId="0" applyFont="0" applyFill="0" applyBorder="0" applyAlignment="0" applyProtection="0"/>
    <xf numFmtId="0" fontId="1" fillId="40" borderId="0" applyNumberFormat="0" applyBorder="0" applyAlignment="0" applyProtection="0"/>
    <xf numFmtId="165" fontId="50"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9" fillId="45" borderId="22"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1" fillId="42" borderId="0" applyNumberFormat="0" applyFont="0" applyBorder="0" applyAlignment="0" applyProtection="0"/>
    <xf numFmtId="0" fontId="51" fillId="42" borderId="0" applyNumberFormat="0" applyFont="0" applyBorder="0" applyAlignment="0" applyProtection="0"/>
    <xf numFmtId="0" fontId="52" fillId="13"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9" fillId="45" borderId="22"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60" fillId="45" borderId="22"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49" fillId="46"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9" fillId="45" borderId="22"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5"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7" borderId="0" applyNumberFormat="0" applyBorder="0" applyAlignment="0" applyProtection="0"/>
    <xf numFmtId="0" fontId="49" fillId="43"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7" borderId="0" applyNumberFormat="0" applyBorder="0" applyAlignment="0" applyProtection="0"/>
    <xf numFmtId="0" fontId="1" fillId="17" borderId="0" applyNumberFormat="0" applyBorder="0" applyAlignment="0" applyProtection="0"/>
    <xf numFmtId="0" fontId="51" fillId="48" borderId="0" applyNumberFormat="0" applyFon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1" fillId="48" borderId="0" applyNumberFormat="0" applyFont="0" applyBorder="0" applyAlignment="0" applyProtection="0"/>
    <xf numFmtId="0" fontId="51" fillId="48" borderId="0" applyNumberFormat="0" applyFont="0" applyBorder="0" applyAlignment="0" applyProtection="0"/>
    <xf numFmtId="0" fontId="52"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7" borderId="0" applyNumberFormat="0" applyBorder="0" applyAlignment="0" applyProtection="0"/>
    <xf numFmtId="0" fontId="52"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59" fillId="45" borderId="22" applyNumberFormat="0" applyFont="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51" fillId="48" borderId="0" applyNumberFormat="0" applyFont="0" applyBorder="0" applyAlignment="0" applyProtection="0"/>
    <xf numFmtId="0" fontId="51" fillId="48" borderId="0" applyNumberFormat="0" applyFon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2" fillId="17" borderId="0" applyNumberFormat="0" applyBorder="0" applyAlignment="0" applyProtection="0"/>
    <xf numFmtId="0" fontId="59" fillId="45" borderId="22" applyNumberFormat="0" applyFont="0" applyAlignment="0" applyProtection="0"/>
    <xf numFmtId="0" fontId="55"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60"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49" fillId="4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5"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60"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21" borderId="0" applyNumberFormat="0" applyBorder="0" applyAlignment="0" applyProtection="0"/>
    <xf numFmtId="0" fontId="49" fillId="49"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50" borderId="0" applyNumberFormat="0" applyBorder="0" applyAlignment="0" applyProtection="0"/>
    <xf numFmtId="0" fontId="1" fillId="21" borderId="0" applyNumberFormat="0" applyBorder="0" applyAlignment="0" applyProtection="0"/>
    <xf numFmtId="0" fontId="51" fillId="51" borderId="0" applyNumberFormat="0" applyFon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1" fillId="51" borderId="0" applyNumberFormat="0" applyFont="0" applyBorder="0" applyAlignment="0" applyProtection="0"/>
    <xf numFmtId="0" fontId="51" fillId="51" borderId="0" applyNumberFormat="0" applyFont="0" applyBorder="0" applyAlignment="0" applyProtection="0"/>
    <xf numFmtId="0" fontId="52"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5" fillId="9" borderId="0" applyNumberFormat="0" applyFon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50"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6" fillId="0" borderId="0" applyNumberFormat="0" applyBorder="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50" borderId="0" applyNumberFormat="0" applyBorder="0" applyAlignment="0" applyProtection="0"/>
    <xf numFmtId="0" fontId="52"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1" fillId="51" borderId="0" applyNumberFormat="0" applyFont="0" applyBorder="0" applyAlignment="0" applyProtection="0"/>
    <xf numFmtId="0" fontId="51" fillId="51" borderId="0" applyNumberFormat="0" applyFont="0" applyBorder="0" applyAlignment="0" applyProtection="0"/>
    <xf numFmtId="0" fontId="52" fillId="21" borderId="0" applyNumberFormat="0" applyBorder="0" applyAlignment="0" applyProtection="0"/>
    <xf numFmtId="0" fontId="52"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2"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49" fillId="50"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9" fillId="45" borderId="22" applyNumberFormat="0" applyFont="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5"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49" fillId="52"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41" borderId="0" applyNumberFormat="0" applyBorder="0" applyAlignment="0" applyProtection="0"/>
    <xf numFmtId="0" fontId="1" fillId="25" borderId="0" applyNumberFormat="0" applyBorder="0" applyAlignment="0" applyProtection="0"/>
    <xf numFmtId="0" fontId="51" fillId="53" borderId="0" applyNumberFormat="0" applyFon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1" fillId="53" borderId="0" applyNumberFormat="0" applyFont="0" applyBorder="0" applyAlignment="0" applyProtection="0"/>
    <xf numFmtId="0" fontId="51" fillId="53" borderId="0" applyNumberFormat="0" applyFont="0" applyBorder="0" applyAlignment="0" applyProtection="0"/>
    <xf numFmtId="0" fontId="52"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9"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41"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61" fillId="19"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9"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41" borderId="0" applyNumberFormat="0" applyBorder="0" applyAlignment="0" applyProtection="0"/>
    <xf numFmtId="0" fontId="52"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59" fillId="45" borderId="22" applyNumberFormat="0" applyFont="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41"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9"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1" fillId="53" borderId="0" applyNumberFormat="0" applyFont="0" applyBorder="0" applyAlignment="0" applyProtection="0"/>
    <xf numFmtId="0" fontId="51" fillId="53" borderId="0" applyNumberFormat="0" applyFont="0" applyBorder="0" applyAlignment="0" applyProtection="0"/>
    <xf numFmtId="0" fontId="52" fillId="25" borderId="0" applyNumberFormat="0" applyBorder="0" applyAlignment="0" applyProtection="0"/>
    <xf numFmtId="0" fontId="52"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2"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60"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49" fillId="41"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5"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60"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61" fillId="26"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1" fillId="54" borderId="0" applyNumberFormat="0" applyFont="0" applyBorder="0" applyAlignment="0" applyProtection="0"/>
    <xf numFmtId="0" fontId="1" fillId="29" borderId="0" applyNumberFormat="0" applyBorder="0" applyAlignment="0" applyProtection="0"/>
    <xf numFmtId="0" fontId="51" fillId="54" borderId="0" applyNumberFormat="0" applyFont="0" applyBorder="0" applyAlignment="0" applyProtection="0"/>
    <xf numFmtId="0" fontId="51" fillId="54" borderId="0" applyNumberFormat="0" applyFont="0" applyBorder="0" applyAlignment="0" applyProtection="0"/>
    <xf numFmtId="0" fontId="52"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2"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1" fillId="54" borderId="0" applyNumberFormat="0" applyFont="0" applyBorder="0" applyAlignment="0" applyProtection="0"/>
    <xf numFmtId="0" fontId="51" fillId="54" borderId="0" applyNumberFormat="0" applyFont="0" applyBorder="0" applyAlignment="0" applyProtection="0"/>
    <xf numFmtId="0" fontId="52" fillId="29" borderId="0" applyNumberFormat="0" applyBorder="0" applyAlignment="0" applyProtection="0"/>
    <xf numFmtId="0" fontId="52"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60"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2"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62"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49" fillId="55"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60"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9"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60"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49" fillId="41"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50" borderId="0" applyNumberFormat="0" applyBorder="0" applyAlignment="0" applyProtection="0"/>
    <xf numFmtId="0" fontId="1" fillId="33" borderId="0" applyNumberFormat="0" applyBorder="0" applyAlignment="0" applyProtection="0"/>
    <xf numFmtId="0" fontId="51" fillId="56" borderId="0" applyNumberFormat="0" applyFon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1" fillId="56" borderId="0" applyNumberFormat="0" applyFont="0" applyBorder="0" applyAlignment="0" applyProtection="0"/>
    <xf numFmtId="0" fontId="51" fillId="56" borderId="0" applyNumberFormat="0" applyFont="0" applyBorder="0" applyAlignment="0" applyProtection="0"/>
    <xf numFmtId="0" fontId="52"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50"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50" borderId="0" applyNumberFormat="0" applyBorder="0" applyAlignment="0" applyProtection="0"/>
    <xf numFmtId="0" fontId="52"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50"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1" fillId="56" borderId="0" applyNumberFormat="0" applyFont="0" applyBorder="0" applyAlignment="0" applyProtection="0"/>
    <xf numFmtId="0" fontId="51" fillId="56" borderId="0" applyNumberFormat="0" applyFont="0" applyBorder="0" applyAlignment="0" applyProtection="0"/>
    <xf numFmtId="0" fontId="52" fillId="33" borderId="0" applyNumberFormat="0" applyBorder="0" applyAlignment="0" applyProtection="0"/>
    <xf numFmtId="0" fontId="52"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60"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5" fillId="12" borderId="0" applyNumberFormat="0" applyFon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2"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49" fillId="50"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63" fillId="38" borderId="0"/>
    <xf numFmtId="0" fontId="64" fillId="0" borderId="0">
      <alignment wrapText="1"/>
    </xf>
    <xf numFmtId="0" fontId="1" fillId="14" borderId="0" applyNumberFormat="0" applyBorder="0" applyAlignment="0" applyProtection="0"/>
    <xf numFmtId="0" fontId="49" fillId="46"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57" borderId="0" applyNumberFormat="0" applyBorder="0" applyAlignment="0" applyProtection="0"/>
    <xf numFmtId="0" fontId="1" fillId="14" borderId="0" applyNumberFormat="0" applyBorder="0" applyAlignment="0" applyProtection="0"/>
    <xf numFmtId="0" fontId="51" fillId="45" borderId="0" applyNumberFormat="0" applyFon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51" fillId="45" borderId="0" applyNumberFormat="0" applyFont="0" applyBorder="0" applyAlignment="0" applyProtection="0"/>
    <xf numFmtId="0" fontId="51" fillId="45" borderId="0" applyNumberFormat="0" applyFont="0" applyBorder="0" applyAlignment="0" applyProtection="0"/>
    <xf numFmtId="0" fontId="52"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57"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57" borderId="0" applyNumberFormat="0" applyBorder="0" applyAlignment="0" applyProtection="0"/>
    <xf numFmtId="0" fontId="52"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60"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60"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57"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51" fillId="45" borderId="0" applyNumberFormat="0" applyFont="0" applyBorder="0" applyAlignment="0" applyProtection="0"/>
    <xf numFmtId="0" fontId="51" fillId="45" borderId="0" applyNumberFormat="0" applyFont="0" applyBorder="0" applyAlignment="0" applyProtection="0"/>
    <xf numFmtId="0" fontId="52" fillId="14" borderId="0" applyNumberFormat="0" applyBorder="0" applyAlignment="0" applyProtection="0"/>
    <xf numFmtId="0" fontId="52"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59"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52"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60"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49" fillId="55"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62"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1" fillId="58" borderId="0" applyNumberFormat="0" applyFont="0" applyBorder="0" applyAlignment="0" applyProtection="0"/>
    <xf numFmtId="0" fontId="1" fillId="18" borderId="0" applyNumberFormat="0" applyBorder="0" applyAlignment="0" applyProtection="0"/>
    <xf numFmtId="0" fontId="51" fillId="58" borderId="0" applyNumberFormat="0" applyFont="0" applyBorder="0" applyAlignment="0" applyProtection="0"/>
    <xf numFmtId="0" fontId="51" fillId="58" borderId="0" applyNumberFormat="0" applyFont="0" applyBorder="0" applyAlignment="0" applyProtection="0"/>
    <xf numFmtId="0" fontId="52"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2"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1" fillId="58" borderId="0" applyNumberFormat="0" applyFont="0" applyBorder="0" applyAlignment="0" applyProtection="0"/>
    <xf numFmtId="0" fontId="51" fillId="58" borderId="0" applyNumberFormat="0" applyFon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2"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49" fillId="47"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49" fillId="59"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60" borderId="0" applyNumberFormat="0" applyBorder="0" applyAlignment="0" applyProtection="0"/>
    <xf numFmtId="0" fontId="1" fillId="22" borderId="0" applyNumberFormat="0" applyBorder="0" applyAlignment="0" applyProtection="0"/>
    <xf numFmtId="0" fontId="51" fillId="61" borderId="0" applyNumberFormat="0" applyFon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1" fillId="61" borderId="0" applyNumberFormat="0" applyFont="0" applyBorder="0" applyAlignment="0" applyProtection="0"/>
    <xf numFmtId="0" fontId="51" fillId="61" borderId="0" applyNumberFormat="0" applyFont="0" applyBorder="0" applyAlignment="0" applyProtection="0"/>
    <xf numFmtId="0" fontId="52"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60"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60" borderId="0" applyNumberFormat="0" applyBorder="0" applyAlignment="0" applyProtection="0"/>
    <xf numFmtId="0" fontId="52"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59" fillId="45" borderId="22" applyNumberFormat="0" applyFont="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60"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60"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1" fillId="61" borderId="0" applyNumberFormat="0" applyFont="0" applyBorder="0" applyAlignment="0" applyProtection="0"/>
    <xf numFmtId="0" fontId="51" fillId="61" borderId="0" applyNumberFormat="0" applyFon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9"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2"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60"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49" fillId="60" borderId="0" applyNumberFormat="0" applyBorder="0" applyAlignment="0" applyProtection="0"/>
    <xf numFmtId="0" fontId="59"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5"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9"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49" fillId="5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57" borderId="0" applyNumberFormat="0" applyBorder="0" applyAlignment="0" applyProtection="0"/>
    <xf numFmtId="0" fontId="1" fillId="26" borderId="0" applyNumberFormat="0" applyBorder="0" applyAlignment="0" applyProtection="0"/>
    <xf numFmtId="0" fontId="51" fillId="62" borderId="0" applyNumberFormat="0" applyFon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1" fillId="62" borderId="0" applyNumberFormat="0" applyFont="0" applyBorder="0" applyAlignment="0" applyProtection="0"/>
    <xf numFmtId="0" fontId="51" fillId="62" borderId="0" applyNumberFormat="0" applyFont="0" applyBorder="0" applyAlignment="0" applyProtection="0"/>
    <xf numFmtId="0" fontId="52"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9"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57"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60"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57" borderId="0" applyNumberFormat="0" applyBorder="0" applyAlignment="0" applyProtection="0"/>
    <xf numFmtId="0" fontId="52"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60"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57"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60"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1" fillId="62" borderId="0" applyNumberFormat="0" applyFont="0" applyBorder="0" applyAlignment="0" applyProtection="0"/>
    <xf numFmtId="0" fontId="51" fillId="62" borderId="0" applyNumberFormat="0" applyFont="0" applyBorder="0" applyAlignment="0" applyProtection="0"/>
    <xf numFmtId="0" fontId="52" fillId="26" borderId="0" applyNumberFormat="0" applyBorder="0" applyAlignment="0" applyProtection="0"/>
    <xf numFmtId="0" fontId="52"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62"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2"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9"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49" fillId="43"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9"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49" fillId="4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1" fillId="63" borderId="0" applyNumberFormat="0" applyFont="0" applyBorder="0" applyAlignment="0" applyProtection="0"/>
    <xf numFmtId="0" fontId="1" fillId="30" borderId="0" applyNumberFormat="0" applyBorder="0" applyAlignment="0" applyProtection="0"/>
    <xf numFmtId="0" fontId="51" fillId="63" borderId="0" applyNumberFormat="0" applyFont="0" applyBorder="0" applyAlignment="0" applyProtection="0"/>
    <xf numFmtId="0" fontId="51" fillId="63" borderId="0" applyNumberFormat="0" applyFont="0" applyBorder="0" applyAlignment="0" applyProtection="0"/>
    <xf numFmtId="0" fontId="52"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2"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9" fillId="45" borderId="22" applyNumberFormat="0" applyFont="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1" fillId="63" borderId="0" applyNumberFormat="0" applyFont="0" applyBorder="0" applyAlignment="0" applyProtection="0"/>
    <xf numFmtId="0" fontId="51" fillId="63" borderId="0" applyNumberFormat="0" applyFont="0" applyBorder="0" applyAlignment="0" applyProtection="0"/>
    <xf numFmtId="0" fontId="52" fillId="30" borderId="0" applyNumberFormat="0" applyBorder="0" applyAlignment="0" applyProtection="0"/>
    <xf numFmtId="0" fontId="52"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8" fillId="28" borderId="19" applyNumberFormat="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2"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9" fillId="45" borderId="22" applyNumberFormat="0" applyFont="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9" fillId="45" borderId="22" applyNumberFormat="0" applyFont="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49" fillId="55"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49" fillId="6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60" borderId="0" applyNumberFormat="0" applyBorder="0" applyAlignment="0" applyProtection="0"/>
    <xf numFmtId="0" fontId="1" fillId="34" borderId="0" applyNumberFormat="0" applyBorder="0" applyAlignment="0" applyProtection="0"/>
    <xf numFmtId="0" fontId="51" fillId="65" borderId="0" applyNumberFormat="0" applyFon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1" fillId="65" borderId="0" applyNumberFormat="0" applyFont="0" applyBorder="0" applyAlignment="0" applyProtection="0"/>
    <xf numFmtId="0" fontId="51" fillId="65" borderId="0" applyNumberFormat="0" applyFont="0" applyBorder="0" applyAlignment="0" applyProtection="0"/>
    <xf numFmtId="0" fontId="52"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60"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60" borderId="0" applyNumberFormat="0" applyBorder="0" applyAlignment="0" applyProtection="0"/>
    <xf numFmtId="0" fontId="52"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60"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9" fillId="45" borderId="22" applyNumberFormat="0" applyFont="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1" fillId="65" borderId="0" applyNumberFormat="0" applyFont="0" applyBorder="0" applyAlignment="0" applyProtection="0"/>
    <xf numFmtId="0" fontId="51" fillId="65" borderId="0" applyNumberFormat="0" applyFont="0" applyBorder="0" applyAlignment="0" applyProtection="0"/>
    <xf numFmtId="0" fontId="52" fillId="34" borderId="0" applyNumberFormat="0" applyBorder="0" applyAlignment="0" applyProtection="0"/>
    <xf numFmtId="0" fontId="52"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2"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49" fillId="50"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65" fillId="0" borderId="0"/>
    <xf numFmtId="0" fontId="66" fillId="15" borderId="0" applyNumberFormat="0" applyBorder="0" applyAlignment="0" applyProtection="0"/>
    <xf numFmtId="0" fontId="67" fillId="66"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68" fillId="15" borderId="0" applyNumberFormat="0" applyBorder="0" applyAlignment="0" applyProtection="0"/>
    <xf numFmtId="0" fontId="23" fillId="67" borderId="0" applyNumberFormat="0" applyBorder="0" applyAlignment="0" applyProtection="0"/>
    <xf numFmtId="0" fontId="62" fillId="68" borderId="0" applyNumberFormat="0" applyBorder="0" applyAlignment="0" applyProtection="0"/>
    <xf numFmtId="0" fontId="23" fillId="15" borderId="0" applyNumberFormat="0" applyBorder="0" applyAlignment="0" applyProtection="0"/>
    <xf numFmtId="0" fontId="69" fillId="55" borderId="0" applyNumberFormat="0" applyBorder="0" applyAlignment="0" applyProtection="0"/>
    <xf numFmtId="0" fontId="62" fillId="68" borderId="0" applyNumberFormat="0" applyBorder="0" applyAlignment="0" applyProtection="0"/>
    <xf numFmtId="0" fontId="62" fillId="68" borderId="0" applyNumberFormat="0" applyBorder="0" applyAlignment="0" applyProtection="0"/>
    <xf numFmtId="0" fontId="69" fillId="66" borderId="0" applyNumberFormat="0" applyBorder="0" applyAlignment="0" applyProtection="0"/>
    <xf numFmtId="0" fontId="69" fillId="66" borderId="0" applyNumberFormat="0" applyBorder="0" applyAlignment="0" applyProtection="0"/>
    <xf numFmtId="0" fontId="69" fillId="66" borderId="0" applyNumberFormat="0" applyBorder="0" applyAlignment="0" applyProtection="0"/>
    <xf numFmtId="0" fontId="66" fillId="19" borderId="0" applyNumberFormat="0" applyBorder="0" applyAlignment="0" applyProtection="0"/>
    <xf numFmtId="0" fontId="67" fillId="47" borderId="0" applyNumberFormat="0" applyBorder="0" applyAlignment="0" applyProtection="0"/>
    <xf numFmtId="0" fontId="23" fillId="19" borderId="0" applyNumberFormat="0" applyBorder="0" applyAlignment="0" applyProtection="0"/>
    <xf numFmtId="0" fontId="23" fillId="19" borderId="0" applyNumberFormat="0" applyBorder="0" applyAlignment="0" applyProtection="0"/>
    <xf numFmtId="0" fontId="68" fillId="19" borderId="0" applyNumberFormat="0" applyBorder="0" applyAlignment="0" applyProtection="0"/>
    <xf numFmtId="0" fontId="62" fillId="69" borderId="0" applyNumberFormat="0" applyBorder="0" applyAlignment="0" applyProtection="0"/>
    <xf numFmtId="0" fontId="69" fillId="70" borderId="0" applyNumberFormat="0" applyBorder="0" applyAlignment="0" applyProtection="0"/>
    <xf numFmtId="0" fontId="62" fillId="69" borderId="0" applyNumberFormat="0" applyBorder="0" applyAlignment="0" applyProtection="0"/>
    <xf numFmtId="0" fontId="62" fillId="69" borderId="0" applyNumberFormat="0" applyBorder="0" applyAlignment="0" applyProtection="0"/>
    <xf numFmtId="0" fontId="69" fillId="47" borderId="0" applyNumberFormat="0" applyBorder="0" applyAlignment="0" applyProtection="0"/>
    <xf numFmtId="0" fontId="69" fillId="47" borderId="0" applyNumberFormat="0" applyBorder="0" applyAlignment="0" applyProtection="0"/>
    <xf numFmtId="0" fontId="69" fillId="47" borderId="0" applyNumberFormat="0" applyBorder="0" applyAlignment="0" applyProtection="0"/>
    <xf numFmtId="0" fontId="66" fillId="23" borderId="0" applyNumberFormat="0" applyBorder="0" applyAlignment="0" applyProtection="0"/>
    <xf numFmtId="0" fontId="67" fillId="59" borderId="0" applyNumberFormat="0" applyBorder="0" applyAlignment="0" applyProtection="0"/>
    <xf numFmtId="0" fontId="23" fillId="23" borderId="0" applyNumberFormat="0" applyBorder="0" applyAlignment="0" applyProtection="0"/>
    <xf numFmtId="0" fontId="23" fillId="23" borderId="0" applyNumberFormat="0" applyBorder="0" applyAlignment="0" applyProtection="0"/>
    <xf numFmtId="0" fontId="68" fillId="23" borderId="0" applyNumberFormat="0" applyBorder="0" applyAlignment="0" applyProtection="0"/>
    <xf numFmtId="0" fontId="23" fillId="60" borderId="0" applyNumberFormat="0" applyBorder="0" applyAlignment="0" applyProtection="0"/>
    <xf numFmtId="0" fontId="62" fillId="71" borderId="0" applyNumberFormat="0" applyBorder="0" applyAlignment="0" applyProtection="0"/>
    <xf numFmtId="0" fontId="23" fillId="23" borderId="0" applyNumberFormat="0" applyBorder="0" applyAlignment="0" applyProtection="0"/>
    <xf numFmtId="0" fontId="69" fillId="64" borderId="0" applyNumberFormat="0" applyBorder="0" applyAlignment="0" applyProtection="0"/>
    <xf numFmtId="0" fontId="62" fillId="71" borderId="0" applyNumberFormat="0" applyBorder="0" applyAlignment="0" applyProtection="0"/>
    <xf numFmtId="0" fontId="62" fillId="71" borderId="0" applyNumberFormat="0" applyBorder="0" applyAlignment="0" applyProtection="0"/>
    <xf numFmtId="0" fontId="69" fillId="59" borderId="0" applyNumberFormat="0" applyBorder="0" applyAlignment="0" applyProtection="0"/>
    <xf numFmtId="0" fontId="69" fillId="59" borderId="0" applyNumberFormat="0" applyBorder="0" applyAlignment="0" applyProtection="0"/>
    <xf numFmtId="0" fontId="69" fillId="59" borderId="0" applyNumberFormat="0" applyBorder="0" applyAlignment="0" applyProtection="0"/>
    <xf numFmtId="0" fontId="66" fillId="27" borderId="0" applyNumberFormat="0" applyBorder="0" applyAlignment="0" applyProtection="0"/>
    <xf numFmtId="0" fontId="67" fillId="72" borderId="0" applyNumberFormat="0" applyBorder="0" applyAlignment="0" applyProtection="0"/>
    <xf numFmtId="0" fontId="23" fillId="27" borderId="0" applyNumberFormat="0" applyBorder="0" applyAlignment="0" applyProtection="0"/>
    <xf numFmtId="0" fontId="23" fillId="27" borderId="0" applyNumberFormat="0" applyBorder="0" applyAlignment="0" applyProtection="0"/>
    <xf numFmtId="0" fontId="68" fillId="27" borderId="0" applyNumberFormat="0" applyBorder="0" applyAlignment="0" applyProtection="0"/>
    <xf numFmtId="0" fontId="23" fillId="57" borderId="0" applyNumberFormat="0" applyBorder="0" applyAlignment="0" applyProtection="0"/>
    <xf numFmtId="0" fontId="62" fillId="73" borderId="0" applyNumberFormat="0" applyBorder="0" applyAlignment="0" applyProtection="0"/>
    <xf numFmtId="0" fontId="23" fillId="27" borderId="0" applyNumberFormat="0" applyBorder="0" applyAlignment="0" applyProtection="0"/>
    <xf numFmtId="0" fontId="69" fillId="43" borderId="0" applyNumberFormat="0" applyBorder="0" applyAlignment="0" applyProtection="0"/>
    <xf numFmtId="0" fontId="62" fillId="73" borderId="0" applyNumberFormat="0" applyBorder="0" applyAlignment="0" applyProtection="0"/>
    <xf numFmtId="0" fontId="62" fillId="73" borderId="0" applyNumberFormat="0" applyBorder="0" applyAlignment="0" applyProtection="0"/>
    <xf numFmtId="0" fontId="69" fillId="72" borderId="0" applyNumberFormat="0" applyBorder="0" applyAlignment="0" applyProtection="0"/>
    <xf numFmtId="0" fontId="69" fillId="72" borderId="0" applyNumberFormat="0" applyBorder="0" applyAlignment="0" applyProtection="0"/>
    <xf numFmtId="0" fontId="69" fillId="72" borderId="0" applyNumberFormat="0" applyBorder="0" applyAlignment="0" applyProtection="0"/>
    <xf numFmtId="0" fontId="66" fillId="31" borderId="0" applyNumberFormat="0" applyBorder="0" applyAlignment="0" applyProtection="0"/>
    <xf numFmtId="0" fontId="67" fillId="74" borderId="0" applyNumberFormat="0" applyBorder="0" applyAlignment="0" applyProtection="0"/>
    <xf numFmtId="0" fontId="23" fillId="31" borderId="0" applyNumberFormat="0" applyBorder="0" applyAlignment="0" applyProtection="0"/>
    <xf numFmtId="0" fontId="23" fillId="31" borderId="0" applyNumberFormat="0" applyBorder="0" applyAlignment="0" applyProtection="0"/>
    <xf numFmtId="0" fontId="68" fillId="31" borderId="0" applyNumberFormat="0" applyBorder="0" applyAlignment="0" applyProtection="0"/>
    <xf numFmtId="0" fontId="23" fillId="67" borderId="0" applyNumberFormat="0" applyBorder="0" applyAlignment="0" applyProtection="0"/>
    <xf numFmtId="0" fontId="62" fillId="75" borderId="0" applyNumberFormat="0" applyBorder="0" applyAlignment="0" applyProtection="0"/>
    <xf numFmtId="0" fontId="23" fillId="31" borderId="0" applyNumberFormat="0" applyBorder="0" applyAlignment="0" applyProtection="0"/>
    <xf numFmtId="0" fontId="69" fillId="55" borderId="0" applyNumberFormat="0" applyBorder="0" applyAlignment="0" applyProtection="0"/>
    <xf numFmtId="0" fontId="62" fillId="75" borderId="0" applyNumberFormat="0" applyBorder="0" applyAlignment="0" applyProtection="0"/>
    <xf numFmtId="0" fontId="62" fillId="75"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66" fillId="35" borderId="0" applyNumberFormat="0" applyBorder="0" applyAlignment="0" applyProtection="0"/>
    <xf numFmtId="0" fontId="67" fillId="76" borderId="0" applyNumberFormat="0" applyBorder="0" applyAlignment="0" applyProtection="0"/>
    <xf numFmtId="0" fontId="23" fillId="35" borderId="0" applyNumberFormat="0" applyBorder="0" applyAlignment="0" applyProtection="0"/>
    <xf numFmtId="0" fontId="23" fillId="35" borderId="0" applyNumberFormat="0" applyBorder="0" applyAlignment="0" applyProtection="0"/>
    <xf numFmtId="0" fontId="68" fillId="35" borderId="0" applyNumberFormat="0" applyBorder="0" applyAlignment="0" applyProtection="0"/>
    <xf numFmtId="0" fontId="23" fillId="47" borderId="0" applyNumberFormat="0" applyBorder="0" applyAlignment="0" applyProtection="0"/>
    <xf numFmtId="0" fontId="62" fillId="77" borderId="0" applyNumberFormat="0" applyBorder="0" applyAlignment="0" applyProtection="0"/>
    <xf numFmtId="0" fontId="23" fillId="35" borderId="0" applyNumberFormat="0" applyBorder="0" applyAlignment="0" applyProtection="0"/>
    <xf numFmtId="0" fontId="69" fillId="47" borderId="0" applyNumberFormat="0" applyBorder="0" applyAlignment="0" applyProtection="0"/>
    <xf numFmtId="0" fontId="62" fillId="77" borderId="0" applyNumberFormat="0" applyBorder="0" applyAlignment="0" applyProtection="0"/>
    <xf numFmtId="0" fontId="62" fillId="77" borderId="0" applyNumberFormat="0" applyBorder="0" applyAlignment="0" applyProtection="0"/>
    <xf numFmtId="0" fontId="69" fillId="76" borderId="0" applyNumberFormat="0" applyBorder="0" applyAlignment="0" applyProtection="0"/>
    <xf numFmtId="0" fontId="69" fillId="76" borderId="0" applyNumberFormat="0" applyBorder="0" applyAlignment="0" applyProtection="0"/>
    <xf numFmtId="0" fontId="69" fillId="76" borderId="0" applyNumberFormat="0" applyBorder="0" applyAlignment="0" applyProtection="0"/>
    <xf numFmtId="9" fontId="70" fillId="0" borderId="0"/>
    <xf numFmtId="230" fontId="71" fillId="0" borderId="0" applyFont="0" applyFill="0" applyBorder="0" applyAlignment="0" applyProtection="0"/>
    <xf numFmtId="231" fontId="71" fillId="0" borderId="0" applyFont="0" applyFill="0" applyBorder="0" applyAlignment="0" applyProtection="0"/>
    <xf numFmtId="0" fontId="49" fillId="78" borderId="0" applyNumberFormat="0" applyBorder="0" applyAlignment="0" applyProtection="0"/>
    <xf numFmtId="0" fontId="49" fillId="79" borderId="0" applyNumberFormat="0" applyBorder="0" applyAlignment="0" applyProtection="0"/>
    <xf numFmtId="0" fontId="69" fillId="80" borderId="0" applyNumberFormat="0" applyBorder="0" applyAlignment="0" applyProtection="0"/>
    <xf numFmtId="0" fontId="66" fillId="12" borderId="0" applyNumberFormat="0" applyBorder="0" applyAlignment="0" applyProtection="0"/>
    <xf numFmtId="0" fontId="67" fillId="81"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59" fillId="45" borderId="22" applyNumberFormat="0" applyFont="0" applyAlignment="0" applyProtection="0"/>
    <xf numFmtId="0" fontId="23" fillId="12" borderId="0" applyNumberFormat="0" applyBorder="0" applyAlignment="0" applyProtection="0"/>
    <xf numFmtId="0" fontId="59" fillId="45" borderId="22" applyNumberFormat="0" applyFont="0" applyAlignment="0" applyProtection="0"/>
    <xf numFmtId="0" fontId="68" fillId="12" borderId="0" applyNumberFormat="0" applyBorder="0" applyAlignment="0" applyProtection="0"/>
    <xf numFmtId="0" fontId="23" fillId="67" borderId="0" applyNumberFormat="0" applyBorder="0" applyAlignment="0" applyProtection="0"/>
    <xf numFmtId="0" fontId="62" fillId="82" borderId="0" applyNumberFormat="0" applyBorder="0" applyAlignment="0" applyProtection="0"/>
    <xf numFmtId="0" fontId="23" fillId="12" borderId="0" applyNumberFormat="0" applyBorder="0" applyAlignment="0" applyProtection="0"/>
    <xf numFmtId="0" fontId="69" fillId="83" borderId="0" applyNumberFormat="0" applyBorder="0" applyAlignment="0" applyProtection="0"/>
    <xf numFmtId="0" fontId="72" fillId="82" borderId="0" applyNumberFormat="0" applyBorder="0" applyAlignment="0" applyProtection="0"/>
    <xf numFmtId="0" fontId="68" fillId="12" borderId="0" applyNumberFormat="0" applyBorder="0" applyAlignment="0" applyProtection="0"/>
    <xf numFmtId="0" fontId="68" fillId="67" borderId="0" applyNumberFormat="0" applyBorder="0" applyAlignment="0" applyProtection="0"/>
    <xf numFmtId="0" fontId="72" fillId="82" borderId="0" applyNumberFormat="0" applyBorder="0" applyAlignment="0" applyProtection="0"/>
    <xf numFmtId="0" fontId="68" fillId="12" borderId="0" applyNumberFormat="0" applyBorder="0" applyAlignment="0" applyProtection="0"/>
    <xf numFmtId="0" fontId="69" fillId="83" borderId="0" applyNumberFormat="0" applyBorder="0" applyAlignment="0" applyProtection="0"/>
    <xf numFmtId="0" fontId="62" fillId="82" borderId="0" applyNumberFormat="0" applyBorder="0" applyAlignment="0" applyProtection="0"/>
    <xf numFmtId="0" fontId="62" fillId="82" borderId="0" applyNumberFormat="0" applyBorder="0" applyAlignment="0" applyProtection="0"/>
    <xf numFmtId="0" fontId="69" fillId="81" borderId="0" applyNumberFormat="0" applyBorder="0" applyAlignment="0" applyProtection="0"/>
    <xf numFmtId="0" fontId="69" fillId="81" borderId="0" applyNumberFormat="0" applyBorder="0" applyAlignment="0" applyProtection="0"/>
    <xf numFmtId="0" fontId="69" fillId="81" borderId="0" applyNumberFormat="0" applyBorder="0" applyAlignment="0" applyProtection="0"/>
    <xf numFmtId="0" fontId="49" fillId="84" borderId="0" applyNumberFormat="0" applyBorder="0" applyAlignment="0" applyProtection="0"/>
    <xf numFmtId="0" fontId="49" fillId="85" borderId="0" applyNumberFormat="0" applyBorder="0" applyAlignment="0" applyProtection="0"/>
    <xf numFmtId="0" fontId="69" fillId="85" borderId="0" applyNumberFormat="0" applyBorder="0" applyAlignment="0" applyProtection="0"/>
    <xf numFmtId="0" fontId="66" fillId="16" borderId="0" applyNumberFormat="0" applyBorder="0" applyAlignment="0" applyProtection="0"/>
    <xf numFmtId="0" fontId="67" fillId="86" borderId="0" applyNumberFormat="0" applyBorder="0" applyAlignment="0" applyProtection="0"/>
    <xf numFmtId="0" fontId="23" fillId="16" borderId="0" applyNumberFormat="0" applyBorder="0" applyAlignment="0" applyProtection="0"/>
    <xf numFmtId="0" fontId="23" fillId="16" borderId="0" applyNumberFormat="0" applyBorder="0" applyAlignment="0" applyProtection="0"/>
    <xf numFmtId="0" fontId="68" fillId="16" borderId="0" applyNumberFormat="0" applyBorder="0" applyAlignment="0" applyProtection="0"/>
    <xf numFmtId="0" fontId="62" fillId="87" borderId="0" applyNumberFormat="0" applyBorder="0" applyAlignment="0" applyProtection="0"/>
    <xf numFmtId="0" fontId="69" fillId="70" borderId="0" applyNumberFormat="0" applyBorder="0" applyAlignment="0" applyProtection="0"/>
    <xf numFmtId="0" fontId="72" fillId="87" borderId="0" applyNumberFormat="0" applyBorder="0" applyAlignment="0" applyProtection="0"/>
    <xf numFmtId="0" fontId="68" fillId="16" borderId="0" applyNumberFormat="0" applyBorder="0" applyAlignment="0" applyProtection="0"/>
    <xf numFmtId="0" fontId="72" fillId="87" borderId="0" applyNumberFormat="0" applyBorder="0" applyAlignment="0" applyProtection="0"/>
    <xf numFmtId="0" fontId="69" fillId="70" borderId="0" applyNumberFormat="0" applyBorder="0" applyAlignment="0" applyProtection="0"/>
    <xf numFmtId="0" fontId="62" fillId="87" borderId="0" applyNumberFormat="0" applyBorder="0" applyAlignment="0" applyProtection="0"/>
    <xf numFmtId="0" fontId="62" fillId="87" borderId="0" applyNumberFormat="0" applyBorder="0" applyAlignment="0" applyProtection="0"/>
    <xf numFmtId="0" fontId="69" fillId="86" borderId="0" applyNumberFormat="0" applyBorder="0" applyAlignment="0" applyProtection="0"/>
    <xf numFmtId="0" fontId="69" fillId="86" borderId="0" applyNumberFormat="0" applyBorder="0" applyAlignment="0" applyProtection="0"/>
    <xf numFmtId="0" fontId="69" fillId="86" borderId="0" applyNumberFormat="0" applyBorder="0" applyAlignment="0" applyProtection="0"/>
    <xf numFmtId="0" fontId="49" fillId="88" borderId="0" applyNumberFormat="0" applyBorder="0" applyAlignment="0" applyProtection="0"/>
    <xf numFmtId="0" fontId="49" fillId="89" borderId="0" applyNumberFormat="0" applyBorder="0" applyAlignment="0" applyProtection="0"/>
    <xf numFmtId="0" fontId="69" fillId="89" borderId="0" applyNumberFormat="0" applyBorder="0" applyAlignment="0" applyProtection="0"/>
    <xf numFmtId="0" fontId="66" fillId="20" borderId="0" applyNumberFormat="0" applyBorder="0" applyAlignment="0" applyProtection="0"/>
    <xf numFmtId="0" fontId="67" fillId="90" borderId="0" applyNumberFormat="0" applyBorder="0" applyAlignment="0" applyProtection="0"/>
    <xf numFmtId="0" fontId="23" fillId="20" borderId="0" applyNumberFormat="0" applyBorder="0" applyAlignment="0" applyProtection="0"/>
    <xf numFmtId="0" fontId="23" fillId="20" borderId="0" applyNumberFormat="0" applyBorder="0" applyAlignment="0" applyProtection="0"/>
    <xf numFmtId="0" fontId="68" fillId="20" borderId="0" applyNumberFormat="0" applyBorder="0" applyAlignment="0" applyProtection="0"/>
    <xf numFmtId="0" fontId="23" fillId="83" borderId="0" applyNumberFormat="0" applyBorder="0" applyAlignment="0" applyProtection="0"/>
    <xf numFmtId="0" fontId="62" fillId="91" borderId="0" applyNumberFormat="0" applyBorder="0" applyAlignment="0" applyProtection="0"/>
    <xf numFmtId="0" fontId="23" fillId="20" borderId="0" applyNumberFormat="0" applyBorder="0" applyAlignment="0" applyProtection="0"/>
    <xf numFmtId="0" fontId="69" fillId="64" borderId="0" applyNumberFormat="0" applyBorder="0" applyAlignment="0" applyProtection="0"/>
    <xf numFmtId="0" fontId="72" fillId="91" borderId="0" applyNumberFormat="0" applyBorder="0" applyAlignment="0" applyProtection="0"/>
    <xf numFmtId="0" fontId="68" fillId="20" borderId="0" applyNumberFormat="0" applyBorder="0" applyAlignment="0" applyProtection="0"/>
    <xf numFmtId="0" fontId="68" fillId="83" borderId="0" applyNumberFormat="0" applyBorder="0" applyAlignment="0" applyProtection="0"/>
    <xf numFmtId="0" fontId="72" fillId="91" borderId="0" applyNumberFormat="0" applyBorder="0" applyAlignment="0" applyProtection="0"/>
    <xf numFmtId="0" fontId="68" fillId="20" borderId="0" applyNumberFormat="0" applyBorder="0" applyAlignment="0" applyProtection="0"/>
    <xf numFmtId="0" fontId="69" fillId="64" borderId="0" applyNumberFormat="0" applyBorder="0" applyAlignment="0" applyProtection="0"/>
    <xf numFmtId="0" fontId="62" fillId="91" borderId="0" applyNumberFormat="0" applyBorder="0" applyAlignment="0" applyProtection="0"/>
    <xf numFmtId="0" fontId="62" fillId="91" borderId="0" applyNumberFormat="0" applyBorder="0" applyAlignment="0" applyProtection="0"/>
    <xf numFmtId="0" fontId="69" fillId="90" borderId="0" applyNumberFormat="0" applyBorder="0" applyAlignment="0" applyProtection="0"/>
    <xf numFmtId="0" fontId="69" fillId="90" borderId="0" applyNumberFormat="0" applyBorder="0" applyAlignment="0" applyProtection="0"/>
    <xf numFmtId="0" fontId="69" fillId="90" borderId="0" applyNumberFormat="0" applyBorder="0" applyAlignment="0" applyProtection="0"/>
    <xf numFmtId="0" fontId="49" fillId="92" borderId="0" applyNumberFormat="0" applyBorder="0" applyAlignment="0" applyProtection="0"/>
    <xf numFmtId="0" fontId="49" fillId="92" borderId="0" applyNumberFormat="0" applyBorder="0" applyAlignment="0" applyProtection="0"/>
    <xf numFmtId="0" fontId="69" fillId="93" borderId="0" applyNumberFormat="0" applyBorder="0" applyAlignment="0" applyProtection="0"/>
    <xf numFmtId="0" fontId="66" fillId="24" borderId="0" applyNumberFormat="0" applyBorder="0" applyAlignment="0" applyProtection="0"/>
    <xf numFmtId="0" fontId="67" fillId="72" borderId="0" applyNumberFormat="0" applyBorder="0" applyAlignment="0" applyProtection="0"/>
    <xf numFmtId="0" fontId="23" fillId="24" borderId="0" applyNumberFormat="0" applyBorder="0" applyAlignment="0" applyProtection="0"/>
    <xf numFmtId="0" fontId="23" fillId="24" borderId="0" applyNumberFormat="0" applyBorder="0" applyAlignment="0" applyProtection="0"/>
    <xf numFmtId="0" fontId="68" fillId="24" borderId="0" applyNumberFormat="0" applyBorder="0" applyAlignment="0" applyProtection="0"/>
    <xf numFmtId="0" fontId="23" fillId="70" borderId="0" applyNumberFormat="0" applyBorder="0" applyAlignment="0" applyProtection="0"/>
    <xf numFmtId="0" fontId="62" fillId="94" borderId="0" applyNumberFormat="0" applyBorder="0" applyAlignment="0" applyProtection="0"/>
    <xf numFmtId="0" fontId="23" fillId="24" borderId="0" applyNumberFormat="0" applyBorder="0" applyAlignment="0" applyProtection="0"/>
    <xf numFmtId="0" fontId="69" fillId="95" borderId="0" applyNumberFormat="0" applyBorder="0" applyAlignment="0" applyProtection="0"/>
    <xf numFmtId="0" fontId="72" fillId="94" borderId="0" applyNumberFormat="0" applyBorder="0" applyAlignment="0" applyProtection="0"/>
    <xf numFmtId="0" fontId="68" fillId="24" borderId="0" applyNumberFormat="0" applyBorder="0" applyAlignment="0" applyProtection="0"/>
    <xf numFmtId="0" fontId="68" fillId="70" borderId="0" applyNumberFormat="0" applyBorder="0" applyAlignment="0" applyProtection="0"/>
    <xf numFmtId="0" fontId="72" fillId="94" borderId="0" applyNumberFormat="0" applyBorder="0" applyAlignment="0" applyProtection="0"/>
    <xf numFmtId="0" fontId="68" fillId="24" borderId="0" applyNumberFormat="0" applyBorder="0" applyAlignment="0" applyProtection="0"/>
    <xf numFmtId="0" fontId="69" fillId="95" borderId="0" applyNumberFormat="0" applyBorder="0" applyAlignment="0" applyProtection="0"/>
    <xf numFmtId="0" fontId="62" fillId="94" borderId="0" applyNumberFormat="0" applyBorder="0" applyAlignment="0" applyProtection="0"/>
    <xf numFmtId="0" fontId="62" fillId="94" borderId="0" applyNumberFormat="0" applyBorder="0" applyAlignment="0" applyProtection="0"/>
    <xf numFmtId="0" fontId="69" fillId="72" borderId="0" applyNumberFormat="0" applyBorder="0" applyAlignment="0" applyProtection="0"/>
    <xf numFmtId="0" fontId="69" fillId="72" borderId="0" applyNumberFormat="0" applyBorder="0" applyAlignment="0" applyProtection="0"/>
    <xf numFmtId="0" fontId="69" fillId="72" borderId="0" applyNumberFormat="0" applyBorder="0" applyAlignment="0" applyProtection="0"/>
    <xf numFmtId="0" fontId="49" fillId="96" borderId="0" applyNumberFormat="0" applyBorder="0" applyAlignment="0" applyProtection="0"/>
    <xf numFmtId="0" fontId="49" fillId="79" borderId="0" applyNumberFormat="0" applyBorder="0" applyAlignment="0" applyProtection="0"/>
    <xf numFmtId="0" fontId="69" fillId="97" borderId="0" applyNumberFormat="0" applyBorder="0" applyAlignment="0" applyProtection="0"/>
    <xf numFmtId="0" fontId="66" fillId="28" borderId="0" applyNumberFormat="0" applyBorder="0" applyAlignment="0" applyProtection="0"/>
    <xf numFmtId="0" fontId="67" fillId="74" borderId="0" applyNumberFormat="0" applyBorder="0" applyAlignment="0" applyProtection="0"/>
    <xf numFmtId="0" fontId="23" fillId="28" borderId="0" applyNumberFormat="0" applyBorder="0" applyAlignment="0" applyProtection="0"/>
    <xf numFmtId="0" fontId="23" fillId="28" borderId="0" applyNumberFormat="0" applyBorder="0" applyAlignment="0" applyProtection="0"/>
    <xf numFmtId="0" fontId="68" fillId="28" borderId="0" applyNumberFormat="0" applyBorder="0" applyAlignment="0" applyProtection="0"/>
    <xf numFmtId="0" fontId="23" fillId="67" borderId="0" applyNumberFormat="0" applyBorder="0" applyAlignment="0" applyProtection="0"/>
    <xf numFmtId="0" fontId="62" fillId="98" borderId="0" applyNumberFormat="0" applyBorder="0" applyAlignment="0" applyProtection="0"/>
    <xf numFmtId="0" fontId="23" fillId="28" borderId="0" applyNumberFormat="0" applyBorder="0" applyAlignment="0" applyProtection="0"/>
    <xf numFmtId="0" fontId="69" fillId="74" borderId="0" applyNumberFormat="0" applyBorder="0" applyAlignment="0" applyProtection="0"/>
    <xf numFmtId="0" fontId="72" fillId="98" borderId="0" applyNumberFormat="0" applyBorder="0" applyAlignment="0" applyProtection="0"/>
    <xf numFmtId="0" fontId="68" fillId="28" borderId="0" applyNumberFormat="0" applyBorder="0" applyAlignment="0" applyProtection="0"/>
    <xf numFmtId="0" fontId="68" fillId="67" borderId="0" applyNumberFormat="0" applyBorder="0" applyAlignment="0" applyProtection="0"/>
    <xf numFmtId="0" fontId="72" fillId="98" borderId="0" applyNumberFormat="0" applyBorder="0" applyAlignment="0" applyProtection="0"/>
    <xf numFmtId="0" fontId="68" fillId="28" borderId="0" applyNumberFormat="0" applyBorder="0" applyAlignment="0" applyProtection="0"/>
    <xf numFmtId="0" fontId="69" fillId="74" borderId="0" applyNumberFormat="0" applyBorder="0" applyAlignment="0" applyProtection="0"/>
    <xf numFmtId="0" fontId="62" fillId="98" borderId="0" applyNumberFormat="0" applyBorder="0" applyAlignment="0" applyProtection="0"/>
    <xf numFmtId="0" fontId="62" fillId="98"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49" fillId="99" borderId="0" applyNumberFormat="0" applyBorder="0" applyAlignment="0" applyProtection="0"/>
    <xf numFmtId="0" fontId="49" fillId="100" borderId="0" applyNumberFormat="0" applyBorder="0" applyAlignment="0" applyProtection="0"/>
    <xf numFmtId="0" fontId="69" fillId="101" borderId="0" applyNumberFormat="0" applyBorder="0" applyAlignment="0" applyProtection="0"/>
    <xf numFmtId="0" fontId="66" fillId="32" borderId="0" applyNumberFormat="0" applyBorder="0" applyAlignment="0" applyProtection="0"/>
    <xf numFmtId="0" fontId="67" fillId="70" borderId="0" applyNumberFormat="0" applyBorder="0" applyAlignment="0" applyProtection="0"/>
    <xf numFmtId="0" fontId="23" fillId="32" borderId="0" applyNumberFormat="0" applyBorder="0" applyAlignment="0" applyProtection="0"/>
    <xf numFmtId="0" fontId="23" fillId="32" borderId="0" applyNumberFormat="0" applyBorder="0" applyAlignment="0" applyProtection="0"/>
    <xf numFmtId="0" fontId="68" fillId="32" borderId="0" applyNumberFormat="0" applyBorder="0" applyAlignment="0" applyProtection="0"/>
    <xf numFmtId="0" fontId="23" fillId="76" borderId="0" applyNumberFormat="0" applyBorder="0" applyAlignment="0" applyProtection="0"/>
    <xf numFmtId="0" fontId="62" fillId="102" borderId="0" applyNumberFormat="0" applyBorder="0" applyAlignment="0" applyProtection="0"/>
    <xf numFmtId="0" fontId="23" fillId="32" borderId="0" applyNumberFormat="0" applyBorder="0" applyAlignment="0" applyProtection="0"/>
    <xf numFmtId="0" fontId="69" fillId="86" borderId="0" applyNumberFormat="0" applyBorder="0" applyAlignment="0" applyProtection="0"/>
    <xf numFmtId="0" fontId="72" fillId="102" borderId="0" applyNumberFormat="0" applyBorder="0" applyAlignment="0" applyProtection="0"/>
    <xf numFmtId="0" fontId="68" fillId="32" borderId="0" applyNumberFormat="0" applyBorder="0" applyAlignment="0" applyProtection="0"/>
    <xf numFmtId="0" fontId="68" fillId="76" borderId="0" applyNumberFormat="0" applyBorder="0" applyAlignment="0" applyProtection="0"/>
    <xf numFmtId="0" fontId="72" fillId="102" borderId="0" applyNumberFormat="0" applyBorder="0" applyAlignment="0" applyProtection="0"/>
    <xf numFmtId="0" fontId="68" fillId="32" borderId="0" applyNumberFormat="0" applyBorder="0" applyAlignment="0" applyProtection="0"/>
    <xf numFmtId="0" fontId="69" fillId="86" borderId="0" applyNumberFormat="0" applyBorder="0" applyAlignment="0" applyProtection="0"/>
    <xf numFmtId="0" fontId="62" fillId="102" borderId="0" applyNumberFormat="0" applyBorder="0" applyAlignment="0" applyProtection="0"/>
    <xf numFmtId="0" fontId="62" fillId="102" borderId="0" applyNumberFormat="0" applyBorder="0" applyAlignment="0" applyProtection="0"/>
    <xf numFmtId="0" fontId="69" fillId="70" borderId="0" applyNumberFormat="0" applyBorder="0" applyAlignment="0" applyProtection="0"/>
    <xf numFmtId="0" fontId="69" fillId="70" borderId="0" applyNumberFormat="0" applyBorder="0" applyAlignment="0" applyProtection="0"/>
    <xf numFmtId="0" fontId="69" fillId="70" borderId="0" applyNumberFormat="0" applyBorder="0" applyAlignment="0" applyProtection="0"/>
    <xf numFmtId="44" fontId="73" fillId="0" borderId="1" applyBorder="0">
      <alignment horizontal="right"/>
    </xf>
    <xf numFmtId="44" fontId="73" fillId="0" borderId="1" applyBorder="0">
      <alignment horizontal="right"/>
    </xf>
    <xf numFmtId="232" fontId="74" fillId="38" borderId="0" applyNumberFormat="0" applyFill="0" applyBorder="0" applyAlignment="0" applyProtection="0">
      <protection locked="0"/>
    </xf>
    <xf numFmtId="0" fontId="41" fillId="0" borderId="0" applyNumberFormat="0" applyAlignment="0"/>
    <xf numFmtId="233" fontId="5" fillId="103" borderId="23">
      <alignment horizontal="center" vertical="center"/>
    </xf>
    <xf numFmtId="234" fontId="75" fillId="0" borderId="0" applyFont="0" applyFill="0" applyBorder="0" applyAlignment="0" applyProtection="0"/>
    <xf numFmtId="0" fontId="76" fillId="0" borderId="0" applyFont="0" applyFill="0" applyBorder="0" applyAlignment="0" applyProtection="0"/>
    <xf numFmtId="235" fontId="77" fillId="0" borderId="0" applyFont="0" applyFill="0" applyBorder="0" applyAlignment="0" applyProtection="0"/>
    <xf numFmtId="0" fontId="76" fillId="0" borderId="0" applyFont="0" applyFill="0" applyBorder="0" applyAlignment="0" applyProtection="0"/>
    <xf numFmtId="236" fontId="77" fillId="0" borderId="0" applyFont="0" applyFill="0" applyBorder="0" applyAlignment="0" applyProtection="0"/>
    <xf numFmtId="0" fontId="78" fillId="0" borderId="24" applyFont="0" applyFill="0" applyBorder="0" applyAlignment="0" applyProtection="0">
      <alignment horizontal="center" vertical="center"/>
    </xf>
    <xf numFmtId="0" fontId="79" fillId="0" borderId="0" applyFont="0" applyFill="0" applyBorder="0" applyAlignment="0"/>
    <xf numFmtId="0" fontId="80" fillId="0" borderId="0">
      <alignment horizontal="center" wrapText="1"/>
      <protection locked="0"/>
    </xf>
    <xf numFmtId="164" fontId="75" fillId="0" borderId="0" applyFont="0" applyFill="0" applyBorder="0" applyAlignment="0" applyProtection="0"/>
    <xf numFmtId="0" fontId="76" fillId="0" borderId="0" applyFont="0" applyFill="0" applyBorder="0" applyAlignment="0" applyProtection="0"/>
    <xf numFmtId="237" fontId="77" fillId="0" borderId="0" applyFont="0" applyFill="0" applyBorder="0" applyAlignment="0" applyProtection="0"/>
    <xf numFmtId="165" fontId="75" fillId="0" borderId="0" applyFont="0" applyFill="0" applyBorder="0" applyAlignment="0" applyProtection="0"/>
    <xf numFmtId="0" fontId="76" fillId="0" borderId="0" applyFont="0" applyFill="0" applyBorder="0" applyAlignment="0" applyProtection="0"/>
    <xf numFmtId="238" fontId="77" fillId="0" borderId="0" applyFont="0" applyFill="0" applyBorder="0" applyAlignment="0" applyProtection="0"/>
    <xf numFmtId="38" fontId="42" fillId="0" borderId="0" applyFont="0" applyFill="0" applyBorder="0" applyAlignment="0" applyProtection="0"/>
    <xf numFmtId="0" fontId="81" fillId="6" borderId="0" applyNumberFormat="0" applyBorder="0" applyAlignment="0" applyProtection="0"/>
    <xf numFmtId="0" fontId="82" fillId="43" borderId="0" applyNumberFormat="0" applyBorder="0" applyAlignment="0" applyProtection="0"/>
    <xf numFmtId="0" fontId="13" fillId="6" borderId="0" applyNumberFormat="0" applyBorder="0" applyAlignment="0" applyProtection="0"/>
    <xf numFmtId="0" fontId="13" fillId="6" borderId="0" applyNumberFormat="0" applyBorder="0" applyAlignment="0" applyProtection="0"/>
    <xf numFmtId="0" fontId="83" fillId="6" borderId="0" applyNumberFormat="0" applyBorder="0" applyAlignment="0" applyProtection="0"/>
    <xf numFmtId="0" fontId="84" fillId="104" borderId="0" applyNumberFormat="0" applyBorder="0" applyAlignment="0" applyProtection="0"/>
    <xf numFmtId="0" fontId="85" fillId="52" borderId="0" applyNumberFormat="0" applyBorder="0" applyAlignment="0" applyProtection="0"/>
    <xf numFmtId="0" fontId="84" fillId="104" borderId="0" applyNumberFormat="0" applyBorder="0" applyAlignment="0" applyProtection="0"/>
    <xf numFmtId="0" fontId="84" fillId="104" borderId="0" applyNumberFormat="0" applyBorder="0" applyAlignment="0" applyProtection="0"/>
    <xf numFmtId="0" fontId="85" fillId="43" borderId="0" applyNumberFormat="0" applyBorder="0" applyAlignment="0" applyProtection="0"/>
    <xf numFmtId="0" fontId="85" fillId="43" borderId="0" applyNumberFormat="0" applyBorder="0" applyAlignment="0" applyProtection="0"/>
    <xf numFmtId="0" fontId="85" fillId="43" borderId="0" applyNumberFormat="0" applyBorder="0" applyAlignment="0" applyProtection="0"/>
    <xf numFmtId="239" fontId="5" fillId="0" borderId="1">
      <alignment wrapText="1"/>
      <protection locked="0"/>
    </xf>
    <xf numFmtId="239" fontId="5" fillId="0" borderId="1">
      <alignment wrapText="1"/>
      <protection locked="0"/>
    </xf>
    <xf numFmtId="0" fontId="86" fillId="0" borderId="0" applyNumberFormat="0" applyFill="0" applyBorder="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190" fontId="5" fillId="0" borderId="0" applyFont="0" applyFill="0" applyBorder="0" applyAlignment="0" applyProtection="0"/>
    <xf numFmtId="0" fontId="76" fillId="0" borderId="0"/>
    <xf numFmtId="0" fontId="87" fillId="0" borderId="0"/>
    <xf numFmtId="0" fontId="76" fillId="0" borderId="0"/>
    <xf numFmtId="0" fontId="88" fillId="0" borderId="0">
      <protection locked="0"/>
    </xf>
    <xf numFmtId="0" fontId="89" fillId="0" borderId="0">
      <protection locked="0"/>
    </xf>
    <xf numFmtId="240" fontId="5" fillId="0" borderId="0" applyFill="0" applyBorder="0" applyAlignment="0"/>
    <xf numFmtId="241" fontId="90" fillId="0" borderId="0" applyFill="0" applyBorder="0" applyAlignment="0"/>
    <xf numFmtId="216" fontId="90" fillId="0" borderId="0" applyFill="0" applyBorder="0" applyAlignment="0"/>
    <xf numFmtId="242" fontId="5" fillId="0" borderId="0" applyFill="0" applyBorder="0" applyAlignment="0"/>
    <xf numFmtId="243" fontId="5" fillId="0" borderId="0" applyFill="0" applyBorder="0" applyAlignment="0"/>
    <xf numFmtId="240" fontId="5" fillId="0" borderId="0" applyFill="0" applyBorder="0" applyAlignment="0"/>
    <xf numFmtId="244" fontId="5" fillId="0" borderId="0" applyFill="0" applyBorder="0" applyAlignment="0"/>
    <xf numFmtId="241" fontId="90" fillId="0" borderId="0" applyFill="0" applyBorder="0" applyAlignment="0"/>
    <xf numFmtId="0" fontId="91" fillId="9" borderId="1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3" fillId="105" borderId="15" applyNumberFormat="0" applyAlignment="0" applyProtection="0"/>
    <xf numFmtId="0" fontId="17" fillId="9" borderId="1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5" fillId="57" borderId="25" applyNumberFormat="0" applyAlignment="0" applyProtection="0"/>
    <xf numFmtId="0" fontId="95" fillId="57" borderId="25" applyNumberFormat="0" applyAlignment="0" applyProtection="0"/>
    <xf numFmtId="0" fontId="96" fillId="0" borderId="0"/>
    <xf numFmtId="0" fontId="97" fillId="107" borderId="0">
      <alignment vertical="top"/>
    </xf>
    <xf numFmtId="0" fontId="5" fillId="0" borderId="0" applyNumberFormat="0" applyFill="0" applyBorder="0" applyProtection="0">
      <alignment horizontal="left"/>
    </xf>
    <xf numFmtId="0" fontId="5" fillId="0" borderId="0" applyNumberFormat="0" applyFill="0" applyBorder="0" applyProtection="0">
      <alignment horizontal="left" vertical="center"/>
    </xf>
    <xf numFmtId="0" fontId="98" fillId="10" borderId="18" applyNumberFormat="0" applyAlignment="0" applyProtection="0"/>
    <xf numFmtId="0" fontId="99" fillId="108" borderId="26" applyNumberFormat="0" applyAlignment="0" applyProtection="0"/>
    <xf numFmtId="0" fontId="19" fillId="10" borderId="18" applyNumberFormat="0" applyAlignment="0" applyProtection="0"/>
    <xf numFmtId="0" fontId="19" fillId="10" borderId="18" applyNumberFormat="0" applyAlignment="0" applyProtection="0"/>
    <xf numFmtId="0" fontId="100" fillId="10" borderId="18" applyNumberFormat="0" applyAlignment="0" applyProtection="0"/>
    <xf numFmtId="0" fontId="19" fillId="109" borderId="27" applyNumberFormat="0" applyAlignment="0" applyProtection="0"/>
    <xf numFmtId="0" fontId="60" fillId="110" borderId="18" applyNumberFormat="0" applyAlignment="0" applyProtection="0"/>
    <xf numFmtId="0" fontId="19" fillId="10" borderId="18" applyNumberFormat="0" applyAlignment="0" applyProtection="0"/>
    <xf numFmtId="0" fontId="101" fillId="108" borderId="26" applyNumberFormat="0" applyAlignment="0" applyProtection="0"/>
    <xf numFmtId="0" fontId="60" fillId="110" borderId="18" applyNumberFormat="0" applyAlignment="0" applyProtection="0"/>
    <xf numFmtId="0" fontId="60" fillId="110" borderId="18" applyNumberFormat="0" applyAlignment="0" applyProtection="0"/>
    <xf numFmtId="0" fontId="101" fillId="108" borderId="26" applyNumberFormat="0" applyAlignment="0" applyProtection="0"/>
    <xf numFmtId="0" fontId="59" fillId="45" borderId="22" applyNumberFormat="0" applyFont="0" applyAlignment="0" applyProtection="0"/>
    <xf numFmtId="0" fontId="19" fillId="10" borderId="18" applyNumberFormat="0" applyAlignment="0" applyProtection="0"/>
    <xf numFmtId="0" fontId="59" fillId="45" borderId="22" applyNumberFormat="0" applyFont="0" applyAlignment="0" applyProtection="0"/>
    <xf numFmtId="0" fontId="101" fillId="108" borderId="26" applyNumberFormat="0" applyAlignment="0" applyProtection="0"/>
    <xf numFmtId="0" fontId="101" fillId="108" borderId="26" applyNumberFormat="0" applyAlignment="0" applyProtection="0"/>
    <xf numFmtId="1" fontId="102" fillId="0" borderId="0">
      <alignment vertical="center"/>
    </xf>
    <xf numFmtId="0" fontId="103" fillId="0" borderId="0" applyNumberFormat="0" applyFill="0" applyBorder="0" applyAlignment="0" applyProtection="0">
      <alignment vertical="top"/>
      <protection locked="0"/>
    </xf>
    <xf numFmtId="0" fontId="104" fillId="0" borderId="0" applyNumberFormat="0" applyFill="0" applyBorder="0" applyAlignment="0" applyProtection="0">
      <alignment vertical="top"/>
      <protection locked="0"/>
    </xf>
    <xf numFmtId="0" fontId="103" fillId="0" borderId="0" applyNumberFormat="0" applyFill="0" applyBorder="0" applyAlignment="0" applyProtection="0">
      <alignment vertical="top"/>
      <protection locked="0"/>
    </xf>
    <xf numFmtId="0" fontId="105" fillId="0" borderId="0">
      <alignment horizontal="right" vertical="center"/>
    </xf>
    <xf numFmtId="0" fontId="106" fillId="111" borderId="11">
      <alignment horizontal="center" wrapText="1"/>
    </xf>
    <xf numFmtId="0" fontId="107" fillId="112" borderId="0" applyNumberFormat="0" applyBorder="0" applyProtection="0">
      <alignment horizontal="center" wrapText="1"/>
    </xf>
    <xf numFmtId="0" fontId="108" fillId="112" borderId="0" applyNumberFormat="0" applyBorder="0" applyProtection="0">
      <alignment horizontal="center" wrapText="1"/>
    </xf>
    <xf numFmtId="0" fontId="5" fillId="112" borderId="0" applyNumberFormat="0" applyBorder="0" applyProtection="0">
      <alignment horizontal="center" wrapText="1"/>
    </xf>
    <xf numFmtId="38" fontId="42" fillId="0" borderId="0" applyFont="0" applyFill="0" applyBorder="0" applyAlignment="0" applyProtection="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41" fontId="5" fillId="0" borderId="0" applyFont="0" applyFill="0" applyBorder="0" applyAlignment="0" applyProtection="0"/>
    <xf numFmtId="38" fontId="42" fillId="0" borderId="0" applyFont="0" applyFill="0" applyBorder="0" applyAlignment="0" applyProtection="0"/>
    <xf numFmtId="41" fontId="110" fillId="0" borderId="0" applyFont="0" applyFill="0" applyBorder="0" applyAlignment="0" applyProtection="0"/>
    <xf numFmtId="41" fontId="5" fillId="0" borderId="0" applyFont="0" applyFill="0" applyBorder="0" applyAlignment="0" applyProtection="0"/>
    <xf numFmtId="41" fontId="41" fillId="0" borderId="0" applyFont="0" applyFill="0" applyBorder="0" applyAlignment="0" applyProtection="0"/>
    <xf numFmtId="240" fontId="5" fillId="0" borderId="0" applyFont="0" applyFill="0" applyBorder="0" applyAlignment="0" applyProtection="0"/>
    <xf numFmtId="246" fontId="111" fillId="0" borderId="0" applyFont="0" applyFill="0" applyBorder="0" applyAlignment="0" applyProtection="0">
      <alignment horizontal="right"/>
    </xf>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4"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6" fontId="49" fillId="0" borderId="0" applyFont="0" applyFill="0" applyBorder="0" applyAlignment="0" applyProtection="0"/>
    <xf numFmtId="248"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52"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24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49"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101"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101"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112" fillId="45" borderId="22" applyNumberFormat="0" applyFont="0" applyAlignment="0" applyProtection="0"/>
    <xf numFmtId="43" fontId="5" fillId="0" borderId="0" applyFont="0" applyFill="0" applyBorder="0" applyAlignment="0" applyProtection="0"/>
    <xf numFmtId="0" fontId="49" fillId="0" borderId="0"/>
    <xf numFmtId="0" fontId="112"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43" fontId="5" fillId="0" borderId="0" applyFont="0" applyFill="0" applyBorder="0" applyAlignment="0" applyProtection="0"/>
    <xf numFmtId="249" fontId="1" fillId="0" borderId="0" applyFont="0" applyFill="0" applyBorder="0" applyAlignment="0" applyProtection="0"/>
    <xf numFmtId="250" fontId="51" fillId="0" borderId="0" applyFont="0" applyFill="0" applyBorder="0" applyAlignment="0" applyProtection="0"/>
    <xf numFmtId="250" fontId="51" fillId="0" borderId="0" applyFont="0" applyFill="0" applyBorder="0" applyAlignment="0" applyProtection="0"/>
    <xf numFmtId="43" fontId="5" fillId="0" borderId="0" applyFont="0" applyFill="0" applyBorder="0" applyAlignment="0" applyProtection="0"/>
    <xf numFmtId="249"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13"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2"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2"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9"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39" fillId="0" borderId="0" applyFont="0" applyFill="0" applyBorder="0" applyAlignment="0" applyProtection="0"/>
    <xf numFmtId="43" fontId="49"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49" fillId="0" borderId="0" applyFont="0" applyFill="0" applyBorder="0" applyAlignment="0" applyProtection="0"/>
    <xf numFmtId="44" fontId="1" fillId="0" borderId="0" applyFont="0" applyFill="0" applyBorder="0" applyAlignment="0" applyProtection="0"/>
    <xf numFmtId="44" fontId="49" fillId="0" borderId="0" applyFont="0" applyFill="0" applyBorder="0" applyAlignment="0" applyProtection="0"/>
    <xf numFmtId="44"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43" fontId="1" fillId="0" borderId="0" applyFont="0" applyFill="0" applyBorder="0" applyAlignment="0" applyProtection="0"/>
    <xf numFmtId="43" fontId="113" fillId="0" borderId="0" applyFont="0" applyFill="0" applyBorder="0" applyAlignment="0" applyProtection="0"/>
    <xf numFmtId="43" fontId="114" fillId="0" borderId="0" applyFont="0" applyFill="0" applyBorder="0" applyAlignment="0" applyProtection="0"/>
    <xf numFmtId="43" fontId="11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1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5" fillId="13" borderId="0" applyNumberFormat="0" applyFont="0" applyBorder="0" applyAlignment="0" applyProtection="0"/>
    <xf numFmtId="43" fontId="5" fillId="0" borderId="0" applyFont="0" applyFill="0" applyBorder="0" applyAlignment="0" applyProtection="0"/>
    <xf numFmtId="0" fontId="49" fillId="0" borderId="0"/>
    <xf numFmtId="0" fontId="55" fillId="13" borderId="0" applyNumberFormat="0" applyFont="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7"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43"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3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49"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15" fillId="0" borderId="0" applyFont="0" applyFill="0" applyBorder="0" applyAlignment="0" applyProtection="0"/>
    <xf numFmtId="43" fontId="11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16" fillId="0" borderId="0" applyFont="0" applyFill="0" applyBorder="0" applyAlignment="0" applyProtection="0"/>
    <xf numFmtId="43" fontId="49"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165"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0" fontId="49" fillId="0" borderId="0" applyFont="0" applyFill="0" applyBorder="0" applyAlignment="0" applyProtection="0"/>
    <xf numFmtId="43" fontId="5" fillId="0" borderId="0" applyFont="0" applyFill="0" applyBorder="0" applyAlignment="0" applyProtection="0"/>
    <xf numFmtId="0"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2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5" fillId="0" borderId="0" applyFont="0" applyFill="0" applyBorder="0" applyAlignment="0" applyProtection="0"/>
    <xf numFmtId="43" fontId="117" fillId="0" borderId="0" applyFont="0" applyFill="0" applyBorder="0" applyAlignment="0" applyProtection="0"/>
    <xf numFmtId="247" fontId="51" fillId="0" borderId="0" applyFont="0" applyFill="0" applyBorder="0" applyAlignment="0" applyProtection="0"/>
    <xf numFmtId="43" fontId="5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5" fillId="14" borderId="0" applyNumberFormat="0" applyFont="0" applyBorder="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5" fillId="0" borderId="0" applyFont="0" applyFill="0" applyBorder="0" applyAlignment="0" applyProtection="0"/>
    <xf numFmtId="247" fontId="51" fillId="0" borderId="0" applyFont="0" applyFill="0" applyBorder="0" applyAlignment="0" applyProtection="0"/>
    <xf numFmtId="43" fontId="55" fillId="0" borderId="0" applyFont="0" applyFill="0" applyBorder="0" applyAlignment="0" applyProtection="0"/>
    <xf numFmtId="43" fontId="117" fillId="0" borderId="0" applyFont="0" applyFill="0" applyBorder="0" applyAlignment="0" applyProtection="0"/>
    <xf numFmtId="247" fontId="51" fillId="0" borderId="0" applyFont="0" applyFill="0" applyBorder="0" applyAlignment="0" applyProtection="0"/>
    <xf numFmtId="43" fontId="5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3" fontId="5" fillId="0" borderId="0" applyFont="0" applyFill="0" applyBorder="0" applyAlignment="0" applyProtection="0"/>
    <xf numFmtId="0" fontId="118" fillId="0" borderId="0" applyNumberFormat="0" applyAlignment="0">
      <alignment horizontal="left"/>
    </xf>
    <xf numFmtId="0" fontId="119" fillId="0" borderId="0" applyNumberFormat="0" applyAlignment="0"/>
    <xf numFmtId="6" fontId="120" fillId="0" borderId="4" applyBorder="0"/>
    <xf numFmtId="241" fontId="90" fillId="0" borderId="0" applyFont="0" applyFill="0" applyBorder="0" applyAlignment="0" applyProtection="0"/>
    <xf numFmtId="251" fontId="111" fillId="0" borderId="0" applyFont="0" applyFill="0" applyBorder="0" applyAlignment="0" applyProtection="0">
      <alignment horizontal="right"/>
    </xf>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0" fontId="59" fillId="45" borderId="22" applyNumberFormat="0" applyFont="0" applyAlignment="0" applyProtection="0"/>
    <xf numFmtId="44"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1" fillId="0" borderId="0" applyFont="0" applyFill="0" applyBorder="0" applyAlignment="0" applyProtection="0"/>
    <xf numFmtId="44" fontId="121" fillId="0" borderId="0" applyFont="0" applyFill="0" applyBorder="0" applyAlignment="0" applyProtection="0"/>
    <xf numFmtId="44" fontId="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11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60" fillId="45" borderId="22" applyNumberFormat="0" applyFont="0" applyAlignment="0" applyProtection="0"/>
    <xf numFmtId="44" fontId="5" fillId="0" borderId="0" applyFont="0" applyFill="0" applyBorder="0" applyAlignment="0" applyProtection="0"/>
    <xf numFmtId="0" fontId="49" fillId="0" borderId="0"/>
    <xf numFmtId="0" fontId="60" fillId="45" borderId="22" applyNumberFormat="0" applyFont="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49"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49" fillId="0" borderId="0" applyFont="0" applyFill="0" applyBorder="0" applyAlignment="0" applyProtection="0"/>
    <xf numFmtId="44" fontId="49" fillId="0" borderId="0" applyFont="0" applyFill="0" applyBorder="0" applyAlignment="0" applyProtection="0"/>
    <xf numFmtId="44" fontId="113" fillId="0" borderId="0" applyFont="0" applyFill="0" applyBorder="0" applyAlignment="0" applyProtection="0"/>
    <xf numFmtId="44" fontId="43" fillId="0" borderId="0" applyFont="0" applyFill="0" applyBorder="0" applyAlignment="0" applyProtection="0"/>
    <xf numFmtId="44" fontId="113" fillId="0" borderId="0" applyFont="0" applyFill="0" applyBorder="0" applyAlignment="0" applyProtection="0"/>
    <xf numFmtId="44" fontId="113" fillId="0" borderId="0" applyFont="0" applyFill="0" applyBorder="0" applyAlignment="0" applyProtection="0"/>
    <xf numFmtId="44" fontId="4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253" fontId="5" fillId="0" borderId="0" applyFont="0" applyFill="0" applyBorder="0" applyAlignment="0" applyProtection="0"/>
    <xf numFmtId="0" fontId="7" fillId="0" borderId="0"/>
    <xf numFmtId="0" fontId="7" fillId="0" borderId="0"/>
    <xf numFmtId="0" fontId="7" fillId="0" borderId="28"/>
    <xf numFmtId="0" fontId="5" fillId="0" borderId="0" applyFont="0" applyFill="0" applyBorder="0" applyAlignment="0" applyProtection="0"/>
    <xf numFmtId="248" fontId="5" fillId="0" borderId="0">
      <protection locked="0"/>
    </xf>
    <xf numFmtId="15" fontId="5" fillId="0" borderId="0"/>
    <xf numFmtId="15" fontId="5" fillId="0" borderId="0"/>
    <xf numFmtId="15" fontId="5" fillId="0" borderId="0"/>
    <xf numFmtId="15" fontId="5" fillId="0" borderId="0"/>
    <xf numFmtId="14" fontId="43" fillId="0" borderId="0" applyFill="0" applyBorder="0" applyAlignment="0"/>
    <xf numFmtId="14" fontId="43" fillId="0" borderId="0" applyFill="0" applyBorder="0" applyAlignment="0"/>
    <xf numFmtId="6" fontId="122" fillId="0" borderId="0">
      <protection locked="0"/>
    </xf>
    <xf numFmtId="215" fontId="5" fillId="0" borderId="0" applyFill="0" applyBorder="0" applyProtection="0">
      <alignment horizontal="left" vertical="center"/>
    </xf>
    <xf numFmtId="1" fontId="123" fillId="113" borderId="0"/>
    <xf numFmtId="38" fontId="42" fillId="0" borderId="29">
      <alignment vertical="center"/>
    </xf>
    <xf numFmtId="254" fontId="26" fillId="0" borderId="0" applyFont="0" applyBorder="0" applyProtection="0"/>
    <xf numFmtId="4" fontId="124" fillId="0" borderId="0" applyFont="0" applyFill="0" applyBorder="0" applyAlignment="0" applyProtection="0"/>
    <xf numFmtId="4" fontId="125" fillId="0" borderId="0"/>
    <xf numFmtId="215" fontId="126" fillId="0" borderId="0"/>
    <xf numFmtId="255" fontId="90" fillId="0" borderId="0" applyFill="0" applyBorder="0" applyAlignment="0" applyProtection="0">
      <alignment horizontal="right"/>
    </xf>
    <xf numFmtId="255" fontId="90" fillId="0" borderId="0" applyFill="0" applyBorder="0" applyAlignment="0">
      <alignment horizontal="right"/>
    </xf>
    <xf numFmtId="256" fontId="90" fillId="0" borderId="0" applyFill="0" applyBorder="0" applyAlignment="0">
      <alignment horizontal="right"/>
    </xf>
    <xf numFmtId="0" fontId="86" fillId="0" borderId="0" applyNumberFormat="0" applyFill="0" applyBorder="0" applyAlignment="0" applyProtection="0"/>
    <xf numFmtId="3" fontId="41" fillId="111" borderId="30">
      <protection locked="0"/>
    </xf>
    <xf numFmtId="3" fontId="41" fillId="111" borderId="30">
      <protection locked="0"/>
    </xf>
    <xf numFmtId="3" fontId="41" fillId="111" borderId="30">
      <protection locked="0"/>
    </xf>
    <xf numFmtId="3" fontId="41" fillId="111" borderId="30">
      <protection locked="0"/>
    </xf>
    <xf numFmtId="239" fontId="41" fillId="114" borderId="30">
      <protection locked="0"/>
    </xf>
    <xf numFmtId="239" fontId="41" fillId="114" borderId="30">
      <protection locked="0"/>
    </xf>
    <xf numFmtId="239" fontId="41" fillId="114" borderId="30">
      <protection locked="0"/>
    </xf>
    <xf numFmtId="239" fontId="41" fillId="114" borderId="30">
      <protection locked="0"/>
    </xf>
    <xf numFmtId="257" fontId="41" fillId="115" borderId="30">
      <protection locked="0"/>
    </xf>
    <xf numFmtId="257" fontId="41" fillId="115" borderId="30">
      <protection locked="0"/>
    </xf>
    <xf numFmtId="257" fontId="41" fillId="115" borderId="30">
      <protection locked="0"/>
    </xf>
    <xf numFmtId="257" fontId="41" fillId="115" borderId="30">
      <protection locked="0"/>
    </xf>
    <xf numFmtId="4" fontId="41" fillId="116" borderId="30">
      <protection locked="0"/>
    </xf>
    <xf numFmtId="4" fontId="41" fillId="116" borderId="30">
      <protection locked="0"/>
    </xf>
    <xf numFmtId="4" fontId="41" fillId="116" borderId="30">
      <protection locked="0"/>
    </xf>
    <xf numFmtId="4" fontId="41" fillId="116" borderId="30">
      <protection locked="0"/>
    </xf>
    <xf numFmtId="0" fontId="127" fillId="117" borderId="0" applyNumberFormat="0" applyBorder="0" applyAlignment="0" applyProtection="0"/>
    <xf numFmtId="0" fontId="127" fillId="118" borderId="0" applyNumberFormat="0" applyBorder="0" applyAlignment="0" applyProtection="0"/>
    <xf numFmtId="0" fontId="127" fillId="119" borderId="0" applyNumberFormat="0" applyBorder="0" applyAlignment="0" applyProtection="0"/>
    <xf numFmtId="1" fontId="128" fillId="120" borderId="0"/>
    <xf numFmtId="240" fontId="5" fillId="0" borderId="0" applyFill="0" applyBorder="0" applyAlignment="0"/>
    <xf numFmtId="241" fontId="90" fillId="0" borderId="0" applyFill="0" applyBorder="0" applyAlignment="0"/>
    <xf numFmtId="240" fontId="5" fillId="0" borderId="0" applyFill="0" applyBorder="0" applyAlignment="0"/>
    <xf numFmtId="244" fontId="5" fillId="0" borderId="0" applyFill="0" applyBorder="0" applyAlignment="0"/>
    <xf numFmtId="241" fontId="90" fillId="0" borderId="0" applyFill="0" applyBorder="0" applyAlignment="0"/>
    <xf numFmtId="0" fontId="129" fillId="0" borderId="0" applyNumberFormat="0" applyAlignment="0">
      <alignment horizontal="left"/>
    </xf>
    <xf numFmtId="258" fontId="130" fillId="0" borderId="0" applyFont="0" applyFill="0" applyBorder="0" applyAlignment="0" applyProtection="0"/>
    <xf numFmtId="0" fontId="131" fillId="0" borderId="0" applyNumberFormat="0" applyFill="0" applyBorder="0" applyAlignment="0" applyProtection="0"/>
    <xf numFmtId="0" fontId="132"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33" fillId="0" borderId="0" applyNumberFormat="0" applyFill="0" applyBorder="0" applyAlignment="0" applyProtection="0"/>
    <xf numFmtId="0" fontId="134" fillId="0" borderId="0" applyNumberFormat="0" applyFill="0" applyBorder="0" applyAlignment="0" applyProtection="0"/>
    <xf numFmtId="0" fontId="50" fillId="0" borderId="0" applyNumberFormat="0" applyFill="0" applyBorder="0" applyAlignment="0" applyProtection="0"/>
    <xf numFmtId="0" fontId="134" fillId="0" borderId="0" applyNumberFormat="0" applyFill="0" applyBorder="0" applyAlignment="0" applyProtection="0"/>
    <xf numFmtId="0" fontId="134"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171" fontId="37" fillId="0" borderId="0" applyFont="0" applyFill="0" applyBorder="0" applyAlignment="0" applyProtection="0"/>
    <xf numFmtId="216" fontId="5" fillId="0" borderId="0">
      <protection locked="0"/>
    </xf>
    <xf numFmtId="248" fontId="5" fillId="0" borderId="0">
      <protection locked="0"/>
    </xf>
    <xf numFmtId="216" fontId="5" fillId="0" borderId="0">
      <protection locked="0"/>
    </xf>
    <xf numFmtId="248" fontId="5" fillId="0" borderId="0">
      <protection locked="0"/>
    </xf>
    <xf numFmtId="216" fontId="5" fillId="0" borderId="0">
      <protection locked="0"/>
    </xf>
    <xf numFmtId="248" fontId="5" fillId="0" borderId="0">
      <protection locked="0"/>
    </xf>
    <xf numFmtId="216" fontId="5" fillId="0" borderId="0">
      <protection locked="0"/>
    </xf>
    <xf numFmtId="248" fontId="5" fillId="0" borderId="0">
      <protection locked="0"/>
    </xf>
    <xf numFmtId="216" fontId="5" fillId="0" borderId="0">
      <protection locked="0"/>
    </xf>
    <xf numFmtId="248" fontId="5" fillId="0" borderId="0">
      <protection locked="0"/>
    </xf>
    <xf numFmtId="216" fontId="5" fillId="0" borderId="0">
      <protection locked="0"/>
    </xf>
    <xf numFmtId="248" fontId="5" fillId="0" borderId="0">
      <protection locked="0"/>
    </xf>
    <xf numFmtId="216" fontId="5" fillId="0" borderId="0">
      <protection locked="0"/>
    </xf>
    <xf numFmtId="248" fontId="5" fillId="0" borderId="0">
      <protection locked="0"/>
    </xf>
    <xf numFmtId="0" fontId="135" fillId="0" borderId="0">
      <protection locked="0"/>
    </xf>
    <xf numFmtId="259" fontId="135" fillId="0" borderId="0">
      <protection locked="0"/>
    </xf>
    <xf numFmtId="2" fontId="5" fillId="0" borderId="0" applyFont="0" applyFill="0" applyBorder="0" applyAlignment="0" applyProtection="0"/>
    <xf numFmtId="248" fontId="5" fillId="0" borderId="0">
      <protection locked="0"/>
    </xf>
    <xf numFmtId="3" fontId="136" fillId="0" borderId="30"/>
    <xf numFmtId="3" fontId="136" fillId="0" borderId="30"/>
    <xf numFmtId="3" fontId="136" fillId="0" borderId="30"/>
    <xf numFmtId="3" fontId="136" fillId="0" borderId="30"/>
    <xf numFmtId="239" fontId="137" fillId="0" borderId="30"/>
    <xf numFmtId="239" fontId="137" fillId="0" borderId="30"/>
    <xf numFmtId="239" fontId="137" fillId="0" borderId="30"/>
    <xf numFmtId="239" fontId="137" fillId="0" borderId="30"/>
    <xf numFmtId="257" fontId="136" fillId="0" borderId="30"/>
    <xf numFmtId="257" fontId="136" fillId="0" borderId="30"/>
    <xf numFmtId="257" fontId="136" fillId="0" borderId="30"/>
    <xf numFmtId="257" fontId="136" fillId="0" borderId="30"/>
    <xf numFmtId="4" fontId="137" fillId="0" borderId="30"/>
    <xf numFmtId="4" fontId="137" fillId="0" borderId="30"/>
    <xf numFmtId="4" fontId="137" fillId="0" borderId="30"/>
    <xf numFmtId="4" fontId="137" fillId="0" borderId="30"/>
    <xf numFmtId="260" fontId="138" fillId="0" borderId="0"/>
    <xf numFmtId="261" fontId="138" fillId="0" borderId="0"/>
    <xf numFmtId="262" fontId="138" fillId="0" borderId="0"/>
    <xf numFmtId="263" fontId="41" fillId="121" borderId="30"/>
    <xf numFmtId="263" fontId="41" fillId="121" borderId="30"/>
    <xf numFmtId="263" fontId="41" fillId="121" borderId="30"/>
    <xf numFmtId="263" fontId="41" fillId="121" borderId="30"/>
    <xf numFmtId="0" fontId="139" fillId="5" borderId="0" applyNumberFormat="0" applyBorder="0" applyAlignment="0" applyProtection="0"/>
    <xf numFmtId="0" fontId="140" fillId="49"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41" fillId="5" borderId="0" applyNumberFormat="0" applyBorder="0" applyAlignment="0" applyProtection="0"/>
    <xf numFmtId="0" fontId="142" fillId="122" borderId="0" applyNumberFormat="0" applyBorder="0" applyAlignment="0" applyProtection="0"/>
    <xf numFmtId="0" fontId="143" fillId="55" borderId="0" applyNumberFormat="0" applyBorder="0" applyAlignment="0" applyProtection="0"/>
    <xf numFmtId="0" fontId="142" fillId="122" borderId="0" applyNumberFormat="0" applyBorder="0" applyAlignment="0" applyProtection="0"/>
    <xf numFmtId="0" fontId="142" fillId="122" borderId="0" applyNumberFormat="0" applyBorder="0" applyAlignment="0" applyProtection="0"/>
    <xf numFmtId="0" fontId="143" fillId="49" borderId="0" applyNumberFormat="0" applyBorder="0" applyAlignment="0" applyProtection="0"/>
    <xf numFmtId="0" fontId="143" fillId="49" borderId="0" applyNumberFormat="0" applyBorder="0" applyAlignment="0" applyProtection="0"/>
    <xf numFmtId="0" fontId="143" fillId="49" borderId="0" applyNumberFormat="0" applyBorder="0" applyAlignment="0" applyProtection="0"/>
    <xf numFmtId="38" fontId="41" fillId="107" borderId="0" applyNumberFormat="0" applyBorder="0" applyAlignment="0" applyProtection="0"/>
    <xf numFmtId="0" fontId="144" fillId="123" borderId="0"/>
    <xf numFmtId="0" fontId="144" fillId="123" borderId="0"/>
    <xf numFmtId="0" fontId="145" fillId="0" borderId="0">
      <alignment horizontal="left"/>
    </xf>
    <xf numFmtId="0" fontId="146" fillId="0" borderId="31" applyNumberFormat="0" applyAlignment="0" applyProtection="0">
      <alignment horizontal="left" vertical="center"/>
    </xf>
    <xf numFmtId="0" fontId="146" fillId="0" borderId="32">
      <alignment horizontal="left" vertical="center"/>
    </xf>
    <xf numFmtId="0" fontId="146" fillId="0" borderId="32">
      <alignment horizontal="left" vertical="center"/>
    </xf>
    <xf numFmtId="0" fontId="146" fillId="0" borderId="32">
      <alignment horizontal="left" vertical="center"/>
    </xf>
    <xf numFmtId="0" fontId="146" fillId="0" borderId="32">
      <alignment horizontal="left" vertical="center"/>
    </xf>
    <xf numFmtId="0" fontId="146" fillId="0" borderId="32">
      <alignment horizontal="left" vertical="center"/>
    </xf>
    <xf numFmtId="0" fontId="146" fillId="0" borderId="32">
      <alignment horizontal="left" vertical="center"/>
    </xf>
    <xf numFmtId="0" fontId="147" fillId="124" borderId="30" applyNumberFormat="0" applyFont="0" applyAlignment="0">
      <alignment horizontal="left" vertical="center"/>
    </xf>
    <xf numFmtId="0" fontId="148" fillId="0" borderId="12" applyNumberFormat="0" applyFill="0" applyAlignment="0" applyProtection="0"/>
    <xf numFmtId="0" fontId="149" fillId="0" borderId="33" applyNumberFormat="0" applyFill="0" applyAlignment="0" applyProtection="0"/>
    <xf numFmtId="0" fontId="9" fillId="0" borderId="12" applyNumberFormat="0" applyFill="0" applyAlignment="0" applyProtection="0"/>
    <xf numFmtId="0" fontId="9" fillId="0" borderId="12" applyNumberFormat="0" applyFill="0" applyAlignment="0" applyProtection="0"/>
    <xf numFmtId="0" fontId="150" fillId="0" borderId="12" applyNumberFormat="0" applyFill="0" applyAlignment="0" applyProtection="0"/>
    <xf numFmtId="0" fontId="151" fillId="0" borderId="34" applyNumberFormat="0" applyFill="0" applyAlignment="0" applyProtection="0"/>
    <xf numFmtId="0" fontId="152" fillId="0" borderId="35" applyNumberFormat="0" applyFill="0" applyAlignment="0" applyProtection="0"/>
    <xf numFmtId="0" fontId="9" fillId="0" borderId="12" applyNumberFormat="0" applyFill="0" applyAlignment="0" applyProtection="0"/>
    <xf numFmtId="0" fontId="153" fillId="0" borderId="36" applyNumberFormat="0" applyFill="0" applyAlignment="0" applyProtection="0"/>
    <xf numFmtId="0" fontId="152" fillId="0" borderId="35" applyNumberFormat="0" applyFill="0" applyAlignment="0" applyProtection="0"/>
    <xf numFmtId="0" fontId="152" fillId="0" borderId="35" applyNumberFormat="0" applyFill="0" applyAlignment="0" applyProtection="0"/>
    <xf numFmtId="0" fontId="154" fillId="0" borderId="33" applyNumberFormat="0" applyFill="0" applyAlignment="0" applyProtection="0"/>
    <xf numFmtId="0" fontId="154" fillId="0" borderId="33" applyNumberFormat="0" applyFill="0" applyAlignment="0" applyProtection="0"/>
    <xf numFmtId="0" fontId="154" fillId="0" borderId="33" applyNumberFormat="0" applyFill="0" applyAlignment="0" applyProtection="0"/>
    <xf numFmtId="0" fontId="155" fillId="0" borderId="13" applyNumberFormat="0" applyFill="0" applyAlignment="0" applyProtection="0"/>
    <xf numFmtId="0" fontId="156" fillId="0" borderId="37" applyNumberFormat="0" applyFill="0" applyAlignment="0" applyProtection="0"/>
    <xf numFmtId="0" fontId="10" fillId="0" borderId="13" applyNumberFormat="0" applyFill="0" applyAlignment="0" applyProtection="0"/>
    <xf numFmtId="0" fontId="10" fillId="0" borderId="13" applyNumberFormat="0" applyFill="0" applyAlignment="0" applyProtection="0"/>
    <xf numFmtId="0" fontId="157" fillId="0" borderId="13" applyNumberFormat="0" applyFill="0" applyAlignment="0" applyProtection="0"/>
    <xf numFmtId="0" fontId="158" fillId="0" borderId="13" applyNumberFormat="0" applyFill="0" applyAlignment="0" applyProtection="0"/>
    <xf numFmtId="0" fontId="159" fillId="0" borderId="38" applyNumberFormat="0" applyFill="0" applyAlignment="0" applyProtection="0"/>
    <xf numFmtId="0" fontId="10" fillId="0" borderId="13" applyNumberFormat="0" applyFill="0" applyAlignment="0" applyProtection="0"/>
    <xf numFmtId="0" fontId="160" fillId="0" borderId="39" applyNumberFormat="0" applyFill="0" applyAlignment="0" applyProtection="0"/>
    <xf numFmtId="0" fontId="159" fillId="0" borderId="38" applyNumberFormat="0" applyFill="0" applyAlignment="0" applyProtection="0"/>
    <xf numFmtId="0" fontId="159" fillId="0" borderId="38" applyNumberFormat="0" applyFill="0" applyAlignment="0" applyProtection="0"/>
    <xf numFmtId="0" fontId="161" fillId="0" borderId="37" applyNumberFormat="0" applyFill="0" applyAlignment="0" applyProtection="0"/>
    <xf numFmtId="0" fontId="161" fillId="0" borderId="37" applyNumberFormat="0" applyFill="0" applyAlignment="0" applyProtection="0"/>
    <xf numFmtId="0" fontId="161" fillId="0" borderId="37" applyNumberFormat="0" applyFill="0" applyAlignment="0" applyProtection="0"/>
    <xf numFmtId="0" fontId="162" fillId="0" borderId="14" applyNumberFormat="0" applyFill="0" applyAlignment="0" applyProtection="0"/>
    <xf numFmtId="0" fontId="163" fillId="0" borderId="40" applyNumberFormat="0" applyFill="0" applyAlignment="0" applyProtection="0"/>
    <xf numFmtId="0" fontId="11" fillId="0" borderId="14" applyNumberFormat="0" applyFill="0" applyAlignment="0" applyProtection="0"/>
    <xf numFmtId="0" fontId="11" fillId="0" borderId="14" applyNumberFormat="0" applyFill="0" applyAlignment="0" applyProtection="0"/>
    <xf numFmtId="0" fontId="164" fillId="0" borderId="14" applyNumberFormat="0" applyFill="0" applyAlignment="0" applyProtection="0"/>
    <xf numFmtId="0" fontId="165" fillId="0" borderId="41" applyNumberFormat="0" applyFill="0" applyAlignment="0" applyProtection="0"/>
    <xf numFmtId="0" fontId="166" fillId="0" borderId="22" applyNumberFormat="0" applyFill="0" applyAlignment="0" applyProtection="0"/>
    <xf numFmtId="0" fontId="11" fillId="0" borderId="14" applyNumberFormat="0" applyFill="0" applyAlignment="0" applyProtection="0"/>
    <xf numFmtId="0" fontId="167" fillId="0" borderId="42" applyNumberFormat="0" applyFill="0" applyAlignment="0" applyProtection="0"/>
    <xf numFmtId="0" fontId="166" fillId="0" borderId="22" applyNumberFormat="0" applyFill="0" applyAlignment="0" applyProtection="0"/>
    <xf numFmtId="0" fontId="166" fillId="0" borderId="22" applyNumberFormat="0" applyFill="0" applyAlignment="0" applyProtection="0"/>
    <xf numFmtId="0" fontId="168" fillId="0" borderId="40" applyNumberFormat="0" applyFill="0" applyAlignment="0" applyProtection="0"/>
    <xf numFmtId="0" fontId="60" fillId="45" borderId="22" applyNumberFormat="0" applyFont="0" applyAlignment="0" applyProtection="0"/>
    <xf numFmtId="0" fontId="11" fillId="0" borderId="14" applyNumberFormat="0" applyFill="0" applyAlignment="0" applyProtection="0"/>
    <xf numFmtId="0" fontId="49" fillId="0" borderId="0"/>
    <xf numFmtId="0" fontId="168" fillId="0" borderId="40" applyNumberFormat="0" applyFill="0" applyAlignment="0" applyProtection="0"/>
    <xf numFmtId="0" fontId="168" fillId="0" borderId="40" applyNumberFormat="0" applyFill="0" applyAlignment="0" applyProtection="0"/>
    <xf numFmtId="0" fontId="162" fillId="0" borderId="0" applyNumberFormat="0" applyFill="0" applyBorder="0" applyAlignment="0" applyProtection="0"/>
    <xf numFmtId="0" fontId="163"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64" fillId="0" borderId="0" applyNumberFormat="0" applyFill="0" applyBorder="0" applyAlignment="0" applyProtection="0"/>
    <xf numFmtId="0" fontId="165" fillId="0" borderId="0" applyNumberFormat="0" applyFill="0" applyBorder="0" applyAlignment="0" applyProtection="0"/>
    <xf numFmtId="0" fontId="166" fillId="0" borderId="0" applyNumberFormat="0" applyFill="0" applyBorder="0" applyAlignment="0" applyProtection="0"/>
    <xf numFmtId="0" fontId="11" fillId="0" borderId="0" applyNumberFormat="0" applyFill="0" applyBorder="0" applyAlignment="0" applyProtection="0"/>
    <xf numFmtId="0" fontId="167" fillId="0" borderId="0" applyNumberFormat="0" applyFill="0" applyBorder="0" applyAlignment="0" applyProtection="0"/>
    <xf numFmtId="0" fontId="166" fillId="0" borderId="0" applyNumberFormat="0" applyFill="0" applyBorder="0" applyAlignment="0" applyProtection="0"/>
    <xf numFmtId="0" fontId="166"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47" fillId="124" borderId="30" applyNumberFormat="0" applyFont="0" applyAlignment="0">
      <alignment horizontal="left" vertical="center"/>
    </xf>
    <xf numFmtId="0" fontId="147" fillId="124" borderId="30" applyNumberFormat="0" applyFont="0" applyAlignment="0">
      <alignment horizontal="left" vertical="center"/>
    </xf>
    <xf numFmtId="0" fontId="147" fillId="124" borderId="30" applyNumberFormat="0" applyFont="0" applyAlignment="0">
      <alignment horizontal="left" vertical="center"/>
    </xf>
    <xf numFmtId="0" fontId="147" fillId="124" borderId="30" applyNumberFormat="0" applyFont="0" applyAlignment="0">
      <alignment horizontal="left" vertical="center"/>
    </xf>
    <xf numFmtId="0" fontId="147" fillId="124" borderId="30" applyNumberFormat="0" applyFont="0" applyAlignment="0">
      <alignment horizontal="left" vertical="center"/>
    </xf>
    <xf numFmtId="248" fontId="5" fillId="0" borderId="0">
      <protection locked="0"/>
    </xf>
    <xf numFmtId="248" fontId="5" fillId="0" borderId="0">
      <protection locked="0"/>
    </xf>
    <xf numFmtId="248" fontId="5" fillId="0" borderId="0">
      <protection locked="0"/>
    </xf>
    <xf numFmtId="248" fontId="5" fillId="0" borderId="0">
      <protection locked="0"/>
    </xf>
    <xf numFmtId="263" fontId="78" fillId="0" borderId="0" applyFont="0" applyFill="0" applyBorder="0" applyAlignment="0" applyProtection="0">
      <alignment horizontal="center" vertical="center"/>
    </xf>
    <xf numFmtId="0" fontId="38" fillId="0" borderId="43" applyNumberFormat="0" applyFill="0" applyAlignment="0" applyProtection="0"/>
    <xf numFmtId="0" fontId="169" fillId="0" borderId="0" applyNumberFormat="0" applyFill="0" applyBorder="0" applyAlignment="0" applyProtection="0"/>
    <xf numFmtId="0" fontId="170" fillId="0" borderId="0" applyNumberFormat="0" applyFill="0" applyBorder="0" applyAlignment="0" applyProtection="0">
      <alignment vertical="top"/>
      <protection locked="0"/>
    </xf>
    <xf numFmtId="0" fontId="169" fillId="0" borderId="0" applyNumberFormat="0" applyFill="0" applyBorder="0" applyAlignment="0" applyProtection="0"/>
    <xf numFmtId="0" fontId="171" fillId="0" borderId="0" applyNumberFormat="0" applyFill="0" applyBorder="0" applyAlignment="0" applyProtection="0">
      <alignment vertical="top"/>
      <protection locked="0"/>
    </xf>
    <xf numFmtId="0" fontId="172" fillId="0" borderId="0" applyNumberFormat="0" applyFill="0" applyBorder="0" applyAlignment="0" applyProtection="0">
      <alignment vertical="top"/>
      <protection locked="0"/>
    </xf>
    <xf numFmtId="38" fontId="42" fillId="0" borderId="0" applyFont="0" applyFill="0" applyBorder="0" applyAlignment="0" applyProtection="0"/>
    <xf numFmtId="4" fontId="5" fillId="0" borderId="0" applyFont="0" applyFill="0" applyBorder="0" applyAlignment="0" applyProtection="0"/>
    <xf numFmtId="0" fontId="26" fillId="0" borderId="0" applyFill="0" applyBorder="0"/>
    <xf numFmtId="10" fontId="41" fillId="107" borderId="30" applyNumberFormat="0" applyBorder="0" applyAlignment="0" applyProtection="0"/>
    <xf numFmtId="10" fontId="41" fillId="107" borderId="30" applyNumberFormat="0" applyBorder="0" applyAlignment="0" applyProtection="0"/>
    <xf numFmtId="10" fontId="41" fillId="107" borderId="30" applyNumberFormat="0" applyBorder="0" applyAlignment="0" applyProtection="0"/>
    <xf numFmtId="10" fontId="41" fillId="107" borderId="30" applyNumberFormat="0" applyBorder="0" applyAlignment="0" applyProtection="0"/>
    <xf numFmtId="10" fontId="41" fillId="107" borderId="30" applyNumberFormat="0" applyBorder="0" applyAlignment="0" applyProtection="0"/>
    <xf numFmtId="10" fontId="41" fillId="107" borderId="30" applyNumberFormat="0" applyBorder="0" applyAlignment="0" applyProtection="0"/>
    <xf numFmtId="0" fontId="173" fillId="8" borderId="1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5" fillId="125" borderId="15" applyNumberFormat="0" applyAlignment="0" applyProtection="0"/>
    <xf numFmtId="0" fontId="15" fillId="8" borderId="1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172" fontId="7" fillId="126" borderId="0"/>
    <xf numFmtId="264" fontId="140" fillId="0" borderId="44" applyBorder="0">
      <protection locked="0"/>
    </xf>
    <xf numFmtId="226" fontId="177" fillId="0" borderId="30"/>
    <xf numFmtId="226" fontId="177" fillId="0" borderId="30"/>
    <xf numFmtId="226" fontId="177" fillId="0" borderId="30"/>
    <xf numFmtId="0" fontId="26" fillId="39" borderId="0"/>
    <xf numFmtId="0" fontId="178" fillId="127" borderId="28"/>
    <xf numFmtId="240" fontId="5" fillId="0" borderId="0" applyFill="0" applyBorder="0" applyAlignment="0"/>
    <xf numFmtId="241" fontId="90" fillId="0" borderId="0" applyFill="0" applyBorder="0" applyAlignment="0"/>
    <xf numFmtId="240" fontId="5" fillId="0" borderId="0" applyFill="0" applyBorder="0" applyAlignment="0"/>
    <xf numFmtId="244" fontId="5" fillId="0" borderId="0" applyFill="0" applyBorder="0" applyAlignment="0"/>
    <xf numFmtId="241" fontId="90" fillId="0" borderId="0" applyFill="0" applyBorder="0" applyAlignment="0"/>
    <xf numFmtId="0" fontId="179" fillId="0" borderId="17" applyNumberFormat="0" applyFill="0" applyAlignment="0" applyProtection="0"/>
    <xf numFmtId="0" fontId="56" fillId="0" borderId="45" applyNumberFormat="0" applyFill="0" applyAlignment="0" applyProtection="0"/>
    <xf numFmtId="0" fontId="18" fillId="0" borderId="17" applyNumberFormat="0" applyFill="0" applyAlignment="0" applyProtection="0"/>
    <xf numFmtId="0" fontId="18" fillId="0" borderId="17" applyNumberFormat="0" applyFill="0" applyAlignment="0" applyProtection="0"/>
    <xf numFmtId="0" fontId="180" fillId="0" borderId="17" applyNumberFormat="0" applyFill="0" applyAlignment="0" applyProtection="0"/>
    <xf numFmtId="0" fontId="181" fillId="0" borderId="46" applyNumberFormat="0" applyFill="0" applyAlignment="0" applyProtection="0"/>
    <xf numFmtId="0" fontId="182" fillId="0" borderId="17" applyNumberFormat="0" applyFill="0" applyAlignment="0" applyProtection="0"/>
    <xf numFmtId="0" fontId="18" fillId="0" borderId="17" applyNumberFormat="0" applyFill="0" applyAlignment="0" applyProtection="0"/>
    <xf numFmtId="0" fontId="183" fillId="0" borderId="47" applyNumberFormat="0" applyFill="0" applyAlignment="0" applyProtection="0"/>
    <xf numFmtId="0" fontId="60" fillId="45" borderId="22" applyNumberFormat="0" applyFont="0" applyAlignment="0" applyProtection="0"/>
    <xf numFmtId="0" fontId="182" fillId="0" borderId="17" applyNumberFormat="0" applyFill="0" applyAlignment="0" applyProtection="0"/>
    <xf numFmtId="0" fontId="49" fillId="0" borderId="0"/>
    <xf numFmtId="0" fontId="60" fillId="45" borderId="22" applyNumberFormat="0" applyFont="0" applyAlignment="0" applyProtection="0"/>
    <xf numFmtId="0" fontId="182" fillId="0" borderId="17" applyNumberFormat="0" applyFill="0" applyAlignment="0" applyProtection="0"/>
    <xf numFmtId="0" fontId="184" fillId="0" borderId="45" applyNumberFormat="0" applyFill="0" applyAlignment="0" applyProtection="0"/>
    <xf numFmtId="0" fontId="184" fillId="0" borderId="45" applyNumberFormat="0" applyFill="0" applyAlignment="0" applyProtection="0"/>
    <xf numFmtId="0" fontId="184" fillId="0" borderId="45" applyNumberFormat="0" applyFill="0" applyAlignment="0" applyProtection="0"/>
    <xf numFmtId="172" fontId="185" fillId="128" borderId="0"/>
    <xf numFmtId="0" fontId="78" fillId="0" borderId="0" applyFont="0" applyFill="0" applyBorder="0" applyProtection="0">
      <alignment horizontal="center" vertical="center"/>
    </xf>
    <xf numFmtId="171"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 fontId="124" fillId="0" borderId="0" applyFont="0" applyFill="0" applyBorder="0" applyAlignment="0" applyProtection="0"/>
    <xf numFmtId="265" fontId="5" fillId="0" borderId="0" applyFont="0" applyFill="0" applyBorder="0" applyAlignment="0" applyProtection="0"/>
    <xf numFmtId="266" fontId="5" fillId="0" borderId="0" applyFont="0" applyFill="0" applyBorder="0" applyAlignment="0" applyProtection="0"/>
    <xf numFmtId="267"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9"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68" fontId="5" fillId="0" borderId="0" applyFont="0" applyFill="0" applyBorder="0" applyAlignment="0" applyProtection="0"/>
    <xf numFmtId="0" fontId="186" fillId="0" borderId="48"/>
    <xf numFmtId="269" fontId="5" fillId="0" borderId="0" applyFont="0" applyFill="0" applyBorder="0" applyAlignment="0" applyProtection="0"/>
    <xf numFmtId="269" fontId="5" fillId="0" borderId="0" applyFont="0" applyFill="0" applyBorder="0" applyAlignment="0" applyProtection="0"/>
    <xf numFmtId="270" fontId="5" fillId="0" borderId="0" applyFont="0" applyFill="0" applyBorder="0" applyAlignment="0" applyProtection="0"/>
    <xf numFmtId="271" fontId="5" fillId="0" borderId="0" applyFont="0" applyFill="0" applyBorder="0" applyAlignment="0" applyProtection="0"/>
    <xf numFmtId="272" fontId="135" fillId="0" borderId="0">
      <protection locked="0"/>
    </xf>
    <xf numFmtId="273" fontId="135" fillId="0" borderId="0">
      <protection locked="0"/>
    </xf>
    <xf numFmtId="274" fontId="90" fillId="0" borderId="0" applyFill="0" applyBorder="0" applyAlignment="0">
      <alignment horizontal="right"/>
    </xf>
    <xf numFmtId="0" fontId="130" fillId="0" borderId="0" applyNumberFormat="0" applyFont="0" applyFill="0" applyAlignment="0"/>
    <xf numFmtId="0" fontId="187" fillId="0" borderId="0">
      <alignment horizontal="right"/>
    </xf>
    <xf numFmtId="0" fontId="188" fillId="7" borderId="0" applyNumberFormat="0" applyBorder="0" applyAlignment="0" applyProtection="0"/>
    <xf numFmtId="0" fontId="189" fillId="60" borderId="0" applyNumberFormat="0" applyBorder="0" applyAlignment="0" applyProtection="0"/>
    <xf numFmtId="0" fontId="14" fillId="7" borderId="0" applyNumberFormat="0" applyBorder="0" applyAlignment="0" applyProtection="0"/>
    <xf numFmtId="0" fontId="14" fillId="7" borderId="0" applyNumberFormat="0" applyBorder="0" applyAlignment="0" applyProtection="0"/>
    <xf numFmtId="0" fontId="190" fillId="7" borderId="0" applyNumberFormat="0" applyBorder="0" applyAlignment="0" applyProtection="0"/>
    <xf numFmtId="0" fontId="191" fillId="7" borderId="0" applyNumberFormat="0" applyBorder="0" applyAlignment="0" applyProtection="0"/>
    <xf numFmtId="0" fontId="192" fillId="129" borderId="0" applyNumberFormat="0" applyBorder="0" applyAlignment="0" applyProtection="0"/>
    <xf numFmtId="0" fontId="14" fillId="7" borderId="0" applyNumberFormat="0" applyBorder="0" applyAlignment="0" applyProtection="0"/>
    <xf numFmtId="0" fontId="193" fillId="60" borderId="0" applyNumberFormat="0" applyBorder="0" applyAlignment="0" applyProtection="0"/>
    <xf numFmtId="0" fontId="192" fillId="129" borderId="0" applyNumberFormat="0" applyBorder="0" applyAlignment="0" applyProtection="0"/>
    <xf numFmtId="0" fontId="192" fillId="129" borderId="0" applyNumberFormat="0" applyBorder="0" applyAlignment="0" applyProtection="0"/>
    <xf numFmtId="0" fontId="194" fillId="60" borderId="0" applyNumberFormat="0" applyBorder="0" applyAlignment="0" applyProtection="0"/>
    <xf numFmtId="0" fontId="194" fillId="60" borderId="0" applyNumberFormat="0" applyBorder="0" applyAlignment="0" applyProtection="0"/>
    <xf numFmtId="0" fontId="194" fillId="60" borderId="0" applyNumberFormat="0" applyBorder="0" applyAlignment="0" applyProtection="0"/>
    <xf numFmtId="0" fontId="140" fillId="0" borderId="49" applyNumberFormat="0" applyAlignment="0"/>
    <xf numFmtId="37" fontId="195" fillId="0" borderId="0"/>
    <xf numFmtId="37" fontId="195" fillId="0" borderId="0"/>
    <xf numFmtId="0" fontId="5" fillId="0" borderId="0"/>
    <xf numFmtId="275" fontId="196" fillId="0" borderId="0"/>
    <xf numFmtId="275" fontId="196" fillId="0" borderId="0"/>
    <xf numFmtId="276" fontId="5" fillId="0" borderId="0"/>
    <xf numFmtId="276" fontId="5" fillId="0" borderId="0"/>
    <xf numFmtId="276" fontId="5" fillId="0" borderId="0"/>
    <xf numFmtId="276" fontId="5" fillId="0" borderId="0"/>
    <xf numFmtId="37" fontId="120" fillId="0" borderId="0"/>
    <xf numFmtId="38" fontId="19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5" fillId="0" borderId="0"/>
    <xf numFmtId="0" fontId="41" fillId="0" borderId="0" applyNumberFormat="0" applyFill="0" applyBorder="0" applyAlignment="0" applyProtection="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1" fillId="0" borderId="0"/>
    <xf numFmtId="0" fontId="5" fillId="0" borderId="0"/>
    <xf numFmtId="0" fontId="5" fillId="0" borderId="0"/>
    <xf numFmtId="0" fontId="116" fillId="0" borderId="0"/>
    <xf numFmtId="0" fontId="55" fillId="0" borderId="0"/>
    <xf numFmtId="0" fontId="5" fillId="0" borderId="0"/>
    <xf numFmtId="0" fontId="55" fillId="0" borderId="0"/>
    <xf numFmtId="0" fontId="1" fillId="0" borderId="0"/>
    <xf numFmtId="0" fontId="55" fillId="0" borderId="0"/>
    <xf numFmtId="0" fontId="1" fillId="0" borderId="0"/>
    <xf numFmtId="0" fontId="55" fillId="0" borderId="0"/>
    <xf numFmtId="0" fontId="1" fillId="0" borderId="0"/>
    <xf numFmtId="0" fontId="55" fillId="0" borderId="0"/>
    <xf numFmtId="0" fontId="55" fillId="0" borderId="0"/>
    <xf numFmtId="0" fontId="55" fillId="0" borderId="0"/>
    <xf numFmtId="0" fontId="55" fillId="0" borderId="0"/>
    <xf numFmtId="0" fontId="5" fillId="0" borderId="0"/>
    <xf numFmtId="0" fontId="5" fillId="0" borderId="0"/>
    <xf numFmtId="0" fontId="55" fillId="0" borderId="0"/>
    <xf numFmtId="0" fontId="55" fillId="0" borderId="0"/>
    <xf numFmtId="0" fontId="5" fillId="0" borderId="0"/>
    <xf numFmtId="0" fontId="55" fillId="0" borderId="0"/>
    <xf numFmtId="0" fontId="5" fillId="0" borderId="0"/>
    <xf numFmtId="0" fontId="5" fillId="0" borderId="0"/>
    <xf numFmtId="0" fontId="55"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62" fillId="45" borderId="22" applyNumberFormat="0" applyFont="0" applyAlignment="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0"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1" fillId="0" borderId="0"/>
    <xf numFmtId="0" fontId="5"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1" fillId="0" borderId="0"/>
    <xf numFmtId="0" fontId="1" fillId="0" borderId="0"/>
    <xf numFmtId="0" fontId="62" fillId="45" borderId="22" applyNumberFormat="0" applyFont="0" applyAlignment="0" applyProtection="0"/>
    <xf numFmtId="0" fontId="1" fillId="0" borderId="0"/>
    <xf numFmtId="0" fontId="5" fillId="0" borderId="0"/>
    <xf numFmtId="0" fontId="62"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9"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28" borderId="18"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5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1" fillId="28" borderId="18" applyNumberFormat="0" applyAlignment="0" applyProtection="0"/>
    <xf numFmtId="0" fontId="55" fillId="0" borderId="0"/>
    <xf numFmtId="0" fontId="1" fillId="0" borderId="0"/>
    <xf numFmtId="0" fontId="1" fillId="28" borderId="18" applyNumberForma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14" borderId="0" applyNumberFormat="0" applyFont="0" applyBorder="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61" fillId="15" borderId="0" applyNumberFormat="0" applyBorder="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9" fillId="45" borderId="22" applyNumberFormat="0" applyFont="0" applyAlignment="0" applyProtection="0"/>
    <xf numFmtId="0" fontId="199" fillId="0" borderId="0" applyNumberFormat="0" applyBorder="0" applyProtection="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2"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1" fillId="22" borderId="0" applyNumberFormat="0" applyBorder="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61" fillId="24" borderId="0" applyNumberFormat="0" applyBorder="0" applyAlignment="0" applyProtection="0"/>
    <xf numFmtId="0" fontId="55" fillId="0" borderId="0"/>
    <xf numFmtId="0" fontId="1" fillId="0" borderId="0"/>
    <xf numFmtId="0" fontId="61" fillId="24" borderId="0" applyNumberFormat="0" applyBorder="0" applyAlignment="0" applyProtection="0"/>
    <xf numFmtId="0" fontId="199" fillId="0" borderId="0" applyNumberFormat="0" applyBorder="0" applyProtection="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13" fillId="31" borderId="18" applyNumberFormat="0" applyAlignment="0" applyProtection="0"/>
    <xf numFmtId="0" fontId="55" fillId="0" borderId="0"/>
    <xf numFmtId="0" fontId="1" fillId="0" borderId="0"/>
    <xf numFmtId="0" fontId="13" fillId="31" borderId="18" applyNumberForma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2" fillId="45" borderId="22" applyNumberFormat="0" applyFont="0" applyAlignment="0" applyProtection="0"/>
    <xf numFmtId="0" fontId="55" fillId="0" borderId="0"/>
    <xf numFmtId="0" fontId="1" fillId="0" borderId="0"/>
    <xf numFmtId="0" fontId="62"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9" fontId="23" fillId="0" borderId="0" applyFont="0" applyFill="0" applyBorder="0" applyAlignment="0" applyProtection="0"/>
    <xf numFmtId="0" fontId="55" fillId="0" borderId="0"/>
    <xf numFmtId="0" fontId="1" fillId="0" borderId="0"/>
    <xf numFmtId="9" fontId="23" fillId="0" borderId="0" applyFont="0" applyFill="0" applyBorder="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5" borderId="0" applyNumberFormat="0" applyFont="0" applyBorder="0" applyAlignment="0" applyProtection="0"/>
    <xf numFmtId="0" fontId="199" fillId="0" borderId="0" applyNumberFormat="0" applyBorder="0" applyProtection="0"/>
    <xf numFmtId="0" fontId="1" fillId="0" borderId="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1" fillId="15" borderId="0" applyNumberFormat="0" applyBorder="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1" fillId="25" borderId="0" applyNumberFormat="0" applyBorder="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 fillId="29" borderId="38" applyNumberFormat="0" applyAlignment="0" applyProtection="0"/>
    <xf numFmtId="0" fontId="55" fillId="0" borderId="0"/>
    <xf numFmtId="0" fontId="1" fillId="0" borderId="0"/>
    <xf numFmtId="0" fontId="1" fillId="29" borderId="38" applyNumberFormat="0" applyAlignment="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60" fillId="45" borderId="22" applyNumberFormat="0" applyFont="0" applyAlignment="0" applyProtection="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62"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62"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5" fillId="7" borderId="0" applyNumberFormat="0" applyFont="0" applyBorder="0" applyAlignment="0" applyProtection="0"/>
    <xf numFmtId="0" fontId="5" fillId="0" borderId="0"/>
    <xf numFmtId="0" fontId="1" fillId="0" borderId="0"/>
    <xf numFmtId="0" fontId="55" fillId="7" borderId="0" applyNumberFormat="0" applyFont="0" applyBorder="0" applyAlignment="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61" fillId="21" borderId="0" applyNumberFormat="0" applyBorder="0" applyAlignment="0" applyProtection="0"/>
    <xf numFmtId="0" fontId="5" fillId="0" borderId="0"/>
    <xf numFmtId="0" fontId="1" fillId="0" borderId="0"/>
    <xf numFmtId="0" fontId="61" fillId="21" borderId="0" applyNumberFormat="0" applyBorder="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5" fillId="0" borderId="0"/>
    <xf numFmtId="0" fontId="5" fillId="0" borderId="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62"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1"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1" fillId="0" borderId="0"/>
    <xf numFmtId="0" fontId="1" fillId="0" borderId="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 fillId="0" borderId="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 fillId="0" borderId="0"/>
    <xf numFmtId="0" fontId="1" fillId="0" borderId="0"/>
    <xf numFmtId="0" fontId="1" fillId="0" borderId="0"/>
    <xf numFmtId="0" fontId="5" fillId="0" borderId="0"/>
    <xf numFmtId="0" fontId="5" fillId="0" borderId="0"/>
    <xf numFmtId="0" fontId="199" fillId="0" borderId="0" applyNumberFormat="0" applyBorder="0" applyProtection="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60" fillId="45" borderId="22" applyNumberFormat="0" applyFont="0" applyAlignment="0" applyProtection="0"/>
    <xf numFmtId="0" fontId="43" fillId="0" borderId="0">
      <alignment vertical="top"/>
    </xf>
    <xf numFmtId="0" fontId="198" fillId="0" borderId="0" applyNumberFormat="0" applyBorder="0" applyProtection="0"/>
    <xf numFmtId="0" fontId="1" fillId="0" borderId="0"/>
    <xf numFmtId="0" fontId="60"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60" fillId="45" borderId="22" applyNumberFormat="0" applyFont="0" applyAlignment="0" applyProtection="0"/>
    <xf numFmtId="0" fontId="5" fillId="0" borderId="0"/>
    <xf numFmtId="0" fontId="43" fillId="0" borderId="0">
      <alignment vertical="top"/>
    </xf>
    <xf numFmtId="0" fontId="60"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1" fillId="20" borderId="0" applyNumberFormat="0" applyBorder="0" applyAlignment="0" applyProtection="0"/>
    <xf numFmtId="0" fontId="55" fillId="0" borderId="0"/>
    <xf numFmtId="0" fontId="52" fillId="0" borderId="0">
      <alignment vertical="top"/>
    </xf>
    <xf numFmtId="0" fontId="61" fillId="20" borderId="0" applyNumberFormat="0" applyBorder="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10" borderId="0" applyNumberFormat="0" applyFont="0" applyBorder="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98" fillId="0" borderId="0" applyNumberFormat="0" applyBorder="0" applyProtection="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0" fillId="45" borderId="22" applyNumberFormat="0" applyFont="0" applyAlignment="0" applyProtection="0"/>
    <xf numFmtId="0" fontId="5" fillId="0" borderId="0"/>
    <xf numFmtId="0" fontId="43" fillId="0" borderId="0">
      <alignment vertical="top"/>
    </xf>
    <xf numFmtId="0" fontId="60"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 fillId="0" borderId="0"/>
    <xf numFmtId="0" fontId="55" fillId="0" borderId="0"/>
    <xf numFmtId="0" fontId="5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55" fillId="0" borderId="0"/>
    <xf numFmtId="0" fontId="5" fillId="0" borderId="0"/>
    <xf numFmtId="0" fontId="43" fillId="0" borderId="0">
      <alignment vertical="top"/>
    </xf>
    <xf numFmtId="0" fontId="43" fillId="0" borderId="0">
      <alignment vertical="top"/>
    </xf>
    <xf numFmtId="0" fontId="43" fillId="0" borderId="0">
      <alignment vertical="top"/>
    </xf>
    <xf numFmtId="0" fontId="55" fillId="0" borderId="0"/>
    <xf numFmtId="0" fontId="55" fillId="0" borderId="0"/>
    <xf numFmtId="0" fontId="5" fillId="0" borderId="0"/>
    <xf numFmtId="0" fontId="55" fillId="0" borderId="0"/>
    <xf numFmtId="0" fontId="55" fillId="0" borderId="0"/>
    <xf numFmtId="0" fontId="5" fillId="0" borderId="0"/>
    <xf numFmtId="0" fontId="43" fillId="0" borderId="0">
      <alignment vertical="top"/>
    </xf>
    <xf numFmtId="0" fontId="55" fillId="0" borderId="0"/>
    <xf numFmtId="0" fontId="55" fillId="0" borderId="0"/>
    <xf numFmtId="0" fontId="5" fillId="0" borderId="0"/>
    <xf numFmtId="0" fontId="55" fillId="0" borderId="0"/>
    <xf numFmtId="0" fontId="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4" fillId="0" borderId="35" applyNumberFormat="0" applyFill="0" applyAlignment="0" applyProtection="0"/>
    <xf numFmtId="0" fontId="199" fillId="0" borderId="0" applyNumberFormat="0" applyBorder="0" applyProtection="0"/>
    <xf numFmtId="0" fontId="1" fillId="0" borderId="0"/>
    <xf numFmtId="0" fontId="1"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00" fillId="0" borderId="0">
      <alignment vertical="center"/>
    </xf>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20" fillId="0" borderId="50" applyNumberFormat="0" applyFill="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2"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55" fillId="0" borderId="0"/>
    <xf numFmtId="0" fontId="52" fillId="0" borderId="0">
      <alignment vertical="top"/>
    </xf>
    <xf numFmtId="0" fontId="62"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7" borderId="0" applyNumberFormat="0" applyFont="0" applyBorder="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2"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2"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5" fillId="0" borderId="0"/>
    <xf numFmtId="0" fontId="55" fillId="0" borderId="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1" fillId="16" borderId="0" applyNumberFormat="0" applyBorder="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7" borderId="0" applyNumberFormat="0" applyFont="0" applyBorder="0" applyAlignment="0" applyProtection="0"/>
    <xf numFmtId="0" fontId="55" fillId="0" borderId="0"/>
    <xf numFmtId="0" fontId="52" fillId="0" borderId="0">
      <alignment vertical="top"/>
    </xf>
    <xf numFmtId="0" fontId="55" fillId="7" borderId="0" applyNumberFormat="0" applyFont="0" applyBorder="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5" fillId="0" borderId="0"/>
    <xf numFmtId="0" fontId="5" fillId="0" borderId="0"/>
    <xf numFmtId="0" fontId="55" fillId="0" borderId="0"/>
    <xf numFmtId="0" fontId="1" fillId="0" borderId="0"/>
    <xf numFmtId="0" fontId="1" fillId="0" borderId="0"/>
    <xf numFmtId="0" fontId="1" fillId="0" borderId="0"/>
    <xf numFmtId="0" fontId="51" fillId="0" borderId="0"/>
    <xf numFmtId="0" fontId="113" fillId="0" borderId="0"/>
    <xf numFmtId="0" fontId="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1" fillId="25" borderId="0" applyNumberFormat="0" applyBorder="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1" fillId="18" borderId="0" applyNumberFormat="0" applyBorder="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49" fillId="0" borderId="0"/>
    <xf numFmtId="0" fontId="41" fillId="0" borderId="0" applyNumberFormat="0" applyFill="0" applyBorder="0" applyAlignment="0" applyProtection="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9" fillId="0" borderId="0" applyNumberFormat="0" applyBorder="0" applyProtection="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1"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43" fillId="0" borderId="0">
      <alignment vertical="top"/>
    </xf>
    <xf numFmtId="0" fontId="59" fillId="0" borderId="0"/>
    <xf numFmtId="0" fontId="1"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1"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27"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5" fillId="0" borderId="0"/>
    <xf numFmtId="0" fontId="43"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2"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2"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43" fillId="0" borderId="0">
      <alignment vertical="top"/>
    </xf>
    <xf numFmtId="0" fontId="113"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43" fillId="0" borderId="0">
      <alignment vertical="top"/>
    </xf>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117" fillId="0" borderId="0"/>
    <xf numFmtId="0" fontId="117" fillId="0" borderId="0"/>
    <xf numFmtId="0" fontId="117" fillId="0" borderId="0"/>
    <xf numFmtId="0" fontId="117" fillId="0" borderId="0"/>
    <xf numFmtId="0" fontId="117" fillId="0" borderId="0"/>
    <xf numFmtId="0" fontId="59" fillId="45" borderId="22" applyNumberFormat="0" applyFont="0" applyAlignment="0" applyProtection="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59" fillId="45" borderId="22" applyNumberFormat="0" applyFont="0" applyAlignment="0" applyProtection="0"/>
    <xf numFmtId="0" fontId="59" fillId="0" borderId="0"/>
    <xf numFmtId="0" fontId="117" fillId="0" borderId="0"/>
    <xf numFmtId="0" fontId="1"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 fillId="0" borderId="0"/>
    <xf numFmtId="0" fontId="43"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 fillId="0" borderId="0"/>
    <xf numFmtId="0" fontId="5" fillId="0" borderId="0"/>
    <xf numFmtId="0" fontId="5" fillId="0" borderId="0"/>
    <xf numFmtId="0" fontId="198" fillId="0" borderId="0" applyNumberFormat="0" applyBorder="0" applyProtection="0"/>
    <xf numFmtId="0" fontId="1" fillId="0" borderId="0"/>
    <xf numFmtId="0" fontId="5" fillId="0" borderId="0"/>
    <xf numFmtId="0" fontId="5" fillId="0" borderId="0"/>
    <xf numFmtId="0" fontId="43"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1" fillId="0" borderId="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5" fillId="0" borderId="0"/>
    <xf numFmtId="0" fontId="5" fillId="0" borderId="0"/>
    <xf numFmtId="0" fontId="55" fillId="0" borderId="0"/>
    <xf numFmtId="0" fontId="55" fillId="0" borderId="0"/>
    <xf numFmtId="0" fontId="55" fillId="0" borderId="0"/>
    <xf numFmtId="0" fontId="55" fillId="0" borderId="0"/>
    <xf numFmtId="0" fontId="5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60"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198" fillId="0" borderId="0" applyNumberFormat="0" applyBorder="0" applyProtection="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5" fillId="0" borderId="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5" fillId="0" borderId="0"/>
    <xf numFmtId="0" fontId="5" fillId="0" borderId="0"/>
    <xf numFmtId="0" fontId="55" fillId="0" borderId="0"/>
    <xf numFmtId="0" fontId="55" fillId="0" borderId="0"/>
    <xf numFmtId="0" fontId="55" fillId="0" borderId="0"/>
    <xf numFmtId="0" fontId="55" fillId="0" borderId="0"/>
    <xf numFmtId="0" fontId="5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9" fillId="0" borderId="0"/>
    <xf numFmtId="0" fontId="3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4"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1" fillId="22" borderId="0" applyNumberFormat="0" applyBorder="0" applyAlignment="0" applyProtection="0"/>
    <xf numFmtId="0" fontId="55" fillId="0" borderId="0"/>
    <xf numFmtId="0" fontId="52" fillId="0" borderId="0">
      <alignment vertical="top"/>
    </xf>
    <xf numFmtId="0" fontId="61" fillId="22" borderId="0" applyNumberFormat="0" applyBorder="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60" fillId="45" borderId="22" applyNumberFormat="0" applyFont="0" applyAlignment="0" applyProtection="0"/>
    <xf numFmtId="0" fontId="55" fillId="0" borderId="0"/>
    <xf numFmtId="0" fontId="1"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36" borderId="0" applyNumberFormat="0" applyFont="0" applyBorder="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5" fillId="0" borderId="0"/>
    <xf numFmtId="0" fontId="199" fillId="0" borderId="0" applyNumberFormat="0" applyBorder="0" applyProtection="0"/>
    <xf numFmtId="0" fontId="1" fillId="0" borderId="0"/>
    <xf numFmtId="0" fontId="1" fillId="0" borderId="0"/>
    <xf numFmtId="0" fontId="55" fillId="0" borderId="0"/>
    <xf numFmtId="0" fontId="1" fillId="0" borderId="0"/>
    <xf numFmtId="0" fontId="1"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55" fillId="0" borderId="0"/>
    <xf numFmtId="0" fontId="1" fillId="0" borderId="0"/>
    <xf numFmtId="0" fontId="1"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1" fillId="0" borderId="0"/>
    <xf numFmtId="0" fontId="1" fillId="0" borderId="0"/>
    <xf numFmtId="0" fontId="55" fillId="0" borderId="0"/>
    <xf numFmtId="0" fontId="1" fillId="0" borderId="0"/>
    <xf numFmtId="0" fontId="1"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55" fillId="0" borderId="0"/>
    <xf numFmtId="0" fontId="1" fillId="0" borderId="0"/>
    <xf numFmtId="0" fontId="1"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 fillId="0" borderId="0"/>
    <xf numFmtId="0" fontId="199" fillId="0" borderId="0" applyNumberFormat="0" applyBorder="0" applyProtection="0"/>
    <xf numFmtId="0" fontId="55" fillId="0" borderId="0"/>
    <xf numFmtId="0" fontId="52" fillId="0" borderId="0">
      <alignment vertical="top"/>
    </xf>
    <xf numFmtId="0" fontId="55" fillId="0" borderId="0"/>
    <xf numFmtId="0" fontId="55" fillId="0" borderId="0"/>
    <xf numFmtId="0" fontId="52" fillId="0" borderId="0">
      <alignment vertical="top"/>
    </xf>
    <xf numFmtId="0" fontId="52" fillId="0" borderId="0">
      <alignment vertical="top"/>
    </xf>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 fillId="0" borderId="0"/>
    <xf numFmtId="0" fontId="59" fillId="45" borderId="22" applyNumberFormat="0" applyFont="0" applyAlignment="0" applyProtection="0"/>
    <xf numFmtId="0" fontId="55" fillId="0" borderId="0"/>
    <xf numFmtId="0" fontId="5" fillId="0" borderId="0"/>
    <xf numFmtId="0" fontId="52" fillId="0" borderId="0">
      <alignment vertical="top"/>
    </xf>
    <xf numFmtId="0" fontId="59" fillId="45" borderId="22" applyNumberFormat="0" applyFont="0" applyAlignment="0" applyProtection="0"/>
    <xf numFmtId="0" fontId="55" fillId="0" borderId="0"/>
    <xf numFmtId="0" fontId="5" fillId="0" borderId="0"/>
    <xf numFmtId="0" fontId="5" fillId="0" borderId="0"/>
    <xf numFmtId="0" fontId="5" fillId="0" borderId="0"/>
    <xf numFmtId="0" fontId="199" fillId="0" borderId="0" applyNumberFormat="0" applyBorder="0" applyProtection="0"/>
    <xf numFmtId="0" fontId="1" fillId="0" borderId="0"/>
    <xf numFmtId="0" fontId="5" fillId="0" borderId="0"/>
    <xf numFmtId="0" fontId="5" fillId="0" borderId="0"/>
    <xf numFmtId="0" fontId="5" fillId="0" borderId="0"/>
    <xf numFmtId="0" fontId="52" fillId="0" borderId="0">
      <alignment vertical="top"/>
    </xf>
    <xf numFmtId="0" fontId="55"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60" fillId="45" borderId="22" applyNumberFormat="0" applyFont="0" applyAlignment="0" applyProtection="0"/>
    <xf numFmtId="0" fontId="60" fillId="45" borderId="22" applyNumberFormat="0" applyFont="0" applyAlignment="0" applyProtection="0"/>
    <xf numFmtId="0" fontId="5" fillId="0" borderId="0"/>
    <xf numFmtId="0" fontId="1" fillId="0" borderId="0"/>
    <xf numFmtId="0" fontId="5" fillId="0" borderId="0"/>
    <xf numFmtId="0" fontId="5" fillId="0" borderId="0"/>
    <xf numFmtId="0" fontId="5" fillId="0" borderId="0" applyNumberFormat="0" applyFill="0" applyBorder="0" applyAlignment="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2"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5" fillId="0" borderId="0"/>
    <xf numFmtId="0" fontId="55" fillId="0" borderId="0"/>
    <xf numFmtId="0" fontId="55" fillId="0" borderId="0"/>
    <xf numFmtId="0" fontId="55"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5" fillId="0" borderId="0"/>
    <xf numFmtId="0" fontId="55" fillId="0" borderId="0"/>
    <xf numFmtId="0" fontId="55" fillId="0" borderId="0"/>
    <xf numFmtId="0" fontId="55" fillId="0" borderId="0"/>
    <xf numFmtId="0" fontId="5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39" fillId="0" borderId="0"/>
    <xf numFmtId="0" fontId="1" fillId="0" borderId="0"/>
    <xf numFmtId="0" fontId="1" fillId="0" borderId="0"/>
    <xf numFmtId="0" fontId="43" fillId="0" borderId="0">
      <alignment vertical="top"/>
    </xf>
    <xf numFmtId="0" fontId="198" fillId="0" borderId="0" applyNumberFormat="0" applyBorder="0" applyProtection="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1" fillId="0" borderId="0"/>
    <xf numFmtId="0" fontId="1" fillId="0" borderId="0"/>
    <xf numFmtId="0" fontId="1" fillId="0" borderId="0"/>
    <xf numFmtId="0" fontId="1" fillId="0" borderId="0"/>
    <xf numFmtId="0" fontId="60" fillId="45" borderId="22" applyNumberFormat="0" applyFont="0" applyAlignment="0" applyProtection="0"/>
    <xf numFmtId="0" fontId="1" fillId="0" borderId="0"/>
    <xf numFmtId="0" fontId="1" fillId="0" borderId="0"/>
    <xf numFmtId="0" fontId="1" fillId="0" borderId="0"/>
    <xf numFmtId="0" fontId="1" fillId="0" borderId="0"/>
    <xf numFmtId="0" fontId="59"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5" fillId="0" borderId="0"/>
    <xf numFmtId="0" fontId="115" fillId="0" borderId="0"/>
    <xf numFmtId="0" fontId="5" fillId="0" borderId="0"/>
    <xf numFmtId="0" fontId="55" fillId="0" borderId="0"/>
    <xf numFmtId="0" fontId="5" fillId="0" borderId="0"/>
    <xf numFmtId="0" fontId="5" fillId="0" borderId="0"/>
    <xf numFmtId="0" fontId="5" fillId="0" borderId="0"/>
    <xf numFmtId="0" fontId="5" fillId="0" borderId="0"/>
    <xf numFmtId="0" fontId="55" fillId="0" borderId="0"/>
    <xf numFmtId="0" fontId="55" fillId="0" borderId="0"/>
    <xf numFmtId="0" fontId="52" fillId="0" borderId="0"/>
    <xf numFmtId="0" fontId="52"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5" fillId="0" borderId="0"/>
    <xf numFmtId="0" fontId="55" fillId="0" borderId="0"/>
    <xf numFmtId="0" fontId="55" fillId="0" borderId="0"/>
    <xf numFmtId="0" fontId="55" fillId="0" borderId="0"/>
    <xf numFmtId="0" fontId="5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0"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43" fillId="0" borderId="0">
      <alignment vertical="top"/>
    </xf>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9"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5" fillId="0" borderId="0"/>
    <xf numFmtId="0" fontId="55" fillId="0" borderId="0"/>
    <xf numFmtId="0" fontId="55" fillId="0" borderId="0"/>
    <xf numFmtId="0" fontId="55" fillId="0" borderId="0"/>
    <xf numFmtId="0" fontId="55"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5" fillId="0" borderId="0"/>
    <xf numFmtId="0" fontId="41" fillId="0" borderId="0" applyNumberFormat="0" applyFill="0" applyBorder="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9"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2" fillId="0" borderId="0">
      <alignment vertical="top"/>
    </xf>
    <xf numFmtId="0" fontId="51" fillId="0" borderId="0" applyNumberFormat="0" applyFont="0" applyBorder="0" applyProtection="0"/>
    <xf numFmtId="0" fontId="1" fillId="0" borderId="0"/>
    <xf numFmtId="0" fontId="51" fillId="0" borderId="0" applyNumberFormat="0" applyFont="0" applyBorder="0" applyProtection="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9"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3" fillId="0" borderId="0">
      <alignment vertical="top"/>
    </xf>
    <xf numFmtId="0" fontId="1" fillId="0" borderId="0"/>
    <xf numFmtId="0" fontId="5" fillId="0" borderId="0"/>
    <xf numFmtId="0" fontId="198" fillId="0" borderId="0" applyNumberFormat="0" applyBorder="0" applyProtection="0"/>
    <xf numFmtId="0" fontId="12" fillId="0" borderId="0" applyNumberFormat="0" applyFill="0" applyBorder="0" applyAlignment="0" applyProtection="0"/>
    <xf numFmtId="0" fontId="5" fillId="0" borderId="0"/>
    <xf numFmtId="0" fontId="43" fillId="0" borderId="0">
      <alignment vertical="top"/>
    </xf>
    <xf numFmtId="0" fontId="12" fillId="0" borderId="0" applyNumberFormat="0" applyFill="0" applyBorder="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9" fillId="0" borderId="0"/>
    <xf numFmtId="0" fontId="59" fillId="0" borderId="0"/>
    <xf numFmtId="0" fontId="59" fillId="0" borderId="0"/>
    <xf numFmtId="0" fontId="5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3" fillId="0" borderId="0"/>
    <xf numFmtId="0" fontId="1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5" fillId="0" borderId="0"/>
    <xf numFmtId="0" fontId="1" fillId="0" borderId="0"/>
    <xf numFmtId="0" fontId="1" fillId="0" borderId="0"/>
    <xf numFmtId="0" fontId="138" fillId="0" borderId="0"/>
    <xf numFmtId="0" fontId="55" fillId="0" borderId="0"/>
    <xf numFmtId="0" fontId="116" fillId="0" borderId="0"/>
    <xf numFmtId="0" fontId="55" fillId="0" borderId="0"/>
    <xf numFmtId="0" fontId="5" fillId="0" borderId="0"/>
    <xf numFmtId="0" fontId="5" fillId="0" borderId="0"/>
    <xf numFmtId="0" fontId="24" fillId="0" borderId="0"/>
    <xf numFmtId="0" fontId="51" fillId="0" borderId="0"/>
    <xf numFmtId="0" fontId="124" fillId="0" borderId="0"/>
    <xf numFmtId="0" fontId="55"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43" fillId="0" borderId="0">
      <alignment vertical="top"/>
    </xf>
    <xf numFmtId="0" fontId="1" fillId="11" borderId="19" applyNumberFormat="0" applyFont="0" applyAlignment="0" applyProtection="0"/>
    <xf numFmtId="0" fontId="51" fillId="130"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51" fillId="130"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9" fillId="45" borderId="22"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9" fillId="45" borderId="22"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60"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9"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2"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60" fillId="45" borderId="22" applyNumberFormat="0" applyFont="0" applyAlignment="0" applyProtection="0"/>
    <xf numFmtId="0" fontId="51" fillId="130" borderId="19" applyNumberFormat="0" applyFont="0" applyAlignment="0" applyProtection="0"/>
    <xf numFmtId="0" fontId="1" fillId="0" borderId="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9" fillId="45" borderId="22"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9" fillId="45" borderId="22"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62" fillId="45" borderId="22" applyNumberFormat="0" applyFont="0" applyAlignment="0" applyProtection="0"/>
    <xf numFmtId="0" fontId="117" fillId="11" borderId="19" applyNumberFormat="0" applyFont="0" applyAlignment="0" applyProtection="0"/>
    <xf numFmtId="0" fontId="43" fillId="0" borderId="0">
      <alignment vertical="top"/>
    </xf>
    <xf numFmtId="0" fontId="62" fillId="45" borderId="22"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 fillId="50" borderId="51"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 fillId="50" borderId="51"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9" fillId="45" borderId="22"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9" fillId="45" borderId="22"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60" fillId="45" borderId="22"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43" fillId="0" borderId="0">
      <alignment vertical="top"/>
    </xf>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 fillId="50" borderId="51"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5"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5" fillId="5" borderId="0" applyNumberFormat="0" applyFont="0" applyBorder="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201" fillId="0" borderId="0"/>
    <xf numFmtId="8" fontId="26" fillId="0" borderId="30" applyBorder="0" applyAlignment="0"/>
    <xf numFmtId="0" fontId="5" fillId="0" borderId="0"/>
    <xf numFmtId="0" fontId="202" fillId="0" borderId="0" applyNumberFormat="0" applyFill="0" applyBorder="0" applyAlignment="0" applyProtection="0"/>
    <xf numFmtId="0" fontId="27" fillId="0" borderId="0" applyNumberFormat="0" applyFill="0" applyBorder="0" applyAlignment="0" applyProtection="0"/>
    <xf numFmtId="0" fontId="203" fillId="9" borderId="16"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43" fillId="0" borderId="0">
      <alignment vertical="top"/>
    </xf>
    <xf numFmtId="0" fontId="205" fillId="105" borderId="16" applyNumberFormat="0" applyAlignment="0" applyProtection="0"/>
    <xf numFmtId="0" fontId="16" fillId="9" borderId="16"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57" borderId="52" applyNumberFormat="0" applyAlignment="0" applyProtection="0"/>
    <xf numFmtId="0" fontId="53" fillId="57" borderId="52" applyNumberFormat="0" applyAlignment="0" applyProtection="0"/>
    <xf numFmtId="14" fontId="80" fillId="0" borderId="0">
      <alignment horizontal="center" wrapText="1"/>
      <protection locked="0"/>
    </xf>
    <xf numFmtId="0" fontId="206" fillId="0" borderId="0"/>
    <xf numFmtId="243" fontId="5" fillId="0" borderId="0" applyFont="0" applyFill="0" applyBorder="0" applyAlignment="0" applyProtection="0"/>
    <xf numFmtId="277" fontId="5" fillId="0" borderId="0" applyFont="0" applyFill="0" applyBorder="0" applyAlignment="0" applyProtection="0"/>
    <xf numFmtId="10" fontId="5" fillId="0" borderId="0" applyFont="0" applyFill="0" applyBorder="0" applyAlignment="0" applyProtection="0"/>
    <xf numFmtId="10"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24"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1"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113" fillId="0" borderId="0" applyFont="0" applyFill="0" applyBorder="0" applyAlignment="0" applyProtection="0"/>
    <xf numFmtId="0" fontId="43" fillId="0" borderId="0">
      <alignment vertical="top"/>
    </xf>
    <xf numFmtId="9" fontId="5" fillId="0" borderId="0" applyFont="0" applyFill="0" applyBorder="0" applyAlignment="0" applyProtection="0"/>
    <xf numFmtId="9" fontId="113"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07" fillId="0" borderId="0" applyFont="0" applyFill="0" applyBorder="0" applyAlignment="0" applyProtection="0"/>
    <xf numFmtId="9" fontId="4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13" fillId="0" borderId="0" applyFont="0" applyFill="0" applyBorder="0" applyAlignment="0" applyProtection="0"/>
    <xf numFmtId="9" fontId="11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10" fillId="0" borderId="0" applyFont="0" applyFill="0" applyBorder="0" applyAlignment="0" applyProtection="0"/>
    <xf numFmtId="9" fontId="1"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115"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59" fillId="45" borderId="22" applyNumberFormat="0" applyFont="0" applyAlignment="0" applyProtection="0"/>
    <xf numFmtId="9" fontId="5" fillId="0" borderId="0" applyFont="0" applyFill="0" applyBorder="0" applyAlignment="0" applyProtection="0"/>
    <xf numFmtId="0" fontId="1" fillId="0" borderId="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2" fillId="0" borderId="44" applyNumberFormat="0" applyBorder="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278" fontId="90" fillId="0" borderId="0" applyFill="0" applyBorder="0" applyAlignment="0">
      <alignment horizontal="right"/>
    </xf>
    <xf numFmtId="279" fontId="90" fillId="0" borderId="0" applyBorder="0" applyAlignment="0">
      <alignment horizontal="right"/>
    </xf>
    <xf numFmtId="280" fontId="208" fillId="0" borderId="53" applyFill="0" applyAlignment="0">
      <alignment horizontal="right"/>
    </xf>
    <xf numFmtId="281" fontId="209" fillId="0" borderId="0" applyNumberFormat="0" applyFill="0" applyBorder="0" applyAlignment="0">
      <alignment horizontal="right"/>
    </xf>
    <xf numFmtId="279" fontId="90" fillId="131" borderId="0" applyFont="0" applyBorder="0" applyAlignment="0">
      <alignment horizontal="right"/>
    </xf>
    <xf numFmtId="0" fontId="210" fillId="0" borderId="0" applyFill="0" applyBorder="0">
      <alignment horizontal="right"/>
    </xf>
    <xf numFmtId="0" fontId="211" fillId="0" borderId="0" applyFont="0"/>
    <xf numFmtId="282" fontId="135" fillId="0" borderId="0">
      <protection locked="0"/>
    </xf>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240" fontId="5" fillId="0" borderId="0" applyFill="0" applyBorder="0" applyAlignment="0"/>
    <xf numFmtId="241" fontId="90" fillId="0" borderId="0" applyFill="0" applyBorder="0" applyAlignment="0"/>
    <xf numFmtId="240" fontId="5" fillId="0" borderId="0" applyFill="0" applyBorder="0" applyAlignment="0"/>
    <xf numFmtId="244" fontId="5" fillId="0" borderId="0" applyFill="0" applyBorder="0" applyAlignment="0"/>
    <xf numFmtId="241" fontId="90" fillId="0" borderId="0" applyFill="0" applyBorder="0" applyAlignment="0"/>
    <xf numFmtId="283" fontId="126" fillId="0" borderId="0"/>
    <xf numFmtId="257" fontId="177" fillId="0" borderId="30"/>
    <xf numFmtId="257" fontId="177" fillId="0" borderId="30"/>
    <xf numFmtId="257" fontId="177" fillId="0" borderId="30"/>
    <xf numFmtId="0" fontId="42" fillId="0" borderId="0" applyNumberFormat="0" applyFont="0" applyFill="0" applyBorder="0" applyAlignment="0" applyProtection="0">
      <alignment horizontal="left"/>
    </xf>
    <xf numFmtId="15" fontId="42" fillId="0" borderId="0" applyFont="0" applyFill="0" applyBorder="0" applyAlignment="0" applyProtection="0"/>
    <xf numFmtId="4" fontId="42" fillId="0" borderId="0" applyFont="0" applyFill="0" applyBorder="0" applyAlignment="0" applyProtection="0"/>
    <xf numFmtId="0" fontId="29" fillId="0" borderId="48">
      <alignment horizontal="center"/>
    </xf>
    <xf numFmtId="3" fontId="42" fillId="0" borderId="0" applyFont="0" applyFill="0" applyBorder="0" applyAlignment="0" applyProtection="0"/>
    <xf numFmtId="0" fontId="42" fillId="132" borderId="0" applyNumberFormat="0" applyFont="0" applyBorder="0" applyAlignment="0" applyProtection="0"/>
    <xf numFmtId="284" fontId="135" fillId="0" borderId="0">
      <protection locked="0"/>
    </xf>
    <xf numFmtId="285" fontId="135" fillId="0" borderId="0">
      <protection locked="0"/>
    </xf>
    <xf numFmtId="286" fontId="30" fillId="0" borderId="0" applyFont="0" applyFill="0" applyBorder="0" applyAlignment="0" applyProtection="0"/>
    <xf numFmtId="0" fontId="7" fillId="0" borderId="0"/>
    <xf numFmtId="0" fontId="7" fillId="0" borderId="0"/>
    <xf numFmtId="1" fontId="123" fillId="113" borderId="0"/>
    <xf numFmtId="0" fontId="212" fillId="0" borderId="0" applyNumberFormat="0" applyFill="0" applyBorder="0" applyAlignment="0" applyProtection="0"/>
    <xf numFmtId="0" fontId="212" fillId="0" borderId="0" applyNumberFormat="0" applyFill="0" applyAlignment="0" applyProtection="0"/>
    <xf numFmtId="14" fontId="213" fillId="0" borderId="0" applyNumberFormat="0" applyFill="0" applyBorder="0" applyAlignment="0" applyProtection="0">
      <alignment horizontal="left"/>
    </xf>
    <xf numFmtId="0" fontId="27" fillId="0" borderId="0" applyNumberFormat="0" applyFill="0" applyBorder="0" applyAlignment="0" applyProtection="0"/>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43" fillId="143" borderId="54" applyNumberFormat="0" applyProtection="0">
      <alignment horizontal="left" vertical="center" indent="1"/>
    </xf>
    <xf numFmtId="4" fontId="43" fillId="143" borderId="54" applyNumberFormat="0" applyProtection="0">
      <alignment horizontal="left" vertical="center" indent="1"/>
    </xf>
    <xf numFmtId="4" fontId="43" fillId="143" borderId="54" applyNumberFormat="0" applyProtection="0">
      <alignment horizontal="left" vertical="center" indent="1"/>
    </xf>
    <xf numFmtId="4" fontId="43" fillId="143" borderId="54" applyNumberFormat="0" applyProtection="0">
      <alignment horizontal="left" vertical="center" indent="1"/>
    </xf>
    <xf numFmtId="4" fontId="216" fillId="144" borderId="0"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217" fillId="0" borderId="0"/>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287" fontId="26" fillId="0" borderId="0">
      <protection locked="0"/>
    </xf>
    <xf numFmtId="171" fontId="5" fillId="0" borderId="0" applyFont="0" applyFill="0" applyBorder="0" applyAlignment="0" applyProtection="0"/>
    <xf numFmtId="40" fontId="42" fillId="0" borderId="0" applyFont="0" applyFill="0" applyBorder="0" applyAlignment="0" applyProtection="0"/>
    <xf numFmtId="0" fontId="219" fillId="0" borderId="0" applyNumberFormat="0" applyFill="0" applyBorder="0" applyAlignment="0" applyProtection="0"/>
    <xf numFmtId="0" fontId="220" fillId="0" borderId="0" applyNumberFormat="0" applyFill="0" applyBorder="0" applyAlignment="0" applyProtection="0">
      <alignment vertical="top"/>
      <protection locked="0"/>
    </xf>
    <xf numFmtId="0" fontId="105" fillId="0" borderId="0">
      <alignment vertical="center"/>
    </xf>
    <xf numFmtId="3" fontId="5" fillId="38" borderId="55" applyFont="0" applyFill="0" applyBorder="0" applyAlignment="0" applyProtection="0"/>
    <xf numFmtId="39" fontId="5" fillId="38" borderId="55" applyFont="0" applyFill="0" applyBorder="0" applyAlignment="0" applyProtection="0"/>
    <xf numFmtId="288" fontId="5" fillId="38" borderId="55" applyFont="0" applyFill="0" applyBorder="0" applyAlignment="0" applyProtection="0"/>
    <xf numFmtId="37" fontId="5" fillId="38" borderId="56" applyFont="0" applyFill="0" applyBorder="0" applyAlignment="0" applyProtection="0"/>
    <xf numFmtId="10" fontId="5" fillId="38" borderId="55" applyFont="0" applyFill="0" applyBorder="0" applyAlignment="0" applyProtection="0"/>
    <xf numFmtId="9" fontId="5" fillId="38" borderId="55" applyFont="0" applyFill="0" applyBorder="0" applyAlignment="0" applyProtection="0"/>
    <xf numFmtId="2" fontId="5" fillId="38" borderId="55" applyFont="0" applyFill="0" applyBorder="0" applyAlignment="0" applyProtection="0"/>
    <xf numFmtId="0" fontId="221" fillId="0" borderId="57" applyProtection="0">
      <alignment horizontal="centerContinuous"/>
    </xf>
    <xf numFmtId="0" fontId="221" fillId="0" borderId="57" applyProtection="0">
      <alignment horizontal="centerContinuous"/>
    </xf>
    <xf numFmtId="0" fontId="221" fillId="0" borderId="57" applyProtection="0">
      <alignment horizontal="centerContinuous"/>
    </xf>
    <xf numFmtId="0" fontId="221" fillId="0" borderId="57" applyProtection="0">
      <alignment horizontal="centerContinuous"/>
    </xf>
    <xf numFmtId="0" fontId="22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23" fillId="0" borderId="0" applyNumberFormat="0" applyFill="0" applyBorder="0" applyProtection="0"/>
    <xf numFmtId="0" fontId="224" fillId="146" borderId="0" applyNumberFormat="0" applyBorder="0" applyProtection="0"/>
    <xf numFmtId="0" fontId="225" fillId="147" borderId="0" applyNumberFormat="0" applyBorder="0" applyProtection="0"/>
    <xf numFmtId="0" fontId="226" fillId="0" borderId="0" applyNumberFormat="0" applyFill="0" applyBorder="0" applyProtection="0"/>
    <xf numFmtId="0" fontId="225" fillId="0" borderId="0" applyNumberFormat="0" applyFill="0" applyBorder="0" applyProtection="0"/>
    <xf numFmtId="0" fontId="227" fillId="0" borderId="0" applyNumberFormat="0" applyFill="0" applyBorder="0" applyProtection="0"/>
    <xf numFmtId="0" fontId="225" fillId="0" borderId="0" applyNumberFormat="0" applyFill="0" applyBorder="0" applyProtection="0">
      <alignment wrapText="1"/>
    </xf>
    <xf numFmtId="0" fontId="228" fillId="0" borderId="0" applyNumberFormat="0" applyFill="0" applyBorder="0" applyProtection="0"/>
    <xf numFmtId="0" fontId="138" fillId="0" borderId="0"/>
    <xf numFmtId="0" fontId="229" fillId="0" borderId="0"/>
    <xf numFmtId="0" fontId="230" fillId="0" borderId="0"/>
    <xf numFmtId="0" fontId="231" fillId="0" borderId="0"/>
    <xf numFmtId="0" fontId="186" fillId="0" borderId="0"/>
    <xf numFmtId="40" fontId="232" fillId="0" borderId="0" applyBorder="0">
      <alignment horizontal="right"/>
    </xf>
    <xf numFmtId="0" fontId="233" fillId="0" borderId="0" applyNumberFormat="0" applyFill="0" applyBorder="0" applyProtection="0">
      <alignment vertical="top"/>
      <protection locked="0"/>
    </xf>
    <xf numFmtId="49" fontId="234" fillId="0" borderId="0" applyFill="0" applyBorder="0" applyProtection="0">
      <alignment horizontal="center" vertical="top" wrapText="1"/>
      <protection locked="0"/>
    </xf>
    <xf numFmtId="1" fontId="235" fillId="0" borderId="0">
      <alignment vertical="center"/>
    </xf>
    <xf numFmtId="0" fontId="7" fillId="0" borderId="28"/>
    <xf numFmtId="0" fontId="7" fillId="0" borderId="28"/>
    <xf numFmtId="0" fontId="236" fillId="0" borderId="0" applyFill="0" applyBorder="0" applyProtection="0">
      <alignment horizontal="left"/>
    </xf>
    <xf numFmtId="0" fontId="237" fillId="111" borderId="30">
      <alignment vertical="center"/>
    </xf>
    <xf numFmtId="0" fontId="237" fillId="111" borderId="30">
      <alignment vertical="center"/>
    </xf>
    <xf numFmtId="0" fontId="237" fillId="111" borderId="30">
      <alignment vertical="center"/>
    </xf>
    <xf numFmtId="0" fontId="226" fillId="107" borderId="0">
      <alignment vertical="center"/>
    </xf>
    <xf numFmtId="0" fontId="237" fillId="115" borderId="30">
      <alignment vertical="center"/>
    </xf>
    <xf numFmtId="0" fontId="237" fillId="115" borderId="30">
      <alignment vertical="center"/>
    </xf>
    <xf numFmtId="0" fontId="237" fillId="115" borderId="30">
      <alignment vertical="center"/>
    </xf>
    <xf numFmtId="49" fontId="238" fillId="148" borderId="3">
      <alignment vertical="center"/>
    </xf>
    <xf numFmtId="49" fontId="237" fillId="149" borderId="3">
      <alignment vertical="center"/>
    </xf>
    <xf numFmtId="49" fontId="237" fillId="145" borderId="3">
      <alignment vertical="center"/>
    </xf>
    <xf numFmtId="0" fontId="58" fillId="150" borderId="58">
      <alignment horizontal="centerContinuous" vertical="center"/>
    </xf>
    <xf numFmtId="0" fontId="239" fillId="44" borderId="59">
      <alignment horizontal="centerContinuous" vertical="center"/>
    </xf>
    <xf numFmtId="215" fontId="240" fillId="0" borderId="0" applyNumberFormat="0" applyFill="0" applyBorder="0" applyAlignment="0" applyProtection="0"/>
    <xf numFmtId="49" fontId="43" fillId="0" borderId="0" applyFill="0" applyBorder="0" applyAlignment="0"/>
    <xf numFmtId="49" fontId="43" fillId="0" borderId="0" applyFill="0" applyBorder="0" applyAlignment="0"/>
    <xf numFmtId="289" fontId="5" fillId="0" borderId="0" applyFill="0" applyBorder="0" applyAlignment="0"/>
    <xf numFmtId="290" fontId="5" fillId="0" borderId="0" applyFill="0" applyBorder="0" applyAlignment="0"/>
    <xf numFmtId="0" fontId="5" fillId="0" borderId="0"/>
    <xf numFmtId="0" fontId="202" fillId="0" borderId="0" applyNumberFormat="0" applyFill="0" applyBorder="0" applyAlignment="0" applyProtection="0"/>
    <xf numFmtId="291" fontId="39" fillId="0" borderId="0"/>
    <xf numFmtId="40" fontId="241" fillId="0" borderId="0"/>
    <xf numFmtId="0" fontId="242" fillId="128" borderId="0"/>
    <xf numFmtId="0" fontId="243" fillId="128" borderId="0"/>
    <xf numFmtId="0" fontId="54" fillId="0" borderId="0" applyNumberFormat="0" applyFill="0" applyBorder="0" applyAlignment="0" applyProtection="0"/>
    <xf numFmtId="0" fontId="219" fillId="0" borderId="0" applyNumberFormat="0" applyFill="0" applyBorder="0" applyAlignment="0" applyProtection="0"/>
    <xf numFmtId="0" fontId="54" fillId="0" borderId="0" applyNumberFormat="0" applyFill="0" applyBorder="0" applyAlignment="0" applyProtection="0"/>
    <xf numFmtId="0" fontId="219" fillId="0" borderId="0" applyNumberFormat="0" applyFill="0" applyBorder="0" applyAlignment="0" applyProtection="0"/>
    <xf numFmtId="0" fontId="219" fillId="0" borderId="0" applyNumberFormat="0" applyFill="0" applyBorder="0" applyAlignment="0" applyProtection="0"/>
    <xf numFmtId="0" fontId="219" fillId="0" borderId="0" applyNumberFormat="0" applyFill="0" applyBorder="0" applyAlignment="0" applyProtection="0"/>
    <xf numFmtId="0" fontId="219" fillId="0" borderId="0" applyNumberFormat="0" applyFill="0" applyBorder="0" applyAlignment="0" applyProtection="0"/>
    <xf numFmtId="0" fontId="244" fillId="0" borderId="20" applyNumberFormat="0" applyFill="0" applyAlignment="0" applyProtection="0"/>
    <xf numFmtId="248" fontId="5" fillId="0" borderId="53">
      <protection locked="0"/>
    </xf>
    <xf numFmtId="0" fontId="22" fillId="0" borderId="20" applyNumberFormat="0" applyFill="0" applyAlignment="0" applyProtection="0"/>
    <xf numFmtId="0" fontId="22" fillId="0" borderId="20" applyNumberFormat="0" applyFill="0" applyAlignment="0" applyProtection="0"/>
    <xf numFmtId="0" fontId="61" fillId="0" borderId="20" applyNumberFormat="0" applyFill="0" applyAlignment="0" applyProtection="0"/>
    <xf numFmtId="0" fontId="52" fillId="0" borderId="0">
      <alignment vertical="top"/>
    </xf>
    <xf numFmtId="0" fontId="245" fillId="0" borderId="60" applyNumberFormat="0" applyFill="0" applyAlignment="0" applyProtection="0"/>
    <xf numFmtId="0" fontId="22" fillId="0" borderId="20"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46" fillId="0" borderId="60" applyNumberFormat="0" applyFill="0" applyAlignment="0" applyProtection="0"/>
    <xf numFmtId="0" fontId="61" fillId="0" borderId="20" applyNumberFormat="0" applyFill="0" applyAlignment="0" applyProtection="0"/>
    <xf numFmtId="0" fontId="127" fillId="0" borderId="62" applyNumberFormat="0" applyFill="0" applyAlignment="0" applyProtection="0"/>
    <xf numFmtId="0" fontId="127" fillId="0" borderId="62" applyNumberFormat="0" applyFill="0" applyAlignment="0" applyProtection="0"/>
    <xf numFmtId="0" fontId="245" fillId="0" borderId="60" applyNumberFormat="0" applyFill="0" applyAlignment="0" applyProtection="0"/>
    <xf numFmtId="0" fontId="127" fillId="0" borderId="62" applyNumberFormat="0" applyFill="0" applyAlignment="0" applyProtection="0"/>
    <xf numFmtId="0" fontId="127" fillId="0" borderId="62" applyNumberFormat="0" applyFill="0" applyAlignment="0" applyProtection="0"/>
    <xf numFmtId="0" fontId="127" fillId="0" borderId="62" applyNumberFormat="0" applyFill="0" applyAlignment="0" applyProtection="0"/>
    <xf numFmtId="0" fontId="127" fillId="0" borderId="62" applyNumberFormat="0" applyFill="0" applyAlignment="0" applyProtection="0"/>
    <xf numFmtId="0" fontId="127" fillId="0" borderId="61" applyNumberFormat="0" applyFill="0" applyAlignment="0" applyProtection="0"/>
    <xf numFmtId="0" fontId="178" fillId="0" borderId="63"/>
    <xf numFmtId="0" fontId="178" fillId="0" borderId="63"/>
    <xf numFmtId="0" fontId="178" fillId="0" borderId="28"/>
    <xf numFmtId="0" fontId="178" fillId="0" borderId="28"/>
    <xf numFmtId="292" fontId="5" fillId="0" borderId="0" applyFont="0" applyFill="0" applyBorder="0" applyAlignment="0" applyProtection="0"/>
    <xf numFmtId="293" fontId="5" fillId="0" borderId="0" applyFont="0" applyFill="0" applyBorder="0" applyAlignment="0" applyProtection="0"/>
    <xf numFmtId="190" fontId="37" fillId="0" borderId="0" applyFont="0" applyFill="0" applyBorder="0" applyAlignment="0" applyProtection="0"/>
    <xf numFmtId="0" fontId="118" fillId="0" borderId="7" applyNumberFormat="0" applyFill="0" applyProtection="0"/>
    <xf numFmtId="37" fontId="41" fillId="115" borderId="0" applyNumberFormat="0" applyBorder="0" applyAlignment="0" applyProtection="0"/>
    <xf numFmtId="37" fontId="41" fillId="0" borderId="0"/>
    <xf numFmtId="3" fontId="136" fillId="0" borderId="43" applyProtection="0"/>
    <xf numFmtId="294" fontId="5" fillId="0" borderId="0" applyFont="0" applyFill="0" applyBorder="0" applyAlignment="0" applyProtection="0"/>
    <xf numFmtId="295" fontId="5" fillId="0" borderId="0" applyFont="0" applyFill="0" applyBorder="0" applyAlignment="0" applyProtection="0"/>
    <xf numFmtId="43" fontId="5" fillId="0" borderId="0" applyFont="0" applyFill="0" applyBorder="0" applyAlignment="0" applyProtection="0"/>
    <xf numFmtId="0" fontId="247" fillId="0" borderId="0" applyNumberFormat="0" applyFill="0" applyBorder="0" applyAlignment="0" applyProtection="0"/>
    <xf numFmtId="0" fontId="218"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48" fillId="0" borderId="0" applyNumberFormat="0" applyFill="0" applyBorder="0" applyAlignment="0" applyProtection="0"/>
    <xf numFmtId="0" fontId="43" fillId="0" borderId="0">
      <alignment vertical="top"/>
    </xf>
    <xf numFmtId="0" fontId="249" fillId="0" borderId="0" applyNumberFormat="0" applyFill="0" applyBorder="0" applyAlignment="0" applyProtection="0"/>
    <xf numFmtId="0" fontId="20" fillId="0" borderId="0" applyNumberFormat="0" applyFill="0" applyBorder="0" applyAlignment="0" applyProtection="0"/>
    <xf numFmtId="0" fontId="183"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183" fillId="0" borderId="0" applyNumberFormat="0" applyFill="0" applyBorder="0" applyAlignment="0" applyProtection="0"/>
    <xf numFmtId="0" fontId="183" fillId="0" borderId="0" applyNumberFormat="0" applyFill="0" applyBorder="0" applyAlignment="0" applyProtection="0"/>
    <xf numFmtId="0" fontId="183" fillId="0" borderId="0" applyNumberFormat="0" applyFill="0" applyBorder="0" applyAlignment="0" applyProtection="0"/>
    <xf numFmtId="0" fontId="5" fillId="0" borderId="64" applyNumberFormat="0" applyFill="0" applyProtection="0">
      <alignment horizontal="left" vertical="center" wrapText="1"/>
    </xf>
    <xf numFmtId="0" fontId="5" fillId="0" borderId="30" applyNumberFormat="0" applyFill="0" applyProtection="0">
      <alignment horizontal="left" vertical="center" wrapText="1"/>
    </xf>
    <xf numFmtId="0" fontId="5" fillId="0" borderId="30" applyNumberFormat="0" applyFill="0" applyProtection="0">
      <alignment horizontal="left" vertical="center" wrapText="1"/>
    </xf>
    <xf numFmtId="0" fontId="250" fillId="0" borderId="0" applyNumberFormat="0" applyFill="0" applyBorder="0" applyAlignment="0" applyProtection="0"/>
    <xf numFmtId="0" fontId="251" fillId="0" borderId="0"/>
    <xf numFmtId="0" fontId="5" fillId="50" borderId="0" applyNumberFormat="0" applyFont="0" applyBorder="0" applyAlignment="0" applyProtection="0"/>
    <xf numFmtId="171" fontId="5" fillId="0" borderId="0" applyFont="0" applyFill="0" applyBorder="0" applyAlignment="0" applyProtection="0"/>
    <xf numFmtId="0" fontId="252" fillId="0" borderId="0" applyFont="0" applyFill="0" applyBorder="0" applyAlignment="0" applyProtection="0"/>
    <xf numFmtId="0" fontId="252" fillId="0" borderId="0" applyFont="0" applyFill="0" applyBorder="0" applyAlignment="0" applyProtection="0"/>
    <xf numFmtId="0" fontId="57" fillId="0" borderId="0">
      <alignment vertical="center"/>
    </xf>
    <xf numFmtId="40" fontId="253" fillId="0" borderId="0" applyFont="0" applyFill="0" applyBorder="0" applyAlignment="0" applyProtection="0"/>
    <xf numFmtId="38" fontId="253"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9" fontId="254" fillId="0" borderId="0" applyFont="0" applyFill="0" applyBorder="0" applyAlignment="0" applyProtection="0"/>
    <xf numFmtId="0" fontId="255" fillId="0" borderId="0"/>
    <xf numFmtId="43" fontId="5" fillId="0" borderId="0" applyFont="0" applyFill="0" applyBorder="0" applyAlignment="0" applyProtection="0"/>
    <xf numFmtId="296" fontId="256" fillId="0" borderId="0" applyFont="0" applyFill="0" applyBorder="0" applyAlignment="0" applyProtection="0"/>
    <xf numFmtId="297" fontId="256" fillId="0" borderId="0" applyFont="0" applyFill="0" applyBorder="0" applyAlignment="0" applyProtection="0"/>
    <xf numFmtId="298" fontId="256" fillId="0" borderId="0" applyFont="0" applyFill="0" applyBorder="0" applyAlignment="0" applyProtection="0"/>
    <xf numFmtId="0" fontId="257" fillId="0" borderId="0"/>
    <xf numFmtId="0" fontId="171" fillId="0" borderId="0" applyNumberFormat="0" applyFill="0" applyBorder="0" applyAlignment="0" applyProtection="0">
      <alignment vertical="top"/>
      <protection locked="0"/>
    </xf>
    <xf numFmtId="0" fontId="130" fillId="0" borderId="0"/>
    <xf numFmtId="41" fontId="5" fillId="0" borderId="0" applyFont="0" applyFill="0" applyBorder="0" applyAlignment="0" applyProtection="0"/>
    <xf numFmtId="171" fontId="25" fillId="0" borderId="0" applyFont="0" applyFill="0" applyBorder="0" applyAlignment="0" applyProtection="0"/>
    <xf numFmtId="249" fontId="25" fillId="0" borderId="0" applyFont="0" applyFill="0" applyBorder="0" applyAlignment="0" applyProtection="0"/>
    <xf numFmtId="0" fontId="41" fillId="0" borderId="0"/>
    <xf numFmtId="40" fontId="258" fillId="0" borderId="0"/>
    <xf numFmtId="43" fontId="5" fillId="0" borderId="0" applyFont="0" applyFill="0" applyBorder="0" applyAlignment="0" applyProtection="0"/>
    <xf numFmtId="38" fontId="259" fillId="0" borderId="0" applyFont="0" applyFill="0" applyBorder="0" applyAlignment="0" applyProtection="0"/>
    <xf numFmtId="0" fontId="5" fillId="0" borderId="0"/>
    <xf numFmtId="299" fontId="25" fillId="0" borderId="0" applyFont="0" applyFill="0" applyBorder="0" applyAlignment="0" applyProtection="0"/>
    <xf numFmtId="6" fontId="260" fillId="0" borderId="0" applyFont="0" applyFill="0" applyBorder="0" applyAlignment="0" applyProtection="0"/>
    <xf numFmtId="300" fontId="25" fillId="0" borderId="0" applyFont="0" applyFill="0" applyBorder="0" applyAlignment="0" applyProtection="0"/>
    <xf numFmtId="263" fontId="259" fillId="0" borderId="57">
      <alignment horizontal="center"/>
    </xf>
    <xf numFmtId="263" fontId="259" fillId="0" borderId="57">
      <alignment horizontal="center"/>
    </xf>
    <xf numFmtId="263" fontId="259" fillId="0" borderId="57">
      <alignment horizontal="center"/>
    </xf>
    <xf numFmtId="263" fontId="259" fillId="0" borderId="57">
      <alignment horizontal="center"/>
    </xf>
    <xf numFmtId="0" fontId="5" fillId="0" borderId="0"/>
    <xf numFmtId="0" fontId="8" fillId="0" borderId="0"/>
    <xf numFmtId="0" fontId="263" fillId="0" borderId="0"/>
    <xf numFmtId="0" fontId="264" fillId="0" borderId="0"/>
    <xf numFmtId="0" fontId="265" fillId="0" borderId="0"/>
    <xf numFmtId="44" fontId="5" fillId="0" borderId="0" applyFont="0" applyFill="0" applyBorder="0" applyAlignment="0" applyProtection="0"/>
    <xf numFmtId="43" fontId="5" fillId="0" borderId="0" applyFont="0" applyFill="0" applyBorder="0" applyAlignment="0" applyProtection="0"/>
    <xf numFmtId="41" fontId="5" fillId="0" borderId="0" applyFon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9" fontId="5" fillId="116" borderId="0"/>
    <xf numFmtId="0" fontId="266" fillId="0" borderId="0"/>
    <xf numFmtId="0" fontId="57" fillId="0" borderId="0"/>
    <xf numFmtId="0" fontId="267" fillId="40" borderId="0" applyNumberFormat="0" applyBorder="0" applyAlignment="0" applyProtection="0"/>
    <xf numFmtId="0" fontId="267" fillId="43" borderId="0" applyNumberFormat="0" applyBorder="0" applyAlignment="0" applyProtection="0"/>
    <xf numFmtId="0" fontId="267" fillId="49" borderId="0" applyNumberFormat="0" applyBorder="0" applyAlignment="0" applyProtection="0"/>
    <xf numFmtId="0" fontId="267" fillId="52" borderId="0" applyNumberFormat="0" applyBorder="0" applyAlignment="0" applyProtection="0"/>
    <xf numFmtId="0" fontId="267" fillId="55" borderId="0" applyNumberFormat="0" applyBorder="0" applyAlignment="0" applyProtection="0"/>
    <xf numFmtId="0" fontId="267" fillId="41" borderId="0" applyNumberFormat="0" applyBorder="0" applyAlignment="0" applyProtection="0"/>
    <xf numFmtId="0" fontId="267" fillId="46" borderId="0" applyNumberFormat="0" applyBorder="0" applyAlignment="0" applyProtection="0"/>
    <xf numFmtId="0" fontId="267" fillId="47" borderId="0" applyNumberFormat="0" applyBorder="0" applyAlignment="0" applyProtection="0"/>
    <xf numFmtId="0" fontId="267" fillId="59" borderId="0" applyNumberFormat="0" applyBorder="0" applyAlignment="0" applyProtection="0"/>
    <xf numFmtId="0" fontId="267" fillId="52" borderId="0" applyNumberFormat="0" applyBorder="0" applyAlignment="0" applyProtection="0"/>
    <xf numFmtId="0" fontId="267" fillId="46" borderId="0" applyNumberFormat="0" applyBorder="0" applyAlignment="0" applyProtection="0"/>
    <xf numFmtId="0" fontId="267" fillId="64" borderId="0" applyNumberFormat="0" applyBorder="0" applyAlignment="0" applyProtection="0"/>
    <xf numFmtId="0" fontId="268" fillId="66" borderId="0" applyNumberFormat="0" applyBorder="0" applyAlignment="0" applyProtection="0"/>
    <xf numFmtId="0" fontId="268" fillId="47" borderId="0" applyNumberFormat="0" applyBorder="0" applyAlignment="0" applyProtection="0"/>
    <xf numFmtId="0" fontId="268" fillId="59" borderId="0" applyNumberFormat="0" applyBorder="0" applyAlignment="0" applyProtection="0"/>
    <xf numFmtId="0" fontId="268" fillId="72" borderId="0" applyNumberFormat="0" applyBorder="0" applyAlignment="0" applyProtection="0"/>
    <xf numFmtId="0" fontId="268" fillId="74" borderId="0" applyNumberFormat="0" applyBorder="0" applyAlignment="0" applyProtection="0"/>
    <xf numFmtId="0" fontId="268" fillId="76" borderId="0" applyNumberFormat="0" applyBorder="0" applyAlignment="0" applyProtection="0"/>
    <xf numFmtId="258" fontId="5" fillId="0" borderId="0" applyFont="0" applyFill="0" applyBorder="0" applyAlignment="0" applyProtection="0"/>
    <xf numFmtId="37" fontId="97" fillId="107" borderId="4" applyBorder="0" applyProtection="0">
      <alignment vertical="center"/>
    </xf>
    <xf numFmtId="37" fontId="97" fillId="107" borderId="4" applyBorder="0" applyProtection="0">
      <alignment vertical="center"/>
    </xf>
    <xf numFmtId="37" fontId="97" fillId="107" borderId="4" applyBorder="0" applyProtection="0">
      <alignment vertical="center"/>
    </xf>
    <xf numFmtId="37" fontId="97" fillId="107" borderId="4" applyBorder="0" applyProtection="0">
      <alignment vertical="center"/>
    </xf>
    <xf numFmtId="37" fontId="97" fillId="107" borderId="4" applyBorder="0" applyProtection="0">
      <alignment vertical="center"/>
    </xf>
    <xf numFmtId="0" fontId="269" fillId="121" borderId="0" applyBorder="0">
      <alignment horizontal="left" vertical="center" indent="1"/>
    </xf>
    <xf numFmtId="0" fontId="270" fillId="0" borderId="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1" fontId="5" fillId="0" borderId="0" applyFill="0" applyBorder="0" applyAlignment="0"/>
    <xf numFmtId="301" fontId="5" fillId="0" borderId="0" applyFill="0" applyBorder="0" applyAlignment="0"/>
    <xf numFmtId="301" fontId="5" fillId="0" borderId="0" applyFill="0" applyBorder="0" applyAlignment="0"/>
    <xf numFmtId="301" fontId="5" fillId="0" borderId="0" applyFill="0" applyBorder="0" applyAlignment="0"/>
    <xf numFmtId="301"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0" fontId="95" fillId="57" borderId="25" applyNumberFormat="0" applyAlignment="0" applyProtection="0"/>
    <xf numFmtId="0" fontId="95" fillId="57" borderId="25" applyNumberFormat="0" applyAlignment="0" applyProtection="0"/>
    <xf numFmtId="0" fontId="95" fillId="57" borderId="25" applyNumberFormat="0" applyAlignment="0" applyProtection="0"/>
    <xf numFmtId="0" fontId="95" fillId="57" borderId="25" applyNumberFormat="0" applyAlignment="0" applyProtection="0"/>
    <xf numFmtId="0" fontId="95" fillId="57" borderId="25" applyNumberFormat="0" applyAlignment="0" applyProtection="0"/>
    <xf numFmtId="0" fontId="95" fillId="57" borderId="25" applyNumberFormat="0" applyAlignment="0" applyProtection="0"/>
    <xf numFmtId="3" fontId="146" fillId="0" borderId="2"/>
    <xf numFmtId="3" fontId="146" fillId="0" borderId="2"/>
    <xf numFmtId="3" fontId="146" fillId="0" borderId="2"/>
    <xf numFmtId="3" fontId="146" fillId="0" borderId="2"/>
    <xf numFmtId="3" fontId="146" fillId="0" borderId="2"/>
    <xf numFmtId="0" fontId="108" fillId="0" borderId="65">
      <alignment horizontal="left" wrapText="1"/>
    </xf>
    <xf numFmtId="41" fontId="5" fillId="0" borderId="0" applyFont="0" applyFill="0" applyBorder="0" applyAlignment="0" applyProtection="0"/>
    <xf numFmtId="41" fontId="5" fillId="0" borderId="0" applyFont="0" applyFill="0" applyBorder="0" applyAlignment="0" applyProtection="0"/>
    <xf numFmtId="38" fontId="271"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07" fillId="0" borderId="0" applyFill="0" applyBorder="0" applyAlignment="0" applyProtection="0">
      <protection locked="0"/>
    </xf>
    <xf numFmtId="303" fontId="5" fillId="0" borderId="0" applyFont="0" applyFill="0" applyBorder="0" applyAlignment="0" applyProtection="0"/>
    <xf numFmtId="303" fontId="5" fillId="0" borderId="0" applyFont="0" applyFill="0" applyBorder="0" applyAlignment="0" applyProtection="0"/>
    <xf numFmtId="303" fontId="5" fillId="0" borderId="0" applyFont="0" applyFill="0" applyBorder="0" applyAlignment="0" applyProtection="0"/>
    <xf numFmtId="303" fontId="5" fillId="0" borderId="0" applyFont="0" applyFill="0" applyBorder="0" applyAlignment="0" applyProtection="0"/>
    <xf numFmtId="303" fontId="5" fillId="0" borderId="0" applyFont="0" applyFill="0" applyBorder="0" applyAlignment="0" applyProtection="0"/>
    <xf numFmtId="0" fontId="7" fillId="0" borderId="28"/>
    <xf numFmtId="0" fontId="7" fillId="0" borderId="28"/>
    <xf numFmtId="0" fontId="7" fillId="0" borderId="28"/>
    <xf numFmtId="0" fontId="7" fillId="0" borderId="28"/>
    <xf numFmtId="14" fontId="264" fillId="0" borderId="3" applyNumberFormat="0" applyBorder="0" applyAlignment="0">
      <alignment horizontal="right"/>
    </xf>
    <xf numFmtId="41" fontId="5" fillId="0" borderId="0" applyFont="0" applyFill="0" applyBorder="0" applyAlignment="0" applyProtection="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7" fontId="272" fillId="38" borderId="31" applyFill="0">
      <alignment vertical="center"/>
    </xf>
    <xf numFmtId="0" fontId="146" fillId="0" borderId="2">
      <alignment horizontal="left" vertical="center"/>
    </xf>
    <xf numFmtId="0" fontId="272" fillId="0" borderId="48" applyNumberFormat="0" applyFill="0">
      <alignment horizontal="centerContinuous" vertical="top"/>
    </xf>
    <xf numFmtId="0" fontId="273" fillId="107" borderId="66" applyNumberFormat="0" applyBorder="0">
      <alignment horizontal="left" vertical="center" indent="1"/>
    </xf>
    <xf numFmtId="0" fontId="274" fillId="0" borderId="0" applyFill="0" applyAlignment="0" applyProtection="0">
      <protection locked="0"/>
    </xf>
    <xf numFmtId="0" fontId="274" fillId="0" borderId="7" applyFill="0" applyAlignment="0" applyProtection="0">
      <protection locked="0"/>
    </xf>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304" fontId="57" fillId="0" borderId="3" applyFont="0" applyFill="0" applyBorder="0" applyAlignment="0" applyProtection="0">
      <alignment horizontal="center"/>
    </xf>
    <xf numFmtId="38" fontId="275" fillId="0" borderId="0"/>
    <xf numFmtId="38" fontId="276" fillId="0" borderId="0"/>
    <xf numFmtId="38" fontId="277" fillId="0" borderId="0"/>
    <xf numFmtId="38" fontId="278" fillId="0" borderId="0"/>
    <xf numFmtId="0" fontId="264" fillId="0" borderId="0"/>
    <xf numFmtId="0" fontId="264" fillId="0" borderId="0"/>
    <xf numFmtId="0" fontId="178" fillId="127" borderId="28"/>
    <xf numFmtId="0" fontId="178" fillId="127" borderId="28"/>
    <xf numFmtId="0" fontId="178" fillId="127" borderId="28"/>
    <xf numFmtId="0" fontId="178" fillId="127" borderId="28"/>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0" fontId="107" fillId="0" borderId="0">
      <alignment horizontal="left" vertical="top"/>
    </xf>
    <xf numFmtId="226" fontId="279" fillId="0" borderId="5">
      <alignment horizontal="right"/>
    </xf>
    <xf numFmtId="14" fontId="264" fillId="0" borderId="0"/>
    <xf numFmtId="305" fontId="264" fillId="0" borderId="0" applyFont="0" applyFill="0" applyBorder="0" applyAlignment="0" applyProtection="0"/>
    <xf numFmtId="306" fontId="264" fillId="0" borderId="0" applyFont="0" applyFill="0" applyBorder="0" applyAlignment="0" applyProtection="0"/>
    <xf numFmtId="0" fontId="280" fillId="38" borderId="0">
      <alignment horizontal="left" indent="1"/>
    </xf>
    <xf numFmtId="0" fontId="5" fillId="0" borderId="0"/>
    <xf numFmtId="0" fontId="281" fillId="0" borderId="0"/>
    <xf numFmtId="0" fontId="281" fillId="0" borderId="0"/>
    <xf numFmtId="0" fontId="281" fillId="0" borderId="0"/>
    <xf numFmtId="0" fontId="281" fillId="0" borderId="0"/>
    <xf numFmtId="0" fontId="281" fillId="0" borderId="0"/>
    <xf numFmtId="0" fontId="281" fillId="0" borderId="0"/>
    <xf numFmtId="0" fontId="28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82" fillId="0" borderId="0" applyFont="0" applyFill="0" applyBorder="0" applyAlignment="0" applyProtection="0">
      <alignment horizontal="centerContinuous"/>
    </xf>
    <xf numFmtId="0" fontId="26" fillId="0" borderId="5" applyFont="0" applyFill="0" applyBorder="0" applyAlignment="0" applyProtection="0">
      <alignment horizontal="right"/>
    </xf>
    <xf numFmtId="0" fontId="275" fillId="0" borderId="0" applyFont="0" applyFill="0" applyBorder="0" applyAlignment="0" applyProtection="0">
      <alignment horizontal="centerContinuous"/>
    </xf>
    <xf numFmtId="0" fontId="275" fillId="0" borderId="0" applyFont="0" applyFill="0" applyBorder="0" applyAlignment="0" applyProtection="0">
      <alignment horizontal="centerContinuous"/>
    </xf>
    <xf numFmtId="43" fontId="283" fillId="0" borderId="0" applyFont="0" applyFill="0" applyBorder="0" applyAlignment="0" applyProtection="0"/>
    <xf numFmtId="41" fontId="283" fillId="0" borderId="0" applyFont="0" applyFill="0" applyBorder="0" applyAlignment="0" applyProtection="0"/>
    <xf numFmtId="165" fontId="5" fillId="0" borderId="0" applyFont="0" applyFill="0" applyBorder="0" applyAlignment="0" applyProtection="0"/>
    <xf numFmtId="164" fontId="5" fillId="0" borderId="0" applyFont="0" applyFill="0" applyBorder="0" applyAlignment="0" applyProtection="0"/>
    <xf numFmtId="0" fontId="53" fillId="57" borderId="52" applyNumberFormat="0" applyAlignment="0" applyProtection="0"/>
    <xf numFmtId="0" fontId="53" fillId="57" borderId="52" applyNumberFormat="0" applyAlignment="0" applyProtection="0"/>
    <xf numFmtId="0" fontId="53" fillId="57" borderId="52" applyNumberFormat="0" applyAlignment="0" applyProtection="0"/>
    <xf numFmtId="0" fontId="53" fillId="57" borderId="52" applyNumberFormat="0" applyAlignment="0" applyProtection="0"/>
    <xf numFmtId="0" fontId="53" fillId="57" borderId="52" applyNumberFormat="0" applyAlignment="0" applyProtection="0"/>
    <xf numFmtId="0" fontId="53" fillId="57" borderId="52" applyNumberFormat="0" applyAlignment="0" applyProtection="0"/>
    <xf numFmtId="40" fontId="284" fillId="107" borderId="0">
      <alignment horizontal="right"/>
    </xf>
    <xf numFmtId="0" fontId="285" fillId="107" borderId="0">
      <alignment horizontal="right"/>
    </xf>
    <xf numFmtId="0" fontId="286" fillId="107" borderId="5"/>
    <xf numFmtId="0" fontId="286" fillId="0" borderId="0" applyBorder="0">
      <alignment horizontal="centerContinuous"/>
    </xf>
    <xf numFmtId="0" fontId="287" fillId="0" borderId="0" applyBorder="0">
      <alignment horizontal="centerContinuous"/>
    </xf>
    <xf numFmtId="1" fontId="108" fillId="0" borderId="65" applyFill="0" applyProtection="0">
      <alignment horizontal="center" vertical="top" wrapText="1"/>
    </xf>
    <xf numFmtId="165" fontId="271" fillId="0" borderId="0" applyFont="0" applyFill="0" applyBorder="0" applyAlignment="0" applyProtection="0"/>
    <xf numFmtId="307" fontId="271" fillId="0" borderId="0" applyFont="0" applyFill="0" applyBorder="0" applyAlignment="0" applyProtection="0"/>
    <xf numFmtId="308" fontId="5" fillId="0" borderId="0" applyFont="0" applyFill="0" applyBorder="0" applyAlignment="0" applyProtection="0"/>
    <xf numFmtId="301" fontId="5" fillId="0" borderId="0" applyFont="0" applyFill="0" applyBorder="0" applyAlignment="0" applyProtection="0"/>
    <xf numFmtId="301" fontId="5" fillId="0" borderId="0" applyFont="0" applyFill="0" applyBorder="0" applyAlignment="0" applyProtection="0"/>
    <xf numFmtId="301" fontId="5" fillId="0" borderId="0" applyFont="0" applyFill="0" applyBorder="0" applyAlignment="0" applyProtection="0"/>
    <xf numFmtId="301" fontId="5" fillId="0" borderId="0" applyFont="0" applyFill="0" applyBorder="0" applyAlignment="0" applyProtection="0"/>
    <xf numFmtId="301" fontId="5" fillId="0" borderId="0" applyFont="0" applyFill="0" applyBorder="0" applyAlignment="0" applyProtection="0"/>
    <xf numFmtId="267" fontId="5" fillId="0" borderId="0" applyFont="0" applyFill="0" applyBorder="0" applyAlignment="0" applyProtection="0"/>
    <xf numFmtId="267" fontId="5" fillId="0" borderId="0" applyFont="0" applyFill="0" applyBorder="0" applyAlignment="0" applyProtection="0"/>
    <xf numFmtId="267" fontId="5" fillId="0" borderId="0" applyFont="0" applyFill="0" applyBorder="0" applyAlignment="0" applyProtection="0"/>
    <xf numFmtId="267" fontId="5" fillId="0" borderId="0" applyFont="0" applyFill="0" applyBorder="0" applyAlignment="0" applyProtection="0"/>
    <xf numFmtId="267" fontId="5" fillId="0" borderId="0" applyFont="0" applyFill="0" applyBorder="0" applyAlignment="0" applyProtection="0"/>
    <xf numFmtId="10" fontId="5" fillId="0" borderId="0" applyFont="0" applyFill="0" applyBorder="0" applyAlignment="0" applyProtection="0"/>
    <xf numFmtId="10" fontId="5" fillId="0" borderId="0" applyFont="0" applyFill="0" applyBorder="0" applyAlignment="0" applyProtection="0"/>
    <xf numFmtId="10" fontId="5" fillId="0" borderId="0" applyFont="0" applyFill="0" applyBorder="0" applyAlignment="0" applyProtection="0"/>
    <xf numFmtId="10" fontId="5" fillId="0" borderId="0" applyFont="0" applyFill="0" applyBorder="0" applyAlignment="0" applyProtection="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0" fontId="288" fillId="121" borderId="0">
      <alignment horizontal="left" indent="1"/>
    </xf>
    <xf numFmtId="1" fontId="5" fillId="0" borderId="3" applyNumberFormat="0" applyFill="0" applyAlignment="0" applyProtection="0">
      <alignment horizontal="center" vertical="center"/>
    </xf>
    <xf numFmtId="0" fontId="67" fillId="37" borderId="0">
      <alignment horizontal="left"/>
      <protection locked="0"/>
    </xf>
    <xf numFmtId="0" fontId="289" fillId="0" borderId="67" applyFill="0" applyAlignment="0" applyProtection="0"/>
    <xf numFmtId="0" fontId="5" fillId="0" borderId="7" applyBorder="0">
      <protection locked="0"/>
    </xf>
    <xf numFmtId="0" fontId="5" fillId="0" borderId="0"/>
    <xf numFmtId="0" fontId="290" fillId="106" borderId="0"/>
    <xf numFmtId="0" fontId="7" fillId="0" borderId="28"/>
    <xf numFmtId="0" fontId="7" fillId="0" borderId="28"/>
    <xf numFmtId="0" fontId="7" fillId="0" borderId="28"/>
    <xf numFmtId="0" fontId="7" fillId="0" borderId="28"/>
    <xf numFmtId="277" fontId="5" fillId="0" borderId="0" applyFill="0" applyBorder="0" applyAlignment="0"/>
    <xf numFmtId="277" fontId="5" fillId="0" borderId="0" applyFill="0" applyBorder="0" applyAlignment="0"/>
    <xf numFmtId="277" fontId="5" fillId="0" borderId="0" applyFill="0" applyBorder="0" applyAlignment="0"/>
    <xf numFmtId="277" fontId="5" fillId="0" borderId="0" applyFill="0" applyBorder="0" applyAlignment="0"/>
    <xf numFmtId="277" fontId="5" fillId="0" borderId="0" applyFill="0" applyBorder="0" applyAlignment="0"/>
    <xf numFmtId="309" fontId="5" fillId="0" borderId="0" applyFill="0" applyBorder="0" applyAlignment="0"/>
    <xf numFmtId="309" fontId="5" fillId="0" borderId="0" applyFill="0" applyBorder="0" applyAlignment="0"/>
    <xf numFmtId="309" fontId="5" fillId="0" borderId="0" applyFill="0" applyBorder="0" applyAlignment="0"/>
    <xf numFmtId="309" fontId="5" fillId="0" borderId="0" applyFill="0" applyBorder="0" applyAlignment="0"/>
    <xf numFmtId="309" fontId="5" fillId="0" borderId="0" applyFill="0" applyBorder="0" applyAlignment="0"/>
    <xf numFmtId="0" fontId="270" fillId="0" borderId="0" applyFill="0" applyBorder="0" applyProtection="0">
      <alignment horizontal="left" vertical="top"/>
    </xf>
    <xf numFmtId="1" fontId="108" fillId="0" borderId="68" applyNumberFormat="0" applyFill="0" applyProtection="0">
      <alignment horizontal="left" vertical="center"/>
    </xf>
    <xf numFmtId="0" fontId="127" fillId="0" borderId="61" applyNumberFormat="0" applyFill="0" applyAlignment="0" applyProtection="0"/>
    <xf numFmtId="0" fontId="127" fillId="0" borderId="61" applyNumberFormat="0" applyFill="0" applyAlignment="0" applyProtection="0"/>
    <xf numFmtId="0" fontId="127" fillId="0" borderId="61" applyNumberFormat="0" applyFill="0" applyAlignment="0" applyProtection="0"/>
    <xf numFmtId="0" fontId="127" fillId="0" borderId="61" applyNumberFormat="0" applyFill="0" applyAlignment="0" applyProtection="0"/>
    <xf numFmtId="0" fontId="178" fillId="0" borderId="28"/>
    <xf numFmtId="0" fontId="178" fillId="0" borderId="28"/>
    <xf numFmtId="0" fontId="178" fillId="0" borderId="28"/>
    <xf numFmtId="0" fontId="178" fillId="0" borderId="28"/>
    <xf numFmtId="1" fontId="291" fillId="0" borderId="3" applyNumberFormat="0" applyFill="0" applyAlignment="0" applyProtection="0">
      <alignment horizontal="left"/>
    </xf>
    <xf numFmtId="226" fontId="271" fillId="0" borderId="0" applyFont="0" applyFill="0" applyBorder="0" applyAlignment="0" applyProtection="0"/>
    <xf numFmtId="310" fontId="271" fillId="0" borderId="0" applyFont="0" applyFill="0" applyBorder="0" applyAlignment="0" applyProtection="0"/>
    <xf numFmtId="42" fontId="5" fillId="0" borderId="0" applyFont="0" applyFill="0" applyBorder="0" applyAlignment="0" applyProtection="0"/>
    <xf numFmtId="44" fontId="5" fillId="0" borderId="0" applyFont="0" applyFill="0" applyBorder="0" applyAlignment="0" applyProtection="0"/>
    <xf numFmtId="311" fontId="5" fillId="0" borderId="0" applyFont="0" applyFill="0" applyBorder="0" applyAlignment="0" applyProtection="0"/>
    <xf numFmtId="312" fontId="5" fillId="0" borderId="0" applyFont="0" applyFill="0" applyBorder="0" applyAlignment="0" applyProtection="0"/>
    <xf numFmtId="15" fontId="292" fillId="0" borderId="0" applyFont="0" applyFill="0" applyBorder="0" applyAlignment="0" applyProtection="0"/>
    <xf numFmtId="313" fontId="292" fillId="0" borderId="0" applyFont="0" applyFill="0" applyBorder="0" applyAlignment="0" applyProtection="0"/>
    <xf numFmtId="0" fontId="268" fillId="81" borderId="0" applyNumberFormat="0" applyBorder="0" applyAlignment="0" applyProtection="0"/>
    <xf numFmtId="0" fontId="268" fillId="86" borderId="0" applyNumberFormat="0" applyBorder="0" applyAlignment="0" applyProtection="0"/>
    <xf numFmtId="0" fontId="268" fillId="90" borderId="0" applyNumberFormat="0" applyBorder="0" applyAlignment="0" applyProtection="0"/>
    <xf numFmtId="0" fontId="268" fillId="72" borderId="0" applyNumberFormat="0" applyBorder="0" applyAlignment="0" applyProtection="0"/>
    <xf numFmtId="0" fontId="268" fillId="74" borderId="0" applyNumberFormat="0" applyBorder="0" applyAlignment="0" applyProtection="0"/>
    <xf numFmtId="0" fontId="268" fillId="70" borderId="0" applyNumberFormat="0" applyBorder="0" applyAlignment="0" applyProtection="0"/>
    <xf numFmtId="0" fontId="293" fillId="0" borderId="0" applyNumberFormat="0" applyFill="0" applyBorder="0" applyAlignment="0" applyProtection="0"/>
    <xf numFmtId="0" fontId="294" fillId="108" borderId="26" applyNumberFormat="0" applyAlignment="0" applyProtection="0"/>
    <xf numFmtId="0" fontId="295" fillId="60" borderId="0" applyNumberFormat="0" applyBorder="0" applyAlignment="0" applyProtection="0"/>
    <xf numFmtId="299" fontId="5" fillId="0" borderId="0" applyFont="0" applyFill="0" applyBorder="0" applyAlignment="0" applyProtection="0"/>
    <xf numFmtId="314" fontId="29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71" fillId="0" borderId="0" applyFont="0" applyFill="0" applyBorder="0" applyAlignment="0" applyProtection="0"/>
    <xf numFmtId="0" fontId="296" fillId="0" borderId="0"/>
    <xf numFmtId="0" fontId="5" fillId="50" borderId="51" applyNumberFormat="0" applyFont="0" applyAlignment="0" applyProtection="0"/>
    <xf numFmtId="0" fontId="5" fillId="50" borderId="51" applyNumberFormat="0" applyFont="0" applyAlignment="0" applyProtection="0"/>
    <xf numFmtId="0" fontId="5" fillId="50" borderId="51" applyNumberFormat="0" applyFont="0" applyAlignment="0" applyProtection="0"/>
    <xf numFmtId="0" fontId="5" fillId="50" borderId="51" applyNumberFormat="0" applyFont="0" applyAlignment="0" applyProtection="0"/>
    <xf numFmtId="0" fontId="5" fillId="50" borderId="51" applyNumberFormat="0" applyFont="0" applyAlignment="0" applyProtection="0"/>
    <xf numFmtId="164" fontId="5" fillId="0" borderId="0" applyFont="0" applyFill="0" applyBorder="0" applyAlignment="0" applyProtection="0"/>
    <xf numFmtId="4" fontId="296" fillId="0" borderId="0" applyFont="0" applyFill="0" applyBorder="0" applyAlignment="0" applyProtection="0"/>
    <xf numFmtId="0" fontId="297" fillId="0" borderId="45" applyNumberFormat="0" applyFill="0" applyAlignment="0" applyProtection="0"/>
    <xf numFmtId="38" fontId="298" fillId="0" borderId="0" applyFont="0" applyFill="0" applyBorder="0" applyAlignment="0" applyProtection="0"/>
    <xf numFmtId="40" fontId="298" fillId="0" borderId="0" applyFont="0" applyFill="0" applyBorder="0" applyAlignment="0" applyProtection="0"/>
    <xf numFmtId="236" fontId="298" fillId="0" borderId="0" applyFont="0" applyFill="0" applyBorder="0" applyAlignment="0" applyProtection="0"/>
    <xf numFmtId="235" fontId="298" fillId="0" borderId="0" applyFont="0" applyFill="0" applyBorder="0" applyAlignment="0" applyProtection="0"/>
    <xf numFmtId="0" fontId="298" fillId="0" borderId="0" applyFont="0"/>
    <xf numFmtId="38" fontId="5" fillId="0" borderId="0" applyFont="0" applyFill="0" applyBorder="0" applyAlignment="0" applyProtection="0"/>
    <xf numFmtId="41" fontId="299" fillId="0" borderId="0" applyFont="0" applyFill="0" applyBorder="0" applyAlignment="0" applyProtection="0"/>
    <xf numFmtId="0" fontId="300" fillId="41" borderId="25" applyNumberFormat="0" applyAlignment="0" applyProtection="0"/>
    <xf numFmtId="0" fontId="300" fillId="41" borderId="25" applyNumberFormat="0" applyAlignment="0" applyProtection="0"/>
    <xf numFmtId="0" fontId="300" fillId="41" borderId="25" applyNumberFormat="0" applyAlignment="0" applyProtection="0"/>
    <xf numFmtId="0" fontId="300" fillId="41" borderId="25" applyNumberFormat="0" applyAlignment="0" applyProtection="0"/>
    <xf numFmtId="0" fontId="300" fillId="41" borderId="25" applyNumberFormat="0" applyAlignment="0" applyProtection="0"/>
    <xf numFmtId="0" fontId="301" fillId="57" borderId="52" applyNumberFormat="0" applyAlignment="0" applyProtection="0"/>
    <xf numFmtId="0" fontId="301" fillId="57" borderId="52" applyNumberFormat="0" applyAlignment="0" applyProtection="0"/>
    <xf numFmtId="0" fontId="301" fillId="57" borderId="52" applyNumberFormat="0" applyAlignment="0" applyProtection="0"/>
    <xf numFmtId="0" fontId="301" fillId="57" borderId="52" applyNumberFormat="0" applyAlignment="0" applyProtection="0"/>
    <xf numFmtId="0" fontId="301" fillId="57" borderId="52" applyNumberFormat="0" applyAlignment="0" applyProtection="0"/>
    <xf numFmtId="43" fontId="5" fillId="0" borderId="0" applyFont="0" applyFill="0" applyBorder="0" applyAlignment="0" applyProtection="0"/>
    <xf numFmtId="0" fontId="302" fillId="43" borderId="0" applyNumberFormat="0" applyBorder="0" applyAlignment="0" applyProtection="0"/>
    <xf numFmtId="0" fontId="303" fillId="0" borderId="0"/>
    <xf numFmtId="43"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38" fontId="271" fillId="0" borderId="0" applyFont="0" applyFill="0" applyBorder="0" applyAlignment="0" applyProtection="0"/>
    <xf numFmtId="0" fontId="271" fillId="0" borderId="0"/>
    <xf numFmtId="0" fontId="304" fillId="49" borderId="0" applyNumberFormat="0" applyBorder="0" applyAlignment="0" applyProtection="0"/>
    <xf numFmtId="0" fontId="305" fillId="0" borderId="33" applyNumberFormat="0" applyFill="0" applyAlignment="0" applyProtection="0"/>
    <xf numFmtId="0" fontId="306" fillId="0" borderId="37" applyNumberFormat="0" applyFill="0" applyAlignment="0" applyProtection="0"/>
    <xf numFmtId="0" fontId="307" fillId="0" borderId="40" applyNumberFormat="0" applyFill="0" applyAlignment="0" applyProtection="0"/>
    <xf numFmtId="0" fontId="307" fillId="0" borderId="0" applyNumberFormat="0" applyFill="0" applyBorder="0" applyAlignment="0" applyProtection="0"/>
    <xf numFmtId="0" fontId="308" fillId="57" borderId="25" applyNumberFormat="0" applyAlignment="0" applyProtection="0"/>
    <xf numFmtId="0" fontId="308" fillId="57" borderId="25" applyNumberFormat="0" applyAlignment="0" applyProtection="0"/>
    <xf numFmtId="0" fontId="308" fillId="57" borderId="25" applyNumberFormat="0" applyAlignment="0" applyProtection="0"/>
    <xf numFmtId="0" fontId="308" fillId="57" borderId="25" applyNumberFormat="0" applyAlignment="0" applyProtection="0"/>
    <xf numFmtId="0" fontId="308" fillId="57" borderId="25" applyNumberFormat="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4" fontId="5" fillId="0" borderId="0" applyFont="0" applyFill="0" applyBorder="0" applyAlignment="0" applyProtection="0"/>
    <xf numFmtId="42" fontId="5" fillId="0" borderId="0" applyFont="0" applyFill="0" applyBorder="0" applyAlignment="0" applyProtection="0"/>
    <xf numFmtId="0" fontId="311" fillId="0" borderId="61" applyNumberFormat="0" applyFill="0" applyAlignment="0" applyProtection="0"/>
    <xf numFmtId="0" fontId="311" fillId="0" borderId="61" applyNumberFormat="0" applyFill="0" applyAlignment="0" applyProtection="0"/>
    <xf numFmtId="0" fontId="311" fillId="0" borderId="61" applyNumberFormat="0" applyFill="0" applyAlignment="0" applyProtection="0"/>
    <xf numFmtId="0" fontId="311" fillId="0" borderId="61" applyNumberFormat="0" applyFill="0" applyAlignment="0" applyProtection="0"/>
    <xf numFmtId="0" fontId="311" fillId="0" borderId="61" applyNumberFormat="0" applyFill="0" applyAlignment="0" applyProtection="0"/>
    <xf numFmtId="0" fontId="312" fillId="0" borderId="0" applyFill="0" applyProtection="0"/>
    <xf numFmtId="9" fontId="1" fillId="0" borderId="0" applyFont="0" applyFill="0" applyBorder="0" applyAlignment="0" applyProtection="0"/>
    <xf numFmtId="0" fontId="7" fillId="0" borderId="0"/>
    <xf numFmtId="0" fontId="24" fillId="0" borderId="0"/>
    <xf numFmtId="0" fontId="331" fillId="0" borderId="0"/>
    <xf numFmtId="0" fontId="332" fillId="0" borderId="0"/>
    <xf numFmtId="320" fontId="333" fillId="0" borderId="0"/>
    <xf numFmtId="42" fontId="1" fillId="0" borderId="0" applyFont="0" applyFill="0" applyBorder="0" applyAlignment="0" applyProtection="0"/>
    <xf numFmtId="0" fontId="24" fillId="0" borderId="0"/>
    <xf numFmtId="0" fontId="49" fillId="0" borderId="0" applyFill="0" applyProtection="0"/>
  </cellStyleXfs>
  <cellXfs count="1313">
    <xf numFmtId="0" fontId="0" fillId="0" borderId="0" xfId="0"/>
    <xf numFmtId="0" fontId="6" fillId="0" borderId="0" xfId="58126" applyFont="1" applyFill="1" applyProtection="1"/>
    <xf numFmtId="0" fontId="313" fillId="0" borderId="0" xfId="58126" applyFont="1" applyFill="1" applyProtection="1"/>
    <xf numFmtId="0" fontId="262" fillId="0" borderId="0" xfId="58126" applyFont="1" applyFill="1" applyBorder="1" applyAlignment="1" applyProtection="1">
      <alignment horizontal="justify" vertical="top" wrapText="1"/>
    </xf>
    <xf numFmtId="0" fontId="261" fillId="0" borderId="0" xfId="58126" applyFont="1" applyFill="1" applyBorder="1" applyAlignment="1" applyProtection="1">
      <alignment horizontal="justify" vertical="top" wrapText="1"/>
    </xf>
    <xf numFmtId="0" fontId="313" fillId="0" borderId="0" xfId="58126" applyFont="1" applyFill="1" applyAlignment="1" applyProtection="1">
      <alignment horizontal="center" vertical="center"/>
    </xf>
    <xf numFmtId="0" fontId="261" fillId="0" borderId="0" xfId="58126" applyFont="1" applyFill="1" applyBorder="1" applyAlignment="1" applyProtection="1">
      <alignment horizontal="right" vertical="top" wrapText="1"/>
    </xf>
    <xf numFmtId="0" fontId="261" fillId="0" borderId="0" xfId="58126" applyFont="1" applyFill="1" applyBorder="1" applyAlignment="1" applyProtection="1">
      <alignment vertical="top" wrapText="1"/>
    </xf>
    <xf numFmtId="0" fontId="313" fillId="0" borderId="0" xfId="58126" applyFont="1" applyFill="1" applyAlignment="1" applyProtection="1">
      <alignment horizontal="center"/>
    </xf>
    <xf numFmtId="0" fontId="313" fillId="0" borderId="0" xfId="58126" applyFont="1" applyFill="1" applyAlignment="1" applyProtection="1">
      <alignment horizontal="right"/>
    </xf>
    <xf numFmtId="0" fontId="6" fillId="0" borderId="0" xfId="58126" applyFont="1" applyFill="1" applyAlignment="1" applyProtection="1">
      <alignment horizontal="justify"/>
    </xf>
    <xf numFmtId="0" fontId="313" fillId="0" borderId="0" xfId="58126" applyFont="1" applyFill="1" applyBorder="1" applyAlignment="1" applyProtection="1">
      <alignment horizontal="justify" vertical="top" wrapText="1"/>
    </xf>
    <xf numFmtId="0" fontId="6" fillId="0" borderId="0" xfId="58126" applyFont="1" applyFill="1" applyBorder="1" applyAlignment="1" applyProtection="1">
      <alignment horizontal="justify" vertical="top" wrapText="1"/>
    </xf>
    <xf numFmtId="0" fontId="261" fillId="0" borderId="0" xfId="58126" applyFont="1" applyFill="1" applyAlignment="1" applyProtection="1">
      <alignment horizontal="justify"/>
    </xf>
    <xf numFmtId="0" fontId="3" fillId="0" borderId="0" xfId="58126" applyFont="1"/>
    <xf numFmtId="0" fontId="261" fillId="0" borderId="0" xfId="58126" applyFont="1" applyFill="1" applyBorder="1" applyAlignment="1" applyProtection="1">
      <alignment wrapText="1"/>
    </xf>
    <xf numFmtId="0" fontId="261" fillId="0" borderId="0" xfId="58126" applyFont="1" applyFill="1" applyBorder="1" applyProtection="1"/>
    <xf numFmtId="0" fontId="261" fillId="0" borderId="65" xfId="58126" applyFont="1" applyFill="1" applyBorder="1" applyAlignment="1" applyProtection="1">
      <alignment horizontal="justify" wrapText="1"/>
    </xf>
    <xf numFmtId="0" fontId="262" fillId="0" borderId="65" xfId="58126" applyFont="1" applyFill="1" applyBorder="1" applyAlignment="1" applyProtection="1">
      <alignment horizontal="justify" wrapText="1"/>
    </xf>
    <xf numFmtId="0" fontId="261" fillId="0" borderId="74" xfId="58126" applyFont="1" applyFill="1" applyBorder="1" applyAlignment="1" applyProtection="1">
      <alignment horizontal="justify" vertical="top" wrapText="1"/>
    </xf>
    <xf numFmtId="0" fontId="261" fillId="0" borderId="65" xfId="58126" applyFont="1" applyFill="1" applyBorder="1" applyAlignment="1" applyProtection="1">
      <alignment horizontal="right" vertical="top" wrapText="1"/>
    </xf>
    <xf numFmtId="0" fontId="261" fillId="0" borderId="74" xfId="58126" applyFont="1" applyFill="1" applyBorder="1" applyAlignment="1" applyProtection="1">
      <alignment horizontal="right" vertical="top" wrapText="1"/>
    </xf>
    <xf numFmtId="0" fontId="2" fillId="0" borderId="0" xfId="58126" applyFont="1"/>
    <xf numFmtId="0" fontId="315" fillId="0" borderId="0" xfId="0" applyFont="1"/>
    <xf numFmtId="0" fontId="6" fillId="0" borderId="0" xfId="58126" applyFont="1" applyFill="1" applyAlignment="1" applyProtection="1">
      <alignment horizontal="justify" vertical="justify"/>
    </xf>
    <xf numFmtId="0" fontId="313" fillId="0" borderId="0" xfId="58126" applyFont="1" applyFill="1" applyBorder="1" applyAlignment="1" applyProtection="1">
      <alignment horizontal="right"/>
    </xf>
    <xf numFmtId="0" fontId="313" fillId="0" borderId="0" xfId="58126" applyFont="1" applyFill="1" applyBorder="1" applyAlignment="1" applyProtection="1">
      <alignment horizontal="center" vertical="justify"/>
    </xf>
    <xf numFmtId="0" fontId="262" fillId="0" borderId="0" xfId="58126" applyFont="1" applyFill="1" applyBorder="1" applyAlignment="1" applyProtection="1">
      <alignment vertical="top" wrapText="1"/>
    </xf>
    <xf numFmtId="0" fontId="313" fillId="0" borderId="0" xfId="58126" applyFont="1" applyFill="1" applyBorder="1" applyProtection="1"/>
    <xf numFmtId="0" fontId="2" fillId="0" borderId="0" xfId="0" applyFont="1" applyBorder="1"/>
    <xf numFmtId="43" fontId="3" fillId="0" borderId="0" xfId="0" applyNumberFormat="1" applyFont="1" applyBorder="1"/>
    <xf numFmtId="0" fontId="3" fillId="2" borderId="72" xfId="0" applyFont="1" applyFill="1" applyBorder="1" applyAlignment="1">
      <alignment horizontal="center" vertical="center" wrapText="1"/>
    </xf>
    <xf numFmtId="315" fontId="262" fillId="151" borderId="72" xfId="58126" applyNumberFormat="1" applyFont="1" applyFill="1" applyBorder="1" applyAlignment="1" applyProtection="1">
      <alignment horizontal="center" vertical="top" wrapText="1"/>
    </xf>
    <xf numFmtId="43" fontId="261" fillId="0" borderId="0" xfId="6963" applyFont="1" applyFill="1" applyBorder="1" applyAlignment="1">
      <alignment horizontal="left" vertical="center"/>
    </xf>
    <xf numFmtId="43" fontId="3" fillId="0" borderId="0" xfId="0" applyNumberFormat="1" applyFont="1" applyFill="1" applyBorder="1"/>
    <xf numFmtId="0" fontId="262" fillId="0" borderId="0" xfId="58126" applyFont="1" applyFill="1" applyBorder="1" applyAlignment="1" applyProtection="1">
      <alignment horizontal="center" vertical="center" wrapText="1"/>
    </xf>
    <xf numFmtId="0" fontId="313" fillId="0" borderId="0" xfId="58126" applyFont="1" applyFill="1" applyBorder="1" applyAlignment="1" applyProtection="1">
      <alignment horizontal="justify" vertical="top"/>
    </xf>
    <xf numFmtId="0" fontId="262" fillId="2" borderId="65" xfId="58126" applyFont="1" applyFill="1" applyBorder="1" applyAlignment="1" applyProtection="1">
      <alignment horizontal="center" vertical="top" wrapText="1"/>
    </xf>
    <xf numFmtId="0" fontId="6" fillId="0" borderId="0" xfId="58126" applyFont="1" applyFill="1" applyAlignment="1" applyProtection="1">
      <alignment horizontal="center"/>
    </xf>
    <xf numFmtId="0" fontId="313" fillId="0" borderId="0" xfId="58126" applyNumberFormat="1" applyFont="1" applyFill="1" applyProtection="1"/>
    <xf numFmtId="0" fontId="6" fillId="0" borderId="0" xfId="58126" applyFont="1" applyFill="1" applyBorder="1" applyAlignment="1" applyProtection="1">
      <alignment horizontal="justify" vertical="justify"/>
    </xf>
    <xf numFmtId="0" fontId="313" fillId="0" borderId="0" xfId="58126" applyFont="1" applyFill="1" applyAlignment="1" applyProtection="1">
      <alignment vertical="center"/>
    </xf>
    <xf numFmtId="0" fontId="6" fillId="0" borderId="0" xfId="58126" applyFont="1" applyFill="1" applyBorder="1" applyProtection="1"/>
    <xf numFmtId="0" fontId="313" fillId="0" borderId="0" xfId="58126" applyFont="1" applyFill="1" applyBorder="1" applyAlignment="1" applyProtection="1">
      <alignment horizontal="center" vertical="top" wrapText="1"/>
    </xf>
    <xf numFmtId="0" fontId="6" fillId="0" borderId="0" xfId="58126" applyFont="1" applyFill="1" applyBorder="1" applyAlignment="1" applyProtection="1">
      <alignment horizontal="center" wrapText="1"/>
    </xf>
    <xf numFmtId="0" fontId="2" fillId="0" borderId="0" xfId="58126" applyFont="1" applyBorder="1"/>
    <xf numFmtId="43" fontId="2" fillId="0" borderId="0" xfId="1" applyFont="1" applyBorder="1"/>
    <xf numFmtId="315" fontId="262" fillId="0" borderId="0" xfId="58126" applyNumberFormat="1" applyFont="1" applyFill="1" applyBorder="1" applyAlignment="1" applyProtection="1">
      <alignment horizontal="center"/>
    </xf>
    <xf numFmtId="16" fontId="262" fillId="0" borderId="0" xfId="58126" applyNumberFormat="1" applyFont="1" applyFill="1" applyBorder="1" applyAlignment="1" applyProtection="1">
      <alignment horizontal="center"/>
    </xf>
    <xf numFmtId="0" fontId="313" fillId="0" borderId="0" xfId="58126" applyFont="1" applyFill="1" applyBorder="1" applyAlignment="1" applyProtection="1">
      <alignment horizontal="center" vertical="center"/>
    </xf>
    <xf numFmtId="0" fontId="6" fillId="0" borderId="0" xfId="58126" applyFont="1" applyFill="1" applyAlignment="1" applyProtection="1">
      <alignment horizontal="right"/>
    </xf>
    <xf numFmtId="0" fontId="261" fillId="0" borderId="65" xfId="58126" applyFont="1" applyFill="1" applyBorder="1" applyAlignment="1" applyProtection="1">
      <alignment vertical="top" wrapText="1"/>
    </xf>
    <xf numFmtId="0" fontId="313" fillId="0" borderId="0" xfId="58126" applyNumberFormat="1" applyFont="1" applyFill="1" applyAlignment="1" applyProtection="1">
      <alignment horizontal="justify" vertical="justify" wrapText="1"/>
    </xf>
    <xf numFmtId="0" fontId="313" fillId="0" borderId="0" xfId="58126" applyNumberFormat="1" applyFont="1" applyFill="1" applyAlignment="1" applyProtection="1">
      <alignment wrapText="1"/>
    </xf>
    <xf numFmtId="0" fontId="313" fillId="0" borderId="0" xfId="58126" applyFont="1" applyFill="1" applyAlignment="1" applyProtection="1">
      <alignment wrapText="1"/>
    </xf>
    <xf numFmtId="0" fontId="262" fillId="151" borderId="73" xfId="58126" applyFont="1" applyFill="1" applyBorder="1" applyAlignment="1" applyProtection="1">
      <alignment horizontal="center" vertical="top" wrapText="1"/>
    </xf>
    <xf numFmtId="0" fontId="2" fillId="0" borderId="0" xfId="58126" quotePrefix="1" applyFont="1" applyAlignment="1">
      <alignment horizontal="justify" vertical="justify" wrapText="1"/>
    </xf>
    <xf numFmtId="0" fontId="6" fillId="0" borderId="0" xfId="58126" applyFont="1" applyFill="1" applyAlignment="1" applyProtection="1">
      <alignment horizontal="center" vertical="center"/>
    </xf>
    <xf numFmtId="0" fontId="313" fillId="0" borderId="0" xfId="58126" applyFont="1" applyFill="1" applyBorder="1" applyAlignment="1" applyProtection="1">
      <alignment horizontal="center" vertical="center" wrapText="1"/>
    </xf>
    <xf numFmtId="0" fontId="6" fillId="0" borderId="0" xfId="58126" applyFont="1" applyFill="1" applyBorder="1" applyAlignment="1" applyProtection="1">
      <alignment horizontal="center" vertical="center" wrapText="1"/>
    </xf>
    <xf numFmtId="0" fontId="6" fillId="0" borderId="0" xfId="58126" applyFont="1" applyFill="1" applyBorder="1" applyAlignment="1" applyProtection="1">
      <alignment horizontal="left" vertical="center" wrapText="1"/>
    </xf>
    <xf numFmtId="0" fontId="3" fillId="0" borderId="0" xfId="58126" applyFont="1" applyFill="1" applyBorder="1" applyAlignment="1">
      <alignment horizontal="center"/>
    </xf>
    <xf numFmtId="0" fontId="3" fillId="0" borderId="0" xfId="58126" applyFont="1" applyFill="1" applyBorder="1" applyAlignment="1">
      <alignment horizontal="center" wrapText="1"/>
    </xf>
    <xf numFmtId="43" fontId="2" fillId="0" borderId="0" xfId="1" applyFont="1" applyFill="1" applyBorder="1"/>
    <xf numFmtId="315" fontId="262" fillId="151" borderId="73" xfId="58126" applyNumberFormat="1" applyFont="1" applyFill="1" applyBorder="1" applyAlignment="1" applyProtection="1">
      <alignment horizontal="center" vertical="top" wrapText="1"/>
    </xf>
    <xf numFmtId="0" fontId="3" fillId="2" borderId="73" xfId="0" applyFont="1" applyFill="1" applyBorder="1" applyAlignment="1">
      <alignment horizontal="center" vertical="center" wrapText="1"/>
    </xf>
    <xf numFmtId="0" fontId="261" fillId="0" borderId="0" xfId="0" applyFont="1" applyBorder="1" applyAlignment="1">
      <alignment horizontal="justify" vertical="center" wrapText="1"/>
    </xf>
    <xf numFmtId="0" fontId="261" fillId="0" borderId="0" xfId="58126" applyFont="1" applyFill="1" applyBorder="1" applyAlignment="1" applyProtection="1">
      <alignment horizontal="center" vertical="center" wrapText="1"/>
    </xf>
    <xf numFmtId="0" fontId="3" fillId="0" borderId="0" xfId="0" applyFont="1" applyAlignment="1">
      <alignment horizontal="right" vertical="center"/>
    </xf>
    <xf numFmtId="0" fontId="320" fillId="0" borderId="0" xfId="0" applyFont="1" applyAlignment="1">
      <alignment vertical="center" wrapText="1"/>
    </xf>
    <xf numFmtId="0" fontId="321" fillId="0" borderId="0" xfId="0" applyFont="1"/>
    <xf numFmtId="43" fontId="315" fillId="0" borderId="0" xfId="1" applyFont="1"/>
    <xf numFmtId="0" fontId="313" fillId="0" borderId="0" xfId="58126" applyFont="1" applyFill="1" applyProtection="1"/>
    <xf numFmtId="0" fontId="313" fillId="0" borderId="0" xfId="58126" applyFont="1" applyFill="1" applyAlignment="1" applyProtection="1">
      <alignment horizontal="justify" vertical="justify" wrapText="1"/>
    </xf>
    <xf numFmtId="0" fontId="6" fillId="0" borderId="0" xfId="58126" applyFont="1" applyFill="1" applyAlignment="1" applyProtection="1">
      <alignment horizontal="justify" vertical="justify" wrapText="1"/>
    </xf>
    <xf numFmtId="0" fontId="313" fillId="0" borderId="0" xfId="58126" applyFont="1" applyFill="1" applyAlignment="1" applyProtection="1">
      <alignment wrapText="1"/>
    </xf>
    <xf numFmtId="0" fontId="313" fillId="0" borderId="0" xfId="58126" applyFont="1" applyFill="1" applyAlignment="1" applyProtection="1">
      <alignment horizontal="justify" vertical="justify"/>
    </xf>
    <xf numFmtId="0" fontId="313" fillId="0" borderId="0" xfId="58126" applyFont="1" applyFill="1" applyProtection="1"/>
    <xf numFmtId="0" fontId="6" fillId="0" borderId="0" xfId="58126" applyFont="1" applyFill="1" applyProtection="1"/>
    <xf numFmtId="0" fontId="262" fillId="0" borderId="0" xfId="58126" applyFont="1" applyFill="1" applyBorder="1" applyAlignment="1" applyProtection="1">
      <alignment horizontal="center" vertical="top" wrapText="1"/>
    </xf>
    <xf numFmtId="0" fontId="6" fillId="0" borderId="0" xfId="58126" applyFont="1" applyFill="1" applyBorder="1" applyAlignment="1" applyProtection="1">
      <alignment horizontal="right"/>
    </xf>
    <xf numFmtId="0" fontId="313" fillId="0" borderId="0" xfId="58126" applyFont="1" applyFill="1" applyAlignment="1" applyProtection="1">
      <alignment horizontal="left" wrapText="1"/>
    </xf>
    <xf numFmtId="0" fontId="313" fillId="0" borderId="0" xfId="58126" applyNumberFormat="1" applyFont="1" applyFill="1" applyAlignment="1" applyProtection="1">
      <alignment horizontal="justify" vertical="justify" wrapText="1"/>
    </xf>
    <xf numFmtId="0" fontId="313" fillId="0" borderId="0" xfId="58126" applyFont="1" applyFill="1" applyAlignment="1" applyProtection="1">
      <alignment horizontal="justify" vertical="justify" wrapText="1"/>
    </xf>
    <xf numFmtId="0" fontId="6" fillId="0" borderId="0" xfId="58126" applyFont="1" applyFill="1" applyAlignment="1" applyProtection="1">
      <alignment vertical="justify" wrapText="1"/>
    </xf>
    <xf numFmtId="0" fontId="2" fillId="0" borderId="0" xfId="58126" quotePrefix="1" applyFont="1" applyAlignment="1">
      <alignment horizontal="justify" vertical="justify" wrapText="1"/>
    </xf>
    <xf numFmtId="0" fontId="6" fillId="0" borderId="0" xfId="58126" applyFont="1" applyFill="1" applyAlignment="1" applyProtection="1">
      <alignment horizontal="justify" vertical="justify" wrapText="1"/>
    </xf>
    <xf numFmtId="0" fontId="313" fillId="0" borderId="0" xfId="58126" applyFont="1" applyFill="1" applyAlignment="1" applyProtection="1">
      <alignment horizontal="justify" vertical="justify"/>
    </xf>
    <xf numFmtId="0" fontId="261" fillId="0" borderId="65" xfId="58126" applyFont="1" applyFill="1" applyBorder="1" applyAlignment="1" applyProtection="1">
      <alignment horizontal="justify" vertical="top" wrapText="1"/>
    </xf>
    <xf numFmtId="0" fontId="262" fillId="0" borderId="65" xfId="58126" applyFont="1" applyFill="1" applyBorder="1" applyAlignment="1" applyProtection="1">
      <alignment horizontal="justify" vertical="top" wrapText="1"/>
    </xf>
    <xf numFmtId="0" fontId="4" fillId="0" borderId="0" xfId="58126" applyFont="1" applyFill="1" applyAlignment="1" applyProtection="1">
      <alignment horizontal="justify" vertical="justify" wrapText="1"/>
    </xf>
    <xf numFmtId="0" fontId="262" fillId="151" borderId="73" xfId="58126" applyFont="1" applyFill="1" applyBorder="1" applyAlignment="1" applyProtection="1">
      <alignment horizontal="center" vertical="center" wrapText="1"/>
    </xf>
    <xf numFmtId="0" fontId="262" fillId="151" borderId="72" xfId="58126" applyFont="1" applyFill="1" applyBorder="1" applyAlignment="1" applyProtection="1">
      <alignment horizontal="center" vertical="center" wrapText="1"/>
    </xf>
    <xf numFmtId="0" fontId="313" fillId="0" borderId="0" xfId="58126" applyFont="1" applyFill="1" applyAlignment="1" applyProtection="1">
      <alignment horizontal="justify" vertical="top"/>
    </xf>
    <xf numFmtId="0" fontId="313" fillId="0" borderId="0" xfId="58126" applyFont="1" applyFill="1" applyBorder="1" applyAlignment="1" applyProtection="1">
      <alignment horizontal="justify" vertical="justify"/>
    </xf>
    <xf numFmtId="0" fontId="313" fillId="0" borderId="0" xfId="58126" applyFont="1" applyFill="1" applyAlignment="1" applyProtection="1">
      <alignment horizontal="left" vertical="top" wrapText="1"/>
    </xf>
    <xf numFmtId="0" fontId="313" fillId="0" borderId="0" xfId="58126" applyFont="1" applyFill="1" applyAlignment="1" applyProtection="1">
      <alignment wrapText="1"/>
    </xf>
    <xf numFmtId="0" fontId="4" fillId="0" borderId="0" xfId="58126" applyNumberFormat="1" applyFont="1" applyFill="1" applyAlignment="1" applyProtection="1">
      <alignment horizontal="justify" vertical="justify" wrapText="1"/>
    </xf>
    <xf numFmtId="0" fontId="262" fillId="151" borderId="72" xfId="58126" applyFont="1" applyFill="1" applyBorder="1" applyAlignment="1" applyProtection="1">
      <alignment horizontal="center" vertical="top" wrapText="1"/>
    </xf>
    <xf numFmtId="0" fontId="313" fillId="0" borderId="65" xfId="58126" applyFont="1" applyFill="1" applyBorder="1" applyProtection="1"/>
    <xf numFmtId="0" fontId="3" fillId="0" borderId="0" xfId="0" applyFont="1" applyBorder="1" applyAlignment="1">
      <alignment wrapText="1"/>
    </xf>
    <xf numFmtId="0" fontId="313" fillId="0" borderId="0" xfId="58126" applyFont="1" applyFill="1" applyAlignment="1" applyProtection="1">
      <alignment horizontal="justify" vertical="justify" wrapText="1"/>
    </xf>
    <xf numFmtId="0" fontId="313" fillId="0" borderId="0" xfId="58126" applyFont="1" applyFill="1" applyProtection="1"/>
    <xf numFmtId="0" fontId="2" fillId="0" borderId="0" xfId="0" applyFont="1"/>
    <xf numFmtId="0" fontId="3" fillId="0" borderId="0" xfId="0" applyFont="1"/>
    <xf numFmtId="0" fontId="2" fillId="0" borderId="86" xfId="0" applyFont="1" applyBorder="1"/>
    <xf numFmtId="0" fontId="262" fillId="151" borderId="86" xfId="58126" applyFont="1" applyFill="1" applyBorder="1" applyAlignment="1" applyProtection="1">
      <alignment horizontal="center" vertical="top" wrapText="1"/>
    </xf>
    <xf numFmtId="0" fontId="6" fillId="0" borderId="0" xfId="58126" applyFont="1" applyFill="1" applyBorder="1" applyAlignment="1" applyProtection="1">
      <alignment vertical="justify" wrapText="1"/>
    </xf>
    <xf numFmtId="0" fontId="6" fillId="151" borderId="86" xfId="58126" applyFont="1" applyFill="1" applyBorder="1" applyAlignment="1" applyProtection="1">
      <alignment horizontal="center" vertical="center" wrapText="1"/>
    </xf>
    <xf numFmtId="0" fontId="262" fillId="0" borderId="86" xfId="58126" applyFont="1" applyFill="1" applyBorder="1" applyAlignment="1" applyProtection="1">
      <alignment horizontal="justify" vertical="top" wrapText="1"/>
    </xf>
    <xf numFmtId="0" fontId="261" fillId="0" borderId="86" xfId="58126" applyFont="1" applyFill="1" applyBorder="1" applyAlignment="1" applyProtection="1">
      <alignment horizontal="justify" wrapText="1"/>
    </xf>
    <xf numFmtId="0" fontId="261" fillId="0" borderId="86" xfId="58126" applyFont="1" applyFill="1" applyBorder="1" applyAlignment="1" applyProtection="1">
      <alignment horizontal="justify" vertical="top" wrapText="1"/>
    </xf>
    <xf numFmtId="0" fontId="262" fillId="0" borderId="86" xfId="58126" applyFont="1" applyFill="1" applyBorder="1" applyAlignment="1" applyProtection="1">
      <alignment horizontal="justify" wrapText="1"/>
    </xf>
    <xf numFmtId="0" fontId="6" fillId="0" borderId="86" xfId="58126" applyFont="1" applyFill="1" applyBorder="1" applyAlignment="1" applyProtection="1">
      <alignment vertical="top" wrapText="1"/>
    </xf>
    <xf numFmtId="0" fontId="261" fillId="0" borderId="86" xfId="58126" applyFont="1" applyFill="1" applyBorder="1" applyAlignment="1" applyProtection="1">
      <alignment wrapText="1"/>
    </xf>
    <xf numFmtId="0" fontId="262" fillId="0" borderId="86" xfId="58126" applyFont="1" applyFill="1" applyBorder="1" applyAlignment="1" applyProtection="1">
      <alignment horizontal="justify"/>
    </xf>
    <xf numFmtId="0" fontId="313" fillId="0" borderId="86" xfId="58126" applyFont="1" applyFill="1" applyBorder="1" applyProtection="1"/>
    <xf numFmtId="0" fontId="261" fillId="0" borderId="86" xfId="58126" applyFont="1" applyFill="1" applyBorder="1" applyAlignment="1" applyProtection="1">
      <alignment horizontal="justify"/>
    </xf>
    <xf numFmtId="10" fontId="313" fillId="0" borderId="86" xfId="58126" applyNumberFormat="1" applyFont="1" applyFill="1" applyBorder="1" applyAlignment="1" applyProtection="1">
      <alignment horizontal="center" vertical="top" wrapText="1"/>
    </xf>
    <xf numFmtId="0" fontId="313" fillId="0" borderId="86" xfId="58126" applyFont="1" applyFill="1" applyBorder="1" applyAlignment="1" applyProtection="1">
      <alignment horizontal="center" vertical="top" wrapText="1"/>
    </xf>
    <xf numFmtId="0" fontId="261" fillId="0" borderId="86" xfId="58126" applyFont="1" applyFill="1" applyBorder="1" applyAlignment="1" applyProtection="1">
      <alignment horizontal="center" vertical="top" wrapText="1"/>
    </xf>
    <xf numFmtId="0" fontId="313" fillId="0" borderId="86" xfId="58126" applyFont="1" applyFill="1" applyBorder="1" applyAlignment="1" applyProtection="1">
      <alignment vertical="top" wrapText="1"/>
    </xf>
    <xf numFmtId="0" fontId="262" fillId="0" borderId="86" xfId="58126" applyFont="1" applyFill="1" applyBorder="1" applyAlignment="1" applyProtection="1">
      <alignment horizontal="center" vertical="top" wrapText="1"/>
    </xf>
    <xf numFmtId="0" fontId="261" fillId="0" borderId="86" xfId="58126" applyFont="1" applyFill="1" applyBorder="1" applyAlignment="1" applyProtection="1">
      <alignment horizontal="right" vertical="top" wrapText="1"/>
    </xf>
    <xf numFmtId="0" fontId="261" fillId="0" borderId="86" xfId="58126" applyFont="1" applyFill="1" applyBorder="1" applyAlignment="1" applyProtection="1">
      <alignment horizontal="right"/>
    </xf>
    <xf numFmtId="0" fontId="261" fillId="0" borderId="86" xfId="58126" applyFont="1" applyFill="1" applyBorder="1" applyAlignment="1" applyProtection="1">
      <alignment horizontal="right" vertical="top"/>
    </xf>
    <xf numFmtId="0" fontId="313" fillId="0" borderId="86" xfId="58126" applyFont="1" applyFill="1" applyBorder="1" applyAlignment="1" applyProtection="1">
      <alignment horizontal="justify" vertical="top" wrapText="1"/>
    </xf>
    <xf numFmtId="0" fontId="6" fillId="0" borderId="86" xfId="58126" applyFont="1" applyFill="1" applyBorder="1" applyAlignment="1" applyProtection="1">
      <alignment horizontal="justify" vertical="top" wrapText="1"/>
    </xf>
    <xf numFmtId="0" fontId="6" fillId="151" borderId="86" xfId="58126" applyFont="1" applyFill="1" applyBorder="1" applyAlignment="1" applyProtection="1">
      <alignment horizontal="justify" vertical="top" wrapText="1"/>
    </xf>
    <xf numFmtId="0" fontId="313" fillId="0" borderId="86" xfId="58126" quotePrefix="1" applyFont="1" applyFill="1" applyBorder="1" applyAlignment="1" applyProtection="1">
      <alignment horizontal="justify" vertical="top" wrapText="1"/>
    </xf>
    <xf numFmtId="0" fontId="262" fillId="151" borderId="86" xfId="58126" applyFont="1" applyFill="1" applyBorder="1" applyAlignment="1" applyProtection="1">
      <alignment horizontal="center" vertical="center" wrapText="1"/>
    </xf>
    <xf numFmtId="0" fontId="262" fillId="0" borderId="86" xfId="0" applyFont="1" applyFill="1" applyBorder="1" applyAlignment="1">
      <alignment horizontal="center" vertical="center" wrapText="1"/>
    </xf>
    <xf numFmtId="0" fontId="262" fillId="0" borderId="90" xfId="57655" applyFont="1" applyFill="1" applyBorder="1" applyAlignment="1">
      <alignment horizontal="center" vertical="center"/>
    </xf>
    <xf numFmtId="0" fontId="262" fillId="0" borderId="86" xfId="57655" applyFont="1" applyFill="1" applyBorder="1" applyAlignment="1">
      <alignment horizontal="left" vertical="center"/>
    </xf>
    <xf numFmtId="43" fontId="261" fillId="0" borderId="86" xfId="57655" applyNumberFormat="1" applyFont="1" applyFill="1" applyBorder="1" applyAlignment="1">
      <alignment horizontal="center" vertical="center"/>
    </xf>
    <xf numFmtId="43" fontId="261" fillId="0" borderId="86" xfId="6963" applyFont="1" applyFill="1" applyBorder="1" applyAlignment="1">
      <alignment horizontal="left" vertical="center"/>
    </xf>
    <xf numFmtId="43" fontId="261" fillId="0" borderId="91" xfId="6963" applyFont="1" applyFill="1" applyBorder="1" applyAlignment="1">
      <alignment horizontal="left" vertical="center"/>
    </xf>
    <xf numFmtId="0" fontId="261" fillId="0" borderId="90" xfId="57655" applyFont="1" applyFill="1" applyBorder="1" applyAlignment="1">
      <alignment horizontal="center" vertical="center"/>
    </xf>
    <xf numFmtId="0" fontId="261" fillId="0" borderId="86" xfId="57655" applyFont="1" applyFill="1" applyBorder="1" applyAlignment="1">
      <alignment horizontal="left" vertical="center"/>
    </xf>
    <xf numFmtId="166" fontId="261" fillId="0" borderId="86" xfId="6963" applyNumberFormat="1" applyFont="1" applyFill="1" applyBorder="1" applyAlignment="1">
      <alignment horizontal="left" vertical="center"/>
    </xf>
    <xf numFmtId="43" fontId="261" fillId="0" borderId="86" xfId="1" applyFont="1" applyFill="1" applyBorder="1" applyAlignment="1">
      <alignment horizontal="left" vertical="center"/>
    </xf>
    <xf numFmtId="43" fontId="261" fillId="0" borderId="86" xfId="6963" applyFont="1" applyFill="1" applyBorder="1" applyAlignment="1">
      <alignment horizontal="right" vertical="center"/>
    </xf>
    <xf numFmtId="43" fontId="261" fillId="3" borderId="86" xfId="6963" applyFont="1" applyFill="1" applyBorder="1" applyAlignment="1">
      <alignment horizontal="left" vertical="center"/>
    </xf>
    <xf numFmtId="43" fontId="261" fillId="0" borderId="91" xfId="6963" applyFont="1" applyFill="1" applyBorder="1" applyAlignment="1">
      <alignment horizontal="right" vertical="center"/>
    </xf>
    <xf numFmtId="43" fontId="261" fillId="0" borderId="86" xfId="57655" applyNumberFormat="1" applyFont="1" applyFill="1" applyBorder="1" applyAlignment="1">
      <alignment horizontal="left" vertical="center"/>
    </xf>
    <xf numFmtId="43" fontId="262" fillId="0" borderId="86" xfId="6963" applyFont="1" applyFill="1" applyBorder="1" applyAlignment="1">
      <alignment horizontal="left" vertical="center"/>
    </xf>
    <xf numFmtId="43" fontId="262" fillId="3" borderId="86" xfId="6963" applyFont="1" applyFill="1" applyBorder="1" applyAlignment="1">
      <alignment horizontal="left" vertical="center"/>
    </xf>
    <xf numFmtId="43" fontId="262" fillId="0" borderId="91" xfId="6963" applyFont="1" applyFill="1" applyBorder="1" applyAlignment="1">
      <alignment horizontal="left" vertical="center"/>
    </xf>
    <xf numFmtId="43" fontId="261" fillId="3" borderId="86" xfId="6963" applyFont="1" applyFill="1" applyBorder="1" applyAlignment="1">
      <alignment horizontal="right" vertical="center"/>
    </xf>
    <xf numFmtId="43" fontId="262" fillId="0" borderId="86" xfId="6963" applyNumberFormat="1" applyFont="1" applyFill="1" applyBorder="1" applyAlignment="1">
      <alignment horizontal="left" vertical="center"/>
    </xf>
    <xf numFmtId="43" fontId="262" fillId="3" borderId="86" xfId="6963" applyNumberFormat="1" applyFont="1" applyFill="1" applyBorder="1" applyAlignment="1">
      <alignment horizontal="left" vertical="center"/>
    </xf>
    <xf numFmtId="0" fontId="262" fillId="0" borderId="86" xfId="57655" applyFont="1" applyFill="1" applyBorder="1" applyAlignment="1">
      <alignment horizontal="center" vertical="center"/>
    </xf>
    <xf numFmtId="0" fontId="261" fillId="0" borderId="90" xfId="57655" applyFont="1" applyFill="1" applyBorder="1" applyAlignment="1">
      <alignment horizontal="center" vertical="center" wrapText="1"/>
    </xf>
    <xf numFmtId="1" fontId="261" fillId="0" borderId="86" xfId="57655" applyNumberFormat="1" applyFont="1" applyFill="1" applyBorder="1" applyAlignment="1">
      <alignment horizontal="left" vertical="center" wrapText="1"/>
    </xf>
    <xf numFmtId="43" fontId="261" fillId="0" borderId="86" xfId="57655" applyNumberFormat="1" applyFont="1" applyFill="1" applyBorder="1" applyAlignment="1">
      <alignment horizontal="center" vertical="center" wrapText="1"/>
    </xf>
    <xf numFmtId="43" fontId="261" fillId="0" borderId="86" xfId="6963" applyFont="1" applyFill="1" applyBorder="1" applyAlignment="1">
      <alignment horizontal="center" vertical="center" wrapText="1"/>
    </xf>
    <xf numFmtId="43" fontId="261" fillId="0" borderId="91" xfId="6963" applyFont="1" applyFill="1" applyBorder="1" applyAlignment="1">
      <alignment horizontal="center" vertical="center"/>
    </xf>
    <xf numFmtId="0" fontId="261" fillId="0" borderId="90" xfId="57655" applyFont="1" applyFill="1" applyBorder="1" applyAlignment="1">
      <alignment horizontal="center" vertical="top"/>
    </xf>
    <xf numFmtId="166" fontId="261" fillId="0" borderId="86" xfId="6963" applyNumberFormat="1" applyFont="1" applyFill="1" applyBorder="1" applyAlignment="1">
      <alignment horizontal="right" vertical="center"/>
    </xf>
    <xf numFmtId="43" fontId="262" fillId="0" borderId="86" xfId="6963" applyFont="1" applyFill="1" applyBorder="1" applyAlignment="1">
      <alignment horizontal="right" vertical="center"/>
    </xf>
    <xf numFmtId="43" fontId="262" fillId="0" borderId="91" xfId="6963" applyFont="1" applyFill="1" applyBorder="1" applyAlignment="1">
      <alignment horizontal="right" vertical="center"/>
    </xf>
    <xf numFmtId="0" fontId="262" fillId="0" borderId="90" xfId="57655" applyFont="1" applyFill="1" applyBorder="1" applyAlignment="1">
      <alignment horizontal="center" vertical="top"/>
    </xf>
    <xf numFmtId="0" fontId="261" fillId="0" borderId="86" xfId="57655" applyFont="1" applyFill="1" applyBorder="1" applyAlignment="1">
      <alignment horizontal="left" vertical="center" wrapText="1"/>
    </xf>
    <xf numFmtId="0" fontId="261" fillId="0" borderId="86" xfId="57655" applyFont="1" applyFill="1" applyBorder="1" applyAlignment="1">
      <alignment horizontal="center" vertical="center"/>
    </xf>
    <xf numFmtId="0" fontId="262" fillId="0" borderId="92" xfId="57655" applyFont="1" applyFill="1" applyBorder="1" applyAlignment="1">
      <alignment horizontal="center" vertical="center"/>
    </xf>
    <xf numFmtId="0" fontId="262" fillId="0" borderId="93" xfId="57655" applyFont="1" applyFill="1" applyBorder="1" applyAlignment="1">
      <alignment horizontal="center" vertical="center"/>
    </xf>
    <xf numFmtId="0" fontId="261" fillId="0" borderId="93" xfId="57655" applyFont="1" applyFill="1" applyBorder="1" applyAlignment="1">
      <alignment horizontal="center" vertical="center"/>
    </xf>
    <xf numFmtId="43" fontId="262" fillId="0" borderId="93" xfId="6963" applyNumberFormat="1" applyFont="1" applyFill="1" applyBorder="1" applyAlignment="1">
      <alignment horizontal="left" vertical="center"/>
    </xf>
    <xf numFmtId="43" fontId="262" fillId="0" borderId="93" xfId="6963" applyFont="1" applyFill="1" applyBorder="1" applyAlignment="1">
      <alignment horizontal="left" vertical="center"/>
    </xf>
    <xf numFmtId="43" fontId="262" fillId="0" borderId="94" xfId="6963" applyFont="1" applyFill="1" applyBorder="1" applyAlignment="1">
      <alignment horizontal="left" vertical="center"/>
    </xf>
    <xf numFmtId="0" fontId="313" fillId="0" borderId="90" xfId="58126" applyFont="1" applyFill="1" applyBorder="1" applyProtection="1"/>
    <xf numFmtId="0" fontId="3" fillId="0" borderId="86" xfId="0" applyFont="1" applyBorder="1"/>
    <xf numFmtId="0" fontId="2" fillId="0" borderId="86" xfId="0" applyFont="1" applyBorder="1" applyAlignment="1">
      <alignment horizontal="center"/>
    </xf>
    <xf numFmtId="43" fontId="2" fillId="0" borderId="86" xfId="0" applyNumberFormat="1" applyFont="1" applyBorder="1"/>
    <xf numFmtId="0" fontId="313" fillId="0" borderId="91" xfId="58126" applyFont="1" applyFill="1" applyBorder="1" applyProtection="1"/>
    <xf numFmtId="0" fontId="2" fillId="0" borderId="90" xfId="0" applyFont="1" applyBorder="1" applyAlignment="1">
      <alignment horizontal="center"/>
    </xf>
    <xf numFmtId="43" fontId="2" fillId="0" borderId="91" xfId="0" applyNumberFormat="1" applyFont="1" applyBorder="1"/>
    <xf numFmtId="0" fontId="2" fillId="0" borderId="90" xfId="0" applyFont="1" applyBorder="1"/>
    <xf numFmtId="0" fontId="3" fillId="0" borderId="86" xfId="0" applyFont="1" applyBorder="1" applyAlignment="1">
      <alignment horizontal="left"/>
    </xf>
    <xf numFmtId="43" fontId="3" fillId="0" borderId="86" xfId="1" applyFont="1" applyBorder="1"/>
    <xf numFmtId="43" fontId="3" fillId="0" borderId="91" xfId="1" applyFont="1" applyBorder="1"/>
    <xf numFmtId="0" fontId="2" fillId="0" borderId="91" xfId="0" applyFont="1" applyBorder="1"/>
    <xf numFmtId="0" fontId="2" fillId="0" borderId="86" xfId="0" applyFont="1" applyFill="1" applyBorder="1"/>
    <xf numFmtId="0" fontId="2" fillId="0" borderId="86" xfId="0" applyFont="1" applyFill="1" applyBorder="1" applyAlignment="1">
      <alignment wrapText="1"/>
    </xf>
    <xf numFmtId="0" fontId="2" fillId="3" borderId="86" xfId="0" applyFont="1" applyFill="1" applyBorder="1"/>
    <xf numFmtId="43" fontId="3" fillId="0" borderId="86" xfId="0" applyNumberFormat="1" applyFont="1" applyBorder="1"/>
    <xf numFmtId="43" fontId="3" fillId="0" borderId="91" xfId="0" applyNumberFormat="1" applyFont="1" applyBorder="1"/>
    <xf numFmtId="0" fontId="3" fillId="0" borderId="86" xfId="0" applyFont="1" applyBorder="1" applyAlignment="1">
      <alignment wrapText="1"/>
    </xf>
    <xf numFmtId="0" fontId="3" fillId="0" borderId="86" xfId="0" applyFont="1" applyBorder="1" applyAlignment="1"/>
    <xf numFmtId="0" fontId="2" fillId="0" borderId="86" xfId="0" applyFont="1" applyBorder="1" applyAlignment="1">
      <alignment wrapText="1"/>
    </xf>
    <xf numFmtId="0" fontId="4" fillId="0" borderId="86" xfId="0" applyFont="1" applyBorder="1" applyAlignment="1">
      <alignment horizontal="center" vertical="top"/>
    </xf>
    <xf numFmtId="0" fontId="3" fillId="0" borderId="86" xfId="0" applyFont="1" applyBorder="1" applyAlignment="1">
      <alignment vertical="top" wrapText="1"/>
    </xf>
    <xf numFmtId="0" fontId="2" fillId="0" borderId="86" xfId="0" applyFont="1" applyBorder="1" applyAlignment="1">
      <alignment vertical="top" wrapText="1"/>
    </xf>
    <xf numFmtId="0" fontId="3" fillId="0" borderId="90" xfId="0" applyFont="1" applyBorder="1" applyAlignment="1">
      <alignment horizontal="center"/>
    </xf>
    <xf numFmtId="0" fontId="2" fillId="0" borderId="92" xfId="0" applyFont="1" applyBorder="1"/>
    <xf numFmtId="0" fontId="2" fillId="0" borderId="93" xfId="0" applyFont="1" applyBorder="1"/>
    <xf numFmtId="43" fontId="3" fillId="0" borderId="93" xfId="0" applyNumberFormat="1" applyFont="1" applyBorder="1"/>
    <xf numFmtId="43" fontId="3" fillId="0" borderId="94" xfId="0" applyNumberFormat="1" applyFont="1" applyBorder="1"/>
    <xf numFmtId="0" fontId="313" fillId="0" borderId="93" xfId="58126" applyFont="1" applyFill="1" applyBorder="1" applyProtection="1"/>
    <xf numFmtId="0" fontId="262" fillId="0" borderId="91" xfId="58126" applyFont="1" applyFill="1" applyBorder="1" applyAlignment="1" applyProtection="1">
      <alignment horizontal="justify" vertical="top" wrapText="1"/>
    </xf>
    <xf numFmtId="0" fontId="262" fillId="0" borderId="93" xfId="58126" applyFont="1" applyFill="1" applyBorder="1" applyAlignment="1" applyProtection="1">
      <alignment horizontal="justify" vertical="top" wrapText="1"/>
    </xf>
    <xf numFmtId="0" fontId="262" fillId="0" borderId="94" xfId="58126" applyFont="1" applyFill="1" applyBorder="1" applyAlignment="1" applyProtection="1">
      <alignment horizontal="justify" vertical="top" wrapText="1"/>
    </xf>
    <xf numFmtId="0" fontId="262" fillId="151" borderId="91" xfId="58126" applyFont="1" applyFill="1" applyBorder="1" applyAlignment="1" applyProtection="1">
      <alignment horizontal="center" vertical="center" wrapText="1"/>
    </xf>
    <xf numFmtId="0" fontId="6" fillId="0" borderId="0" xfId="58126" applyFont="1" applyFill="1" applyProtection="1"/>
    <xf numFmtId="0" fontId="6" fillId="0" borderId="0" xfId="58126" applyFont="1" applyFill="1" applyAlignment="1" applyProtection="1">
      <alignment horizontal="justify" vertical="justify" wrapText="1"/>
    </xf>
    <xf numFmtId="0" fontId="313" fillId="0" borderId="0" xfId="58126" applyFont="1" applyFill="1" applyAlignment="1" applyProtection="1">
      <alignment horizontal="justify" vertical="justify" wrapText="1"/>
    </xf>
    <xf numFmtId="0" fontId="313" fillId="0" borderId="0" xfId="58126" applyFont="1" applyFill="1" applyProtection="1"/>
    <xf numFmtId="0" fontId="313" fillId="0" borderId="0" xfId="58126" applyFont="1" applyFill="1" applyAlignment="1" applyProtection="1">
      <alignment horizontal="center" vertical="top" wrapText="1"/>
    </xf>
    <xf numFmtId="0" fontId="313" fillId="0" borderId="0" xfId="58126" applyFont="1" applyFill="1" applyAlignment="1" applyProtection="1">
      <alignment horizontal="center" vertical="top"/>
    </xf>
    <xf numFmtId="0" fontId="6" fillId="0" borderId="0" xfId="58126" applyFont="1" applyFill="1" applyAlignment="1" applyProtection="1">
      <alignment horizontal="justify" vertical="justify" wrapText="1"/>
    </xf>
    <xf numFmtId="0" fontId="313" fillId="0" borderId="0" xfId="58126" applyFont="1" applyFill="1" applyProtection="1"/>
    <xf numFmtId="0" fontId="313" fillId="0" borderId="0" xfId="58126" applyFont="1" applyFill="1" applyAlignment="1" applyProtection="1">
      <alignment wrapText="1"/>
    </xf>
    <xf numFmtId="0" fontId="6" fillId="0" borderId="0" xfId="58126" applyFont="1" applyFill="1" applyProtection="1"/>
    <xf numFmtId="0" fontId="313" fillId="0" borderId="0" xfId="58126" applyFont="1" applyFill="1" applyAlignment="1" applyProtection="1">
      <alignment horizontal="justify" vertical="justify" wrapText="1"/>
    </xf>
    <xf numFmtId="0" fontId="262" fillId="151" borderId="65" xfId="58126" applyFont="1" applyFill="1" applyBorder="1" applyAlignment="1" applyProtection="1">
      <alignment horizontal="center" vertical="top" wrapText="1"/>
    </xf>
    <xf numFmtId="0" fontId="262" fillId="0" borderId="86" xfId="58126" applyFont="1" applyFill="1" applyBorder="1" applyAlignment="1" applyProtection="1">
      <alignment horizontal="justify" vertical="top" wrapText="1"/>
    </xf>
    <xf numFmtId="0" fontId="313" fillId="0" borderId="0" xfId="58126" applyFont="1" applyFill="1" applyProtection="1"/>
    <xf numFmtId="0" fontId="313" fillId="0" borderId="87" xfId="58126" applyFont="1" applyFill="1" applyBorder="1" applyProtection="1"/>
    <xf numFmtId="0" fontId="6" fillId="0" borderId="0" xfId="58126" applyFont="1" applyFill="1" applyProtection="1"/>
    <xf numFmtId="0" fontId="313" fillId="0" borderId="0" xfId="58126" applyFont="1" applyFill="1" applyProtection="1"/>
    <xf numFmtId="0" fontId="323" fillId="0" borderId="0" xfId="58126" applyFont="1" applyFill="1" applyProtection="1"/>
    <xf numFmtId="43" fontId="262" fillId="0" borderId="65" xfId="1" applyFont="1" applyFill="1" applyBorder="1" applyAlignment="1" applyProtection="1">
      <alignment horizontal="justify" vertical="top" wrapText="1"/>
    </xf>
    <xf numFmtId="0" fontId="6" fillId="0" borderId="0" xfId="58126" applyFont="1" applyFill="1" applyProtection="1"/>
    <xf numFmtId="0" fontId="313" fillId="0" borderId="0" xfId="58126" applyFont="1" applyFill="1" applyProtection="1"/>
    <xf numFmtId="0" fontId="262" fillId="0" borderId="86" xfId="58126" applyFont="1" applyFill="1" applyBorder="1" applyAlignment="1" applyProtection="1">
      <alignment vertical="top" wrapText="1"/>
    </xf>
    <xf numFmtId="0" fontId="262" fillId="0" borderId="86" xfId="0" applyFont="1" applyFill="1" applyBorder="1" applyAlignment="1">
      <alignment horizontal="center" vertical="center"/>
    </xf>
    <xf numFmtId="0" fontId="320" fillId="0" borderId="0" xfId="0" applyFont="1" applyFill="1" applyAlignment="1">
      <alignment vertical="center" wrapText="1"/>
    </xf>
    <xf numFmtId="0" fontId="2" fillId="0" borderId="0" xfId="58126" applyFont="1" applyFill="1" applyBorder="1"/>
    <xf numFmtId="0" fontId="2" fillId="0" borderId="86" xfId="58126" applyFont="1" applyBorder="1"/>
    <xf numFmtId="43" fontId="2" fillId="0" borderId="86" xfId="1" applyFont="1" applyBorder="1"/>
    <xf numFmtId="0" fontId="6" fillId="0" borderId="0" xfId="58126" applyFont="1" applyFill="1" applyProtection="1"/>
    <xf numFmtId="0" fontId="6" fillId="0" borderId="0" xfId="58126" applyFont="1" applyFill="1" applyAlignment="1" applyProtection="1">
      <alignment horizontal="right"/>
    </xf>
    <xf numFmtId="0" fontId="313" fillId="0" borderId="0" xfId="58126" applyFont="1" applyFill="1" applyProtection="1"/>
    <xf numFmtId="0" fontId="261" fillId="0" borderId="86" xfId="58126" applyFont="1" applyFill="1" applyBorder="1" applyAlignment="1" applyProtection="1">
      <alignment horizontal="justify" wrapText="1"/>
    </xf>
    <xf numFmtId="0" fontId="324" fillId="0" borderId="0" xfId="58126" applyFont="1" applyFill="1" applyAlignment="1" applyProtection="1">
      <alignment horizontal="justify" vertical="justify" wrapText="1"/>
    </xf>
    <xf numFmtId="43" fontId="261" fillId="0" borderId="86" xfId="1" applyFont="1" applyFill="1" applyBorder="1" applyAlignment="1" applyProtection="1">
      <alignment horizontal="right" vertical="top" wrapText="1"/>
    </xf>
    <xf numFmtId="43" fontId="261" fillId="0" borderId="86" xfId="58126" applyNumberFormat="1" applyFont="1" applyFill="1" applyBorder="1" applyAlignment="1" applyProtection="1">
      <alignment horizontal="right" vertical="top" wrapText="1"/>
    </xf>
    <xf numFmtId="43" fontId="261" fillId="0" borderId="65" xfId="58126" applyNumberFormat="1" applyFont="1" applyFill="1" applyBorder="1" applyAlignment="1" applyProtection="1">
      <alignment horizontal="right" vertical="top" wrapText="1"/>
    </xf>
    <xf numFmtId="0" fontId="262" fillId="0" borderId="95" xfId="58126" applyFont="1" applyFill="1" applyBorder="1" applyAlignment="1" applyProtection="1">
      <alignment horizontal="justify" vertical="top" wrapText="1"/>
    </xf>
    <xf numFmtId="43" fontId="261" fillId="0" borderId="95" xfId="58126" applyNumberFormat="1" applyFont="1" applyFill="1" applyBorder="1" applyAlignment="1" applyProtection="1">
      <alignment horizontal="right" vertical="top" wrapText="1"/>
    </xf>
    <xf numFmtId="0" fontId="6" fillId="0" borderId="0" xfId="58126" applyFont="1" applyFill="1" applyProtection="1"/>
    <xf numFmtId="0" fontId="6" fillId="0" borderId="0" xfId="58126" applyFont="1" applyFill="1" applyAlignment="1" applyProtection="1">
      <alignment horizontal="right"/>
    </xf>
    <xf numFmtId="0" fontId="313" fillId="0" borderId="0" xfId="58126" applyFont="1" applyFill="1" applyProtection="1"/>
    <xf numFmtId="0" fontId="262" fillId="151" borderId="86" xfId="58126" applyFont="1" applyFill="1" applyBorder="1" applyAlignment="1" applyProtection="1">
      <alignment horizontal="center" vertical="top" wrapText="1"/>
    </xf>
    <xf numFmtId="0" fontId="313" fillId="0" borderId="86" xfId="58126" applyFont="1" applyFill="1" applyBorder="1" applyProtection="1"/>
    <xf numFmtId="0" fontId="313" fillId="0" borderId="90" xfId="58126" applyFont="1" applyFill="1" applyBorder="1" applyProtection="1"/>
    <xf numFmtId="0" fontId="262" fillId="151" borderId="72" xfId="58126" applyFont="1" applyFill="1" applyBorder="1" applyAlignment="1" applyProtection="1">
      <alignment horizontal="center" vertical="top" wrapText="1"/>
    </xf>
    <xf numFmtId="0" fontId="261" fillId="0" borderId="86" xfId="57655" applyFont="1" applyFill="1" applyBorder="1" applyAlignment="1">
      <alignment horizontal="left" vertical="center"/>
    </xf>
    <xf numFmtId="0" fontId="262" fillId="0" borderId="86" xfId="57655" applyFont="1" applyFill="1" applyBorder="1" applyAlignment="1">
      <alignment horizontal="left" vertical="center"/>
    </xf>
    <xf numFmtId="0" fontId="2" fillId="0" borderId="86" xfId="0" applyFont="1" applyBorder="1" applyAlignment="1">
      <alignment wrapText="1"/>
    </xf>
    <xf numFmtId="0" fontId="3" fillId="0" borderId="86" xfId="0" applyFont="1" applyBorder="1" applyAlignment="1">
      <alignment wrapText="1"/>
    </xf>
    <xf numFmtId="0" fontId="3" fillId="0" borderId="93" xfId="0" applyFont="1" applyBorder="1" applyAlignment="1">
      <alignment wrapText="1"/>
    </xf>
    <xf numFmtId="0" fontId="3" fillId="0" borderId="0" xfId="0" applyFont="1" applyBorder="1" applyAlignment="1">
      <alignment wrapText="1"/>
    </xf>
    <xf numFmtId="0" fontId="313" fillId="0" borderId="92" xfId="58126" applyFont="1" applyFill="1" applyBorder="1" applyProtection="1"/>
    <xf numFmtId="0" fontId="313" fillId="0" borderId="93" xfId="58126" applyFont="1" applyFill="1" applyBorder="1" applyProtection="1"/>
    <xf numFmtId="0" fontId="6" fillId="0" borderId="0" xfId="58126" applyFont="1" applyFill="1" applyAlignment="1" applyProtection="1">
      <alignment horizontal="justify"/>
    </xf>
    <xf numFmtId="0" fontId="6" fillId="0" borderId="0" xfId="58126" applyFont="1" applyFill="1" applyBorder="1" applyAlignment="1" applyProtection="1"/>
    <xf numFmtId="0" fontId="6" fillId="0" borderId="0" xfId="58126" applyFont="1" applyFill="1" applyAlignment="1" applyProtection="1">
      <alignment horizontal="right" vertical="top"/>
    </xf>
    <xf numFmtId="0" fontId="6" fillId="0" borderId="86" xfId="58126" applyFont="1" applyFill="1" applyBorder="1" applyProtection="1"/>
    <xf numFmtId="0" fontId="4" fillId="0" borderId="86" xfId="58126" applyFont="1" applyFill="1" applyBorder="1" applyAlignment="1" applyProtection="1">
      <alignment horizontal="justify" vertical="top" wrapText="1"/>
    </xf>
    <xf numFmtId="0" fontId="261" fillId="0" borderId="86" xfId="57655" applyNumberFormat="1" applyFont="1" applyFill="1" applyBorder="1" applyAlignment="1">
      <alignment horizontal="center" vertical="center"/>
    </xf>
    <xf numFmtId="43" fontId="325" fillId="4" borderId="86" xfId="7779" applyFont="1" applyFill="1" applyBorder="1" applyAlignment="1">
      <alignment horizontal="center" vertical="center" wrapText="1"/>
    </xf>
    <xf numFmtId="49" fontId="2" fillId="0" borderId="86" xfId="0" applyNumberFormat="1" applyFont="1" applyBorder="1" applyAlignment="1">
      <alignment wrapText="1"/>
    </xf>
    <xf numFmtId="0" fontId="2" fillId="0" borderId="86" xfId="0" applyFont="1" applyBorder="1" applyAlignment="1">
      <alignment vertical="center" wrapText="1"/>
    </xf>
    <xf numFmtId="0" fontId="3" fillId="0" borderId="0" xfId="0" applyFont="1" applyBorder="1" applyAlignment="1">
      <alignment horizontal="left"/>
    </xf>
    <xf numFmtId="0" fontId="325" fillId="0" borderId="0" xfId="0" applyFont="1" applyAlignment="1">
      <alignment horizontal="center" wrapText="1"/>
    </xf>
    <xf numFmtId="0" fontId="326" fillId="3" borderId="0" xfId="56897" applyFont="1" applyFill="1" applyBorder="1" applyAlignment="1">
      <alignment horizontal="left" vertical="center"/>
    </xf>
    <xf numFmtId="43" fontId="4" fillId="0" borderId="0" xfId="7779" applyFont="1" applyAlignment="1">
      <alignment wrapText="1"/>
    </xf>
    <xf numFmtId="0" fontId="4" fillId="0" borderId="0" xfId="0" applyFont="1" applyAlignment="1">
      <alignment wrapText="1"/>
    </xf>
    <xf numFmtId="0" fontId="325" fillId="0" borderId="0" xfId="0" applyFont="1" applyAlignment="1">
      <alignment wrapText="1"/>
    </xf>
    <xf numFmtId="39" fontId="4" fillId="0" borderId="0" xfId="0" applyNumberFormat="1" applyFont="1" applyAlignment="1">
      <alignment wrapText="1"/>
    </xf>
    <xf numFmtId="0" fontId="325" fillId="0" borderId="0" xfId="0" applyFont="1" applyAlignment="1">
      <alignment horizontal="justify" wrapText="1"/>
    </xf>
    <xf numFmtId="43" fontId="325" fillId="0" borderId="0" xfId="7779" applyFont="1" applyAlignment="1">
      <alignment horizontal="right" wrapText="1"/>
    </xf>
    <xf numFmtId="43" fontId="325" fillId="4" borderId="87" xfId="7779" applyFont="1" applyFill="1" applyBorder="1" applyAlignment="1">
      <alignment horizontal="center" vertical="center" wrapText="1"/>
    </xf>
    <xf numFmtId="0" fontId="3" fillId="4" borderId="86" xfId="57568" applyFont="1" applyFill="1" applyBorder="1" applyAlignment="1">
      <alignment horizontal="center" vertical="center" wrapText="1"/>
    </xf>
    <xf numFmtId="43" fontId="325" fillId="4" borderId="88" xfId="7779" applyFont="1" applyFill="1" applyBorder="1" applyAlignment="1">
      <alignment horizontal="center" vertical="center" wrapText="1"/>
    </xf>
    <xf numFmtId="43" fontId="4" fillId="0" borderId="100" xfId="7779" applyFont="1" applyFill="1" applyBorder="1" applyAlignment="1">
      <alignment horizontal="left" wrapText="1"/>
    </xf>
    <xf numFmtId="43" fontId="4" fillId="0" borderId="99" xfId="7779" applyFont="1" applyFill="1" applyBorder="1" applyAlignment="1">
      <alignment horizontal="center" wrapText="1"/>
    </xf>
    <xf numFmtId="43" fontId="4" fillId="0" borderId="5" xfId="7779" applyFont="1" applyFill="1" applyBorder="1" applyAlignment="1">
      <alignment horizontal="center" wrapText="1"/>
    </xf>
    <xf numFmtId="0" fontId="4" fillId="0" borderId="5" xfId="0" applyFont="1" applyFill="1" applyBorder="1" applyAlignment="1">
      <alignment wrapText="1"/>
    </xf>
    <xf numFmtId="0" fontId="325" fillId="0" borderId="100" xfId="0" applyFont="1" applyBorder="1" applyAlignment="1">
      <alignment wrapText="1"/>
    </xf>
    <xf numFmtId="43" fontId="4" fillId="0" borderId="99" xfId="7779" applyFont="1" applyBorder="1" applyAlignment="1">
      <alignment wrapText="1"/>
    </xf>
    <xf numFmtId="43" fontId="4" fillId="0" borderId="5" xfId="7779" applyFont="1" applyBorder="1" applyAlignment="1">
      <alignment horizontal="left" vertical="top" wrapText="1"/>
    </xf>
    <xf numFmtId="0" fontId="4" fillId="0" borderId="5" xfId="0" applyFont="1" applyBorder="1" applyAlignment="1">
      <alignment wrapText="1"/>
    </xf>
    <xf numFmtId="0" fontId="4" fillId="0" borderId="100" xfId="0" applyFont="1" applyBorder="1" applyAlignment="1">
      <alignment wrapText="1"/>
    </xf>
    <xf numFmtId="43" fontId="325" fillId="0" borderId="99" xfId="7779" applyFont="1" applyBorder="1" applyAlignment="1">
      <alignment wrapText="1"/>
    </xf>
    <xf numFmtId="43" fontId="325" fillId="0" borderId="5" xfId="7779" applyFont="1" applyBorder="1" applyAlignment="1">
      <alignment wrapText="1"/>
    </xf>
    <xf numFmtId="43" fontId="325" fillId="0" borderId="99" xfId="0" applyNumberFormat="1" applyFont="1" applyBorder="1" applyAlignment="1">
      <alignment wrapText="1"/>
    </xf>
    <xf numFmtId="43" fontId="4" fillId="0" borderId="99" xfId="0" applyNumberFormat="1" applyFont="1" applyBorder="1" applyAlignment="1">
      <alignment wrapText="1"/>
    </xf>
    <xf numFmtId="43" fontId="4" fillId="0" borderId="5" xfId="7779" applyFont="1" applyBorder="1" applyAlignment="1">
      <alignment horizontal="right" wrapText="1"/>
    </xf>
    <xf numFmtId="0" fontId="4" fillId="0" borderId="99" xfId="0" applyFont="1" applyBorder="1" applyAlignment="1">
      <alignment wrapText="1"/>
    </xf>
    <xf numFmtId="0" fontId="4" fillId="0" borderId="100" xfId="0" applyFont="1" applyBorder="1" applyAlignment="1">
      <alignment vertical="center" wrapText="1"/>
    </xf>
    <xf numFmtId="43" fontId="4" fillId="0" borderId="99" xfId="7779" applyFont="1" applyBorder="1" applyAlignment="1">
      <alignment horizontal="right" wrapText="1"/>
    </xf>
    <xf numFmtId="43" fontId="4" fillId="0" borderId="5" xfId="7779" applyFont="1" applyBorder="1" applyAlignment="1">
      <alignment wrapText="1"/>
    </xf>
    <xf numFmtId="43" fontId="4" fillId="0" borderId="6" xfId="7779" applyFont="1" applyBorder="1" applyAlignment="1">
      <alignment wrapText="1"/>
    </xf>
    <xf numFmtId="43" fontId="4" fillId="0" borderId="6" xfId="0" applyNumberFormat="1" applyFont="1" applyBorder="1" applyAlignment="1">
      <alignment wrapText="1"/>
    </xf>
    <xf numFmtId="43" fontId="4" fillId="0" borderId="84" xfId="0" applyNumberFormat="1" applyFont="1" applyBorder="1" applyAlignment="1">
      <alignment wrapText="1"/>
    </xf>
    <xf numFmtId="43" fontId="4" fillId="0" borderId="0" xfId="7779" applyFont="1" applyBorder="1" applyAlignment="1">
      <alignment horizontal="right" wrapText="1"/>
    </xf>
    <xf numFmtId="43" fontId="4" fillId="0" borderId="0" xfId="0" applyNumberFormat="1" applyFont="1" applyBorder="1" applyAlignment="1">
      <alignment wrapText="1"/>
    </xf>
    <xf numFmtId="43" fontId="4" fillId="0" borderId="98" xfId="7779" applyFont="1" applyBorder="1" applyAlignment="1">
      <alignment horizontal="right" wrapText="1"/>
    </xf>
    <xf numFmtId="0" fontId="4" fillId="0" borderId="6" xfId="0" applyFont="1" applyBorder="1" applyAlignment="1">
      <alignment wrapText="1"/>
    </xf>
    <xf numFmtId="43" fontId="4" fillId="0" borderId="5" xfId="0" applyNumberFormat="1" applyFont="1" applyBorder="1" applyAlignment="1">
      <alignment wrapText="1"/>
    </xf>
    <xf numFmtId="43" fontId="4" fillId="0" borderId="9" xfId="7779" applyFont="1" applyBorder="1" applyAlignment="1">
      <alignment horizontal="right" wrapText="1"/>
    </xf>
    <xf numFmtId="43" fontId="4" fillId="0" borderId="9" xfId="0" applyNumberFormat="1" applyFont="1" applyBorder="1" applyAlignment="1">
      <alignment wrapText="1"/>
    </xf>
    <xf numFmtId="0" fontId="325" fillId="0" borderId="86" xfId="0" applyFont="1" applyBorder="1" applyAlignment="1">
      <alignment wrapText="1"/>
    </xf>
    <xf numFmtId="43" fontId="325" fillId="0" borderId="87" xfId="7779" applyFont="1" applyBorder="1" applyAlignment="1">
      <alignment wrapText="1"/>
    </xf>
    <xf numFmtId="0" fontId="325" fillId="0" borderId="84" xfId="0" applyFont="1" applyBorder="1" applyAlignment="1">
      <alignment horizontal="left" vertical="top" wrapText="1"/>
    </xf>
    <xf numFmtId="0" fontId="325" fillId="0" borderId="84" xfId="0" applyFont="1" applyBorder="1" applyAlignment="1">
      <alignment horizontal="center" vertical="top" wrapText="1"/>
    </xf>
    <xf numFmtId="43" fontId="4" fillId="0" borderId="84" xfId="7779" applyFont="1" applyBorder="1" applyAlignment="1">
      <alignment wrapText="1"/>
    </xf>
    <xf numFmtId="43" fontId="325" fillId="0" borderId="84" xfId="7779" applyFont="1" applyBorder="1" applyAlignment="1">
      <alignment horizontal="right" wrapText="1"/>
    </xf>
    <xf numFmtId="0" fontId="325" fillId="0" borderId="99" xfId="0" applyFont="1" applyBorder="1" applyAlignment="1">
      <alignment horizontal="center" vertical="top" wrapText="1"/>
    </xf>
    <xf numFmtId="43" fontId="325" fillId="0" borderId="99" xfId="7779" applyFont="1" applyBorder="1" applyAlignment="1">
      <alignment horizontal="right" wrapText="1"/>
    </xf>
    <xf numFmtId="0" fontId="325" fillId="0" borderId="86" xfId="0" applyFont="1" applyBorder="1" applyAlignment="1">
      <alignment horizontal="center" vertical="top" wrapText="1"/>
    </xf>
    <xf numFmtId="43" fontId="4" fillId="0" borderId="86" xfId="7779" applyFont="1" applyBorder="1" applyAlignment="1">
      <alignment wrapText="1"/>
    </xf>
    <xf numFmtId="43" fontId="325" fillId="0" borderId="86" xfId="7779" applyFont="1" applyBorder="1" applyAlignment="1">
      <alignment horizontal="right" wrapText="1"/>
    </xf>
    <xf numFmtId="0" fontId="325" fillId="0" borderId="0" xfId="0" applyFont="1" applyBorder="1" applyAlignment="1">
      <alignment horizontal="center" vertical="top" wrapText="1"/>
    </xf>
    <xf numFmtId="43" fontId="4" fillId="0" borderId="0" xfId="7779" applyFont="1" applyBorder="1" applyAlignment="1">
      <alignment wrapText="1"/>
    </xf>
    <xf numFmtId="43" fontId="325" fillId="0" borderId="0" xfId="7779" applyFont="1" applyBorder="1" applyAlignment="1">
      <alignment horizontal="right" wrapText="1"/>
    </xf>
    <xf numFmtId="0" fontId="325" fillId="0" borderId="0" xfId="0" applyFont="1" applyAlignment="1">
      <alignment horizontal="center" vertical="center" wrapText="1"/>
    </xf>
    <xf numFmtId="0" fontId="325" fillId="0" borderId="86" xfId="0" applyFont="1" applyBorder="1" applyAlignment="1">
      <alignment horizontal="center" vertical="center" wrapText="1"/>
    </xf>
    <xf numFmtId="43" fontId="325" fillId="0" borderId="86" xfId="7779" applyFont="1" applyBorder="1" applyAlignment="1">
      <alignment horizontal="center" vertical="center" wrapText="1"/>
    </xf>
    <xf numFmtId="0" fontId="4" fillId="0" borderId="86" xfId="0" applyFont="1" applyBorder="1" applyAlignment="1">
      <alignment horizontal="center" vertical="center" wrapText="1"/>
    </xf>
    <xf numFmtId="43" fontId="4" fillId="0" borderId="86" xfId="7779" applyFont="1" applyBorder="1" applyAlignment="1">
      <alignment horizontal="center" vertical="center" wrapText="1"/>
    </xf>
    <xf numFmtId="9" fontId="4" fillId="0" borderId="86" xfId="58127" applyFont="1" applyBorder="1" applyAlignment="1">
      <alignment horizontal="center" vertical="center" wrapText="1"/>
    </xf>
    <xf numFmtId="0" fontId="322" fillId="0" borderId="0" xfId="0" applyFont="1" applyAlignment="1">
      <alignment horizontal="left" vertical="center" wrapText="1"/>
    </xf>
    <xf numFmtId="0" fontId="325" fillId="0" borderId="0" xfId="0" applyFont="1" applyAlignment="1">
      <alignment horizontal="left" vertical="center" wrapText="1"/>
    </xf>
    <xf numFmtId="0" fontId="325" fillId="0" borderId="0" xfId="0" applyFont="1" applyBorder="1" applyAlignment="1">
      <alignment horizontal="center" vertical="center" wrapText="1"/>
    </xf>
    <xf numFmtId="10" fontId="4" fillId="0" borderId="86" xfId="0" applyNumberFormat="1" applyFont="1" applyBorder="1" applyAlignment="1">
      <alignment horizontal="center" vertical="center" wrapText="1"/>
    </xf>
    <xf numFmtId="9" fontId="4" fillId="0" borderId="86" xfId="0" applyNumberFormat="1" applyFont="1" applyBorder="1" applyAlignment="1">
      <alignment horizontal="center" vertical="center" wrapText="1"/>
    </xf>
    <xf numFmtId="0" fontId="4" fillId="0" borderId="0" xfId="0" applyFont="1" applyAlignment="1">
      <alignment horizontal="center" wrapText="1"/>
    </xf>
    <xf numFmtId="0" fontId="325" fillId="0" borderId="0" xfId="0" applyFont="1" applyFill="1" applyAlignment="1">
      <alignment horizontal="center" wrapText="1"/>
    </xf>
    <xf numFmtId="315" fontId="325" fillId="4" borderId="86" xfId="7779" applyNumberFormat="1" applyFont="1" applyFill="1" applyBorder="1" applyAlignment="1">
      <alignment horizontal="center" vertical="center" wrapText="1"/>
    </xf>
    <xf numFmtId="315" fontId="325" fillId="4" borderId="86" xfId="7779" applyNumberFormat="1" applyFont="1" applyFill="1" applyBorder="1" applyAlignment="1">
      <alignment horizontal="center" wrapText="1"/>
    </xf>
    <xf numFmtId="43" fontId="325" fillId="0" borderId="100" xfId="7779" applyFont="1" applyFill="1" applyBorder="1" applyAlignment="1">
      <alignment horizontal="left" wrapText="1"/>
    </xf>
    <xf numFmtId="43" fontId="4" fillId="0" borderId="84" xfId="7779" applyFont="1" applyFill="1" applyBorder="1" applyAlignment="1">
      <alignment horizontal="center" wrapText="1"/>
    </xf>
    <xf numFmtId="0" fontId="4" fillId="0" borderId="99" xfId="0" applyFont="1" applyFill="1" applyBorder="1" applyAlignment="1">
      <alignment wrapText="1"/>
    </xf>
    <xf numFmtId="0" fontId="327" fillId="0" borderId="100" xfId="0" applyFont="1" applyFill="1" applyBorder="1" applyAlignment="1">
      <alignment horizontal="left" vertical="top" wrapText="1"/>
    </xf>
    <xf numFmtId="0" fontId="327" fillId="0" borderId="99" xfId="0" applyFont="1" applyFill="1" applyBorder="1" applyAlignment="1">
      <alignment horizontal="left" vertical="top" wrapText="1"/>
    </xf>
    <xf numFmtId="0" fontId="4" fillId="0" borderId="100" xfId="0" applyFont="1" applyFill="1" applyBorder="1" applyAlignment="1">
      <alignment horizontal="left" vertical="top" wrapText="1"/>
    </xf>
    <xf numFmtId="0" fontId="4" fillId="0" borderId="99" xfId="0" applyFont="1" applyFill="1" applyBorder="1" applyAlignment="1">
      <alignment horizontal="left" vertical="top" wrapText="1"/>
    </xf>
    <xf numFmtId="0" fontId="4" fillId="0" borderId="100" xfId="0" applyFont="1" applyFill="1" applyBorder="1" applyAlignment="1">
      <alignment horizontal="right" vertical="top" wrapText="1"/>
    </xf>
    <xf numFmtId="0" fontId="4" fillId="0" borderId="84" xfId="0" applyFont="1" applyFill="1" applyBorder="1" applyAlignment="1">
      <alignment horizontal="right" vertical="top" wrapText="1"/>
    </xf>
    <xf numFmtId="43" fontId="4" fillId="0" borderId="97" xfId="7779" applyFont="1" applyFill="1" applyBorder="1" applyAlignment="1">
      <alignment horizontal="center" wrapText="1"/>
    </xf>
    <xf numFmtId="0" fontId="4" fillId="0" borderId="84" xfId="0" applyFont="1" applyFill="1" applyBorder="1" applyAlignment="1">
      <alignment wrapText="1"/>
    </xf>
    <xf numFmtId="0" fontId="325" fillId="0" borderId="87" xfId="0" applyFont="1" applyFill="1" applyBorder="1" applyAlignment="1">
      <alignment horizontal="center" vertical="center"/>
    </xf>
    <xf numFmtId="0" fontId="325" fillId="0" borderId="86" xfId="0" applyFont="1" applyFill="1" applyBorder="1" applyAlignment="1">
      <alignment horizontal="center" vertical="center"/>
    </xf>
    <xf numFmtId="43" fontId="325" fillId="0" borderId="99" xfId="7779" applyFont="1" applyFill="1" applyBorder="1" applyAlignment="1">
      <alignment horizontal="left" wrapText="1"/>
    </xf>
    <xf numFmtId="0" fontId="325" fillId="0" borderId="99" xfId="0" applyFont="1" applyBorder="1" applyAlignment="1">
      <alignment vertical="top" wrapText="1"/>
    </xf>
    <xf numFmtId="0" fontId="4" fillId="0" borderId="99" xfId="0" applyFont="1" applyBorder="1" applyAlignment="1">
      <alignment horizontal="left" vertical="top" wrapText="1"/>
    </xf>
    <xf numFmtId="165" fontId="4" fillId="0" borderId="99" xfId="0" applyNumberFormat="1" applyFont="1" applyBorder="1" applyAlignment="1">
      <alignment wrapText="1"/>
    </xf>
    <xf numFmtId="0" fontId="4" fillId="0" borderId="99" xfId="0" applyFont="1" applyBorder="1" applyAlignment="1">
      <alignment horizontal="right" vertical="top" wrapText="1"/>
    </xf>
    <xf numFmtId="165" fontId="4" fillId="0" borderId="84" xfId="0" applyNumberFormat="1" applyFont="1" applyBorder="1" applyAlignment="1">
      <alignment wrapText="1"/>
    </xf>
    <xf numFmtId="165" fontId="4" fillId="0" borderId="6" xfId="0" applyNumberFormat="1" applyFont="1" applyBorder="1" applyAlignment="1">
      <alignment wrapText="1"/>
    </xf>
    <xf numFmtId="43" fontId="325" fillId="0" borderId="86" xfId="0" applyNumberFormat="1" applyFont="1" applyBorder="1" applyAlignment="1">
      <alignment wrapText="1"/>
    </xf>
    <xf numFmtId="0" fontId="322" fillId="0" borderId="96" xfId="0" applyFont="1" applyBorder="1" applyAlignment="1">
      <alignment horizontal="left" vertical="center" wrapText="1"/>
    </xf>
    <xf numFmtId="0" fontId="322" fillId="0" borderId="95" xfId="0" applyFont="1" applyBorder="1" applyAlignment="1">
      <alignment horizontal="left" vertical="center" wrapText="1"/>
    </xf>
    <xf numFmtId="0" fontId="4" fillId="0" borderId="97" xfId="0" applyFont="1" applyBorder="1" applyAlignment="1">
      <alignment wrapText="1"/>
    </xf>
    <xf numFmtId="0" fontId="325" fillId="0" borderId="100" xfId="0" applyFont="1" applyBorder="1" applyAlignment="1">
      <alignment horizontal="justify" wrapText="1"/>
    </xf>
    <xf numFmtId="0" fontId="4" fillId="0" borderId="98" xfId="0" applyFont="1" applyBorder="1" applyAlignment="1">
      <alignment wrapText="1"/>
    </xf>
    <xf numFmtId="43" fontId="4" fillId="0" borderId="7" xfId="7779" applyFont="1" applyBorder="1" applyAlignment="1">
      <alignment wrapText="1"/>
    </xf>
    <xf numFmtId="0" fontId="4" fillId="0" borderId="7" xfId="0" applyFont="1" applyBorder="1" applyAlignment="1">
      <alignment wrapText="1"/>
    </xf>
    <xf numFmtId="43" fontId="325" fillId="0" borderId="9" xfId="7779" applyFont="1" applyBorder="1" applyAlignment="1">
      <alignment horizontal="right" wrapText="1"/>
    </xf>
    <xf numFmtId="43" fontId="325" fillId="4" borderId="84" xfId="7779" applyFont="1" applyFill="1" applyBorder="1" applyAlignment="1">
      <alignment horizontal="left" wrapText="1"/>
    </xf>
    <xf numFmtId="43" fontId="325" fillId="4" borderId="88" xfId="7779" applyFont="1" applyFill="1" applyBorder="1" applyAlignment="1">
      <alignment horizontal="center" wrapText="1"/>
    </xf>
    <xf numFmtId="0" fontId="325" fillId="0" borderId="84" xfId="0" applyFont="1" applyBorder="1" applyAlignment="1">
      <alignment horizontal="justify" vertical="top" wrapText="1"/>
    </xf>
    <xf numFmtId="0" fontId="325" fillId="0" borderId="84" xfId="0" applyFont="1" applyBorder="1" applyAlignment="1">
      <alignment wrapText="1"/>
    </xf>
    <xf numFmtId="43" fontId="325" fillId="0" borderId="84" xfId="7779" applyFont="1" applyBorder="1" applyAlignment="1">
      <alignment wrapText="1"/>
    </xf>
    <xf numFmtId="0" fontId="325" fillId="0" borderId="99" xfId="0" applyFont="1" applyBorder="1" applyAlignment="1">
      <alignment horizontal="justify" vertical="top" wrapText="1"/>
    </xf>
    <xf numFmtId="0" fontId="325" fillId="0" borderId="99" xfId="0" applyFont="1" applyBorder="1" applyAlignment="1">
      <alignment wrapText="1"/>
    </xf>
    <xf numFmtId="0" fontId="4" fillId="0" borderId="99" xfId="0" applyFont="1" applyFill="1" applyBorder="1" applyAlignment="1">
      <alignment horizontal="justify" vertical="top" wrapText="1"/>
    </xf>
    <xf numFmtId="43" fontId="4" fillId="0" borderId="86" xfId="0" applyNumberFormat="1" applyFont="1" applyBorder="1" applyAlignment="1">
      <alignment wrapText="1"/>
    </xf>
    <xf numFmtId="165" fontId="4" fillId="0" borderId="86" xfId="0" applyNumberFormat="1" applyFont="1" applyBorder="1" applyAlignment="1">
      <alignment wrapText="1"/>
    </xf>
    <xf numFmtId="0" fontId="325" fillId="0" borderId="99" xfId="0" applyFont="1" applyFill="1" applyBorder="1" applyAlignment="1">
      <alignment horizontal="justify" vertical="top" wrapText="1"/>
    </xf>
    <xf numFmtId="43" fontId="4" fillId="0" borderId="99" xfId="7779" applyNumberFormat="1" applyFont="1" applyBorder="1" applyAlignment="1">
      <alignment wrapText="1"/>
    </xf>
    <xf numFmtId="43" fontId="4" fillId="0" borderId="6" xfId="7779" applyNumberFormat="1" applyFont="1" applyBorder="1" applyAlignment="1">
      <alignment wrapText="1"/>
    </xf>
    <xf numFmtId="0" fontId="4" fillId="0" borderId="6" xfId="0" applyFont="1" applyBorder="1" applyAlignment="1">
      <alignment horizontal="justify" vertical="top" wrapText="1"/>
    </xf>
    <xf numFmtId="0" fontId="4" fillId="0" borderId="0" xfId="0" applyFont="1" applyAlignment="1">
      <alignment horizontal="left" vertical="center" wrapText="1"/>
    </xf>
    <xf numFmtId="0" fontId="325" fillId="0" borderId="0" xfId="0" applyFont="1" applyFill="1" applyBorder="1" applyAlignment="1">
      <alignment horizontal="justify" vertical="top" wrapText="1"/>
    </xf>
    <xf numFmtId="0" fontId="4" fillId="0" borderId="0" xfId="0" applyFont="1" applyBorder="1" applyAlignment="1">
      <alignment wrapText="1"/>
    </xf>
    <xf numFmtId="0" fontId="325" fillId="0" borderId="100" xfId="0" applyFont="1" applyFill="1" applyBorder="1" applyAlignment="1">
      <alignment horizontal="justify" vertical="top" wrapText="1"/>
    </xf>
    <xf numFmtId="0" fontId="4" fillId="0" borderId="100" xfId="0" applyFont="1" applyBorder="1" applyAlignment="1">
      <alignment horizontal="justify" vertical="top" wrapText="1"/>
    </xf>
    <xf numFmtId="165" fontId="4" fillId="0" borderId="5" xfId="0" applyNumberFormat="1" applyFont="1" applyBorder="1" applyAlignment="1">
      <alignment wrapText="1"/>
    </xf>
    <xf numFmtId="0" fontId="4" fillId="0" borderId="100" xfId="0" applyFont="1" applyBorder="1" applyAlignment="1">
      <alignment horizontal="right" vertical="top" wrapText="1"/>
    </xf>
    <xf numFmtId="0" fontId="4" fillId="0" borderId="99" xfId="0" applyFont="1" applyBorder="1" applyAlignment="1">
      <alignment horizontal="right" wrapText="1"/>
    </xf>
    <xf numFmtId="0" fontId="325" fillId="0" borderId="100" xfId="0" applyFont="1" applyBorder="1" applyAlignment="1">
      <alignment horizontal="justify" vertical="top" wrapText="1"/>
    </xf>
    <xf numFmtId="43" fontId="4" fillId="0" borderId="84" xfId="0" applyNumberFormat="1" applyFont="1" applyFill="1" applyBorder="1" applyAlignment="1">
      <alignment wrapText="1"/>
    </xf>
    <xf numFmtId="165" fontId="4" fillId="0" borderId="5" xfId="0" applyNumberFormat="1" applyFont="1" applyFill="1" applyBorder="1" applyAlignment="1">
      <alignment wrapText="1"/>
    </xf>
    <xf numFmtId="43" fontId="4" fillId="0" borderId="97" xfId="0" applyNumberFormat="1" applyFont="1" applyBorder="1" applyAlignment="1">
      <alignment wrapText="1"/>
    </xf>
    <xf numFmtId="43" fontId="4" fillId="0" borderId="9" xfId="7779" applyFont="1" applyBorder="1" applyAlignment="1">
      <alignment wrapText="1"/>
    </xf>
    <xf numFmtId="0" fontId="325" fillId="0" borderId="87" xfId="0" applyFont="1" applyBorder="1" applyAlignment="1">
      <alignment horizontal="left" vertical="top" wrapText="1"/>
    </xf>
    <xf numFmtId="0" fontId="4" fillId="0" borderId="96" xfId="0" applyFont="1" applyBorder="1" applyAlignment="1">
      <alignment wrapText="1"/>
    </xf>
    <xf numFmtId="0" fontId="4" fillId="0" borderId="95" xfId="0" applyFont="1" applyBorder="1" applyAlignment="1">
      <alignment wrapText="1"/>
    </xf>
    <xf numFmtId="43" fontId="4" fillId="0" borderId="95" xfId="7779" applyFont="1" applyBorder="1" applyAlignment="1">
      <alignment wrapText="1"/>
    </xf>
    <xf numFmtId="0" fontId="325" fillId="0" borderId="0" xfId="0" applyFont="1" applyAlignment="1">
      <alignment horizontal="right" vertical="center" wrapText="1"/>
    </xf>
    <xf numFmtId="43" fontId="325" fillId="4" borderId="86" xfId="7779" applyFont="1" applyFill="1" applyBorder="1" applyAlignment="1">
      <alignment horizontal="left" wrapText="1"/>
    </xf>
    <xf numFmtId="0" fontId="4" fillId="0" borderId="96" xfId="0" applyFont="1" applyBorder="1" applyAlignment="1">
      <alignment horizontal="left" vertical="top" wrapText="1"/>
    </xf>
    <xf numFmtId="43" fontId="4" fillId="0" borderId="84" xfId="7779" applyNumberFormat="1" applyFont="1" applyBorder="1" applyAlignment="1">
      <alignment wrapText="1"/>
    </xf>
    <xf numFmtId="43" fontId="4" fillId="0" borderId="97" xfId="7779" applyFont="1" applyBorder="1" applyAlignment="1">
      <alignment wrapText="1"/>
    </xf>
    <xf numFmtId="0" fontId="325" fillId="0" borderId="100" xfId="0" applyFont="1" applyBorder="1" applyAlignment="1">
      <alignment horizontal="left" vertical="top" wrapText="1"/>
    </xf>
    <xf numFmtId="0" fontId="4" fillId="0" borderId="100" xfId="0" applyFont="1" applyBorder="1" applyAlignment="1">
      <alignment horizontal="left" vertical="top" wrapText="1"/>
    </xf>
    <xf numFmtId="0" fontId="4" fillId="0" borderId="84" xfId="0" applyFont="1" applyBorder="1" applyAlignment="1">
      <alignment wrapText="1"/>
    </xf>
    <xf numFmtId="43" fontId="4" fillId="0" borderId="96" xfId="7779" applyFont="1" applyBorder="1" applyAlignment="1">
      <alignment wrapText="1"/>
    </xf>
    <xf numFmtId="0" fontId="325" fillId="0" borderId="100" xfId="0" applyFont="1" applyFill="1" applyBorder="1" applyAlignment="1">
      <alignment horizontal="left" vertical="top" wrapText="1"/>
    </xf>
    <xf numFmtId="0" fontId="4" fillId="0" borderId="0" xfId="0" applyFont="1" applyAlignment="1">
      <alignment horizontal="left" wrapText="1"/>
    </xf>
    <xf numFmtId="0" fontId="325" fillId="0" borderId="0" xfId="0" applyFont="1" applyAlignment="1">
      <alignment horizontal="left" wrapText="1"/>
    </xf>
    <xf numFmtId="43" fontId="325" fillId="0" borderId="84" xfId="7779" applyFont="1" applyFill="1" applyBorder="1" applyAlignment="1">
      <alignment horizontal="center" wrapText="1"/>
    </xf>
    <xf numFmtId="43" fontId="325" fillId="0" borderId="97" xfId="7779" applyFont="1" applyFill="1" applyBorder="1" applyAlignment="1">
      <alignment horizontal="center" wrapText="1"/>
    </xf>
    <xf numFmtId="43" fontId="325" fillId="0" borderId="5" xfId="7779" applyFont="1" applyFill="1" applyBorder="1" applyAlignment="1">
      <alignment horizontal="center" wrapText="1"/>
    </xf>
    <xf numFmtId="43" fontId="325" fillId="0" borderId="99" xfId="7779" applyFont="1" applyFill="1" applyBorder="1" applyAlignment="1">
      <alignment horizontal="center" wrapText="1"/>
    </xf>
    <xf numFmtId="0" fontId="325" fillId="0" borderId="100" xfId="0" applyFont="1" applyBorder="1" applyAlignment="1">
      <alignment horizontal="left" wrapText="1"/>
    </xf>
    <xf numFmtId="0" fontId="4" fillId="0" borderId="100" xfId="0" quotePrefix="1" applyFont="1" applyBorder="1" applyAlignment="1">
      <alignment horizontal="left" wrapText="1"/>
    </xf>
    <xf numFmtId="0" fontId="4" fillId="0" borderId="100" xfId="0" applyFont="1" applyBorder="1" applyAlignment="1">
      <alignment horizontal="left" wrapText="1"/>
    </xf>
    <xf numFmtId="43" fontId="4" fillId="0" borderId="5" xfId="7779" applyNumberFormat="1" applyFont="1" applyBorder="1" applyAlignment="1">
      <alignment wrapText="1"/>
    </xf>
    <xf numFmtId="0" fontId="325" fillId="0" borderId="87" xfId="0" applyFont="1" applyBorder="1" applyAlignment="1">
      <alignment horizontal="left" wrapText="1"/>
    </xf>
    <xf numFmtId="0" fontId="325" fillId="0" borderId="96" xfId="0" applyFont="1" applyBorder="1" applyAlignment="1">
      <alignment horizontal="center" wrapText="1"/>
    </xf>
    <xf numFmtId="43" fontId="325" fillId="0" borderId="95" xfId="0" applyNumberFormat="1" applyFont="1" applyBorder="1" applyAlignment="1">
      <alignment wrapText="1"/>
    </xf>
    <xf numFmtId="43" fontId="325" fillId="0" borderId="97" xfId="0" applyNumberFormat="1" applyFont="1" applyBorder="1" applyAlignment="1">
      <alignment wrapText="1"/>
    </xf>
    <xf numFmtId="0" fontId="325" fillId="0" borderId="100" xfId="0" applyFont="1" applyBorder="1" applyAlignment="1">
      <alignment horizontal="center" wrapText="1"/>
    </xf>
    <xf numFmtId="43" fontId="325" fillId="0" borderId="0" xfId="0" applyNumberFormat="1" applyFont="1" applyBorder="1" applyAlignment="1">
      <alignment wrapText="1"/>
    </xf>
    <xf numFmtId="43" fontId="325" fillId="0" borderId="5" xfId="0" applyNumberFormat="1" applyFont="1" applyBorder="1" applyAlignment="1">
      <alignment wrapText="1"/>
    </xf>
    <xf numFmtId="43" fontId="325" fillId="4" borderId="87" xfId="7779" applyFont="1" applyFill="1" applyBorder="1" applyAlignment="1">
      <alignment horizontal="left" wrapText="1"/>
    </xf>
    <xf numFmtId="0" fontId="4" fillId="0" borderId="84" xfId="0" applyFont="1" applyBorder="1" applyAlignment="1">
      <alignment horizontal="left" vertical="top" wrapText="1"/>
    </xf>
    <xf numFmtId="0" fontId="4" fillId="0" borderId="100" xfId="0" applyFont="1" applyBorder="1" applyAlignment="1">
      <alignment horizontal="right" wrapText="1"/>
    </xf>
    <xf numFmtId="0" fontId="325" fillId="0" borderId="100" xfId="0" applyFont="1" applyFill="1" applyBorder="1" applyAlignment="1">
      <alignment horizontal="left" wrapText="1"/>
    </xf>
    <xf numFmtId="0" fontId="4" fillId="0" borderId="100" xfId="0" applyFont="1" applyFill="1" applyBorder="1" applyAlignment="1">
      <alignment horizontal="left" wrapText="1"/>
    </xf>
    <xf numFmtId="0" fontId="4" fillId="0" borderId="100" xfId="0" applyFont="1" applyFill="1" applyBorder="1" applyAlignment="1">
      <alignment horizontal="left" vertical="center" wrapText="1"/>
    </xf>
    <xf numFmtId="43" fontId="4" fillId="0" borderId="5" xfId="7779" applyFont="1" applyBorder="1" applyAlignment="1">
      <alignment vertical="center" wrapText="1"/>
    </xf>
    <xf numFmtId="43" fontId="4" fillId="0" borderId="99" xfId="7779" applyFont="1" applyBorder="1" applyAlignment="1">
      <alignment vertical="center" wrapText="1"/>
    </xf>
    <xf numFmtId="43" fontId="4" fillId="0" borderId="99" xfId="0" applyNumberFormat="1" applyFont="1" applyBorder="1" applyAlignment="1">
      <alignment vertical="center" wrapText="1"/>
    </xf>
    <xf numFmtId="0" fontId="325" fillId="0" borderId="86" xfId="0" applyFont="1" applyBorder="1" applyAlignment="1">
      <alignment horizontal="left" vertical="top" wrapText="1"/>
    </xf>
    <xf numFmtId="0" fontId="325" fillId="0" borderId="0" xfId="0" applyFont="1" applyBorder="1" applyAlignment="1">
      <alignment horizontal="center" wrapText="1"/>
    </xf>
    <xf numFmtId="0" fontId="325" fillId="0" borderId="86" xfId="0" applyFont="1" applyBorder="1" applyAlignment="1">
      <alignment horizontal="center" wrapText="1"/>
    </xf>
    <xf numFmtId="43" fontId="325" fillId="0" borderId="6" xfId="7779" applyFont="1" applyBorder="1" applyAlignment="1">
      <alignment wrapText="1"/>
    </xf>
    <xf numFmtId="43" fontId="325" fillId="0" borderId="9" xfId="7779" applyFont="1" applyBorder="1" applyAlignment="1">
      <alignment wrapText="1"/>
    </xf>
    <xf numFmtId="0" fontId="3" fillId="0" borderId="0" xfId="0" applyFont="1" applyAlignment="1">
      <alignment horizontal="center"/>
    </xf>
    <xf numFmtId="0" fontId="325" fillId="0" borderId="0" xfId="0" applyFont="1" applyFill="1" applyAlignment="1">
      <alignment horizontal="justify" wrapText="1"/>
    </xf>
    <xf numFmtId="166" fontId="4" fillId="0" borderId="0" xfId="7779" applyNumberFormat="1" applyFont="1" applyAlignment="1">
      <alignment horizontal="center" wrapText="1"/>
    </xf>
    <xf numFmtId="166" fontId="2" fillId="0" borderId="0" xfId="7779" applyNumberFormat="1" applyFont="1" applyAlignment="1">
      <alignment horizontal="center"/>
    </xf>
    <xf numFmtId="0" fontId="4" fillId="36" borderId="0" xfId="0" applyFont="1" applyFill="1" applyAlignment="1">
      <alignment wrapText="1"/>
    </xf>
    <xf numFmtId="0" fontId="2" fillId="0" borderId="0" xfId="0" applyFont="1" applyAlignment="1">
      <alignment horizontal="center"/>
    </xf>
    <xf numFmtId="317" fontId="325" fillId="2" borderId="87" xfId="0" applyNumberFormat="1" applyFont="1" applyFill="1" applyBorder="1" applyAlignment="1">
      <alignment horizontal="center" vertical="center"/>
    </xf>
    <xf numFmtId="317" fontId="325" fillId="2" borderId="86" xfId="0" applyNumberFormat="1" applyFont="1" applyFill="1" applyBorder="1" applyAlignment="1">
      <alignment horizontal="center" vertical="center" wrapText="1"/>
    </xf>
    <xf numFmtId="166" fontId="325" fillId="2" borderId="86" xfId="7779" applyNumberFormat="1" applyFont="1" applyFill="1" applyBorder="1" applyAlignment="1">
      <alignment horizontal="center" vertical="center" wrapText="1"/>
    </xf>
    <xf numFmtId="0" fontId="328" fillId="0" borderId="96" xfId="0" applyNumberFormat="1" applyFont="1" applyFill="1" applyBorder="1" applyAlignment="1">
      <alignment horizontal="justify" vertical="center" wrapText="1"/>
    </xf>
    <xf numFmtId="0" fontId="4" fillId="0" borderId="84" xfId="0" applyNumberFormat="1" applyFont="1" applyFill="1" applyBorder="1" applyAlignment="1">
      <alignment horizontal="justify" vertical="center" wrapText="1"/>
    </xf>
    <xf numFmtId="166" fontId="2" fillId="0" borderId="99" xfId="7779" applyNumberFormat="1" applyFont="1" applyBorder="1" applyAlignment="1">
      <alignment horizontal="center"/>
    </xf>
    <xf numFmtId="0" fontId="4" fillId="0" borderId="100" xfId="0" applyNumberFormat="1" applyFont="1" applyFill="1" applyBorder="1" applyAlignment="1">
      <alignment horizontal="justify" vertical="center" wrapText="1"/>
    </xf>
    <xf numFmtId="0" fontId="4" fillId="0" borderId="99" xfId="0" applyNumberFormat="1" applyFont="1" applyFill="1" applyBorder="1" applyAlignment="1">
      <alignment horizontal="justify" vertical="center" wrapText="1"/>
    </xf>
    <xf numFmtId="0" fontId="328" fillId="0" borderId="100" xfId="0" applyNumberFormat="1" applyFont="1" applyFill="1" applyBorder="1" applyAlignment="1">
      <alignment horizontal="justify" vertical="center" wrapText="1"/>
    </xf>
    <xf numFmtId="0" fontId="325" fillId="0" borderId="87" xfId="0" applyFont="1" applyBorder="1" applyAlignment="1">
      <alignment horizontal="center" vertical="top" wrapText="1"/>
    </xf>
    <xf numFmtId="166" fontId="325" fillId="0" borderId="86" xfId="7779" applyNumberFormat="1" applyFont="1" applyBorder="1" applyAlignment="1">
      <alignment horizontal="center" wrapText="1"/>
    </xf>
    <xf numFmtId="0" fontId="325" fillId="0" borderId="0" xfId="58128" applyFont="1" applyFill="1" applyBorder="1" applyAlignment="1">
      <alignment horizontal="center" vertical="center"/>
    </xf>
    <xf numFmtId="316" fontId="4" fillId="0" borderId="99" xfId="7779" applyNumberFormat="1" applyFont="1" applyBorder="1" applyAlignment="1">
      <alignment wrapText="1"/>
    </xf>
    <xf numFmtId="316" fontId="4" fillId="0" borderId="84" xfId="7779" applyNumberFormat="1" applyFont="1" applyBorder="1" applyAlignment="1">
      <alignment wrapText="1"/>
    </xf>
    <xf numFmtId="43" fontId="4" fillId="0" borderId="96" xfId="7779" applyNumberFormat="1" applyFont="1" applyBorder="1" applyAlignment="1">
      <alignment wrapText="1"/>
    </xf>
    <xf numFmtId="43" fontId="4" fillId="0" borderId="100" xfId="7779" applyNumberFormat="1" applyFont="1" applyBorder="1" applyAlignment="1">
      <alignment wrapText="1"/>
    </xf>
    <xf numFmtId="0" fontId="325" fillId="0" borderId="86" xfId="0" applyFont="1" applyBorder="1" applyAlignment="1">
      <alignment horizontal="justify" vertical="top" wrapText="1"/>
    </xf>
    <xf numFmtId="43" fontId="325" fillId="0" borderId="86" xfId="7779" applyFont="1" applyBorder="1" applyAlignment="1">
      <alignment wrapText="1"/>
    </xf>
    <xf numFmtId="0" fontId="325" fillId="0" borderId="0" xfId="0" applyFont="1" applyAlignment="1">
      <alignment horizontal="right" vertical="top" wrapText="1"/>
    </xf>
    <xf numFmtId="0" fontId="329" fillId="0" borderId="0" xfId="0" applyFont="1" applyAlignment="1">
      <alignment horizontal="justify" wrapText="1"/>
    </xf>
    <xf numFmtId="43" fontId="325" fillId="0" borderId="84" xfId="0" applyNumberFormat="1" applyFont="1" applyBorder="1" applyAlignment="1">
      <alignment wrapText="1"/>
    </xf>
    <xf numFmtId="0" fontId="4" fillId="0" borderId="99" xfId="0" applyFont="1" applyBorder="1" applyAlignment="1">
      <alignment horizontal="justify" vertical="top" wrapText="1"/>
    </xf>
    <xf numFmtId="43" fontId="325" fillId="0" borderId="89" xfId="0" applyNumberFormat="1" applyFont="1" applyBorder="1" applyAlignment="1">
      <alignment wrapText="1"/>
    </xf>
    <xf numFmtId="43" fontId="325" fillId="0" borderId="88" xfId="0" applyNumberFormat="1" applyFont="1" applyBorder="1" applyAlignment="1">
      <alignment wrapText="1"/>
    </xf>
    <xf numFmtId="0" fontId="325" fillId="0" borderId="0" xfId="0" applyFont="1" applyBorder="1" applyAlignment="1">
      <alignment horizontal="left" vertical="center" wrapText="1"/>
    </xf>
    <xf numFmtId="0" fontId="4" fillId="0" borderId="0" xfId="0" quotePrefix="1" applyFont="1" applyBorder="1" applyAlignment="1">
      <alignment horizontal="left" vertical="center" wrapText="1"/>
    </xf>
    <xf numFmtId="0" fontId="322" fillId="0" borderId="0" xfId="0" applyFont="1" applyBorder="1" applyAlignment="1">
      <alignment horizontal="left" vertical="center" wrapText="1"/>
    </xf>
    <xf numFmtId="0" fontId="4" fillId="0" borderId="100" xfId="0" applyFont="1" applyBorder="1" applyAlignment="1">
      <alignment horizontal="justify" wrapText="1"/>
    </xf>
    <xf numFmtId="0" fontId="4" fillId="0" borderId="100" xfId="0" quotePrefix="1" applyFont="1" applyFill="1" applyBorder="1" applyAlignment="1">
      <alignment horizontal="left" vertical="top" wrapText="1"/>
    </xf>
    <xf numFmtId="0" fontId="4" fillId="0" borderId="100" xfId="0" quotePrefix="1" applyFont="1" applyBorder="1" applyAlignment="1">
      <alignment horizontal="left" vertical="top" wrapText="1"/>
    </xf>
    <xf numFmtId="43" fontId="4" fillId="0" borderId="100" xfId="0" applyNumberFormat="1" applyFont="1" applyBorder="1" applyAlignment="1">
      <alignment wrapText="1"/>
    </xf>
    <xf numFmtId="43" fontId="325" fillId="0" borderId="6" xfId="0" applyNumberFormat="1" applyFont="1" applyBorder="1" applyAlignment="1">
      <alignment wrapText="1"/>
    </xf>
    <xf numFmtId="0" fontId="325" fillId="0" borderId="0" xfId="0" applyFont="1" applyBorder="1" applyAlignment="1">
      <alignment horizontal="left" vertical="top" wrapText="1"/>
    </xf>
    <xf numFmtId="166" fontId="2" fillId="0" borderId="0" xfId="7779" applyNumberFormat="1" applyFont="1" applyBorder="1" applyAlignment="1">
      <alignment horizontal="center"/>
    </xf>
    <xf numFmtId="317" fontId="325" fillId="2" borderId="86" xfId="0" applyNumberFormat="1" applyFont="1" applyFill="1" applyBorder="1" applyAlignment="1">
      <alignment horizontal="center" vertical="center"/>
    </xf>
    <xf numFmtId="0" fontId="2" fillId="0" borderId="0" xfId="0" applyFont="1" applyFill="1" applyAlignment="1">
      <alignment horizontal="center"/>
    </xf>
    <xf numFmtId="166" fontId="325" fillId="0" borderId="5" xfId="7779" applyNumberFormat="1" applyFont="1" applyFill="1" applyBorder="1" applyAlignment="1">
      <alignment horizontal="center" vertical="center" wrapText="1"/>
    </xf>
    <xf numFmtId="166" fontId="325" fillId="0" borderId="99" xfId="7779" applyNumberFormat="1" applyFont="1" applyFill="1" applyBorder="1" applyAlignment="1">
      <alignment horizontal="center" vertical="center" wrapText="1"/>
    </xf>
    <xf numFmtId="0" fontId="4" fillId="0" borderId="0" xfId="0" applyFont="1" applyFill="1" applyAlignment="1">
      <alignment wrapText="1"/>
    </xf>
    <xf numFmtId="0" fontId="4" fillId="0" borderId="99" xfId="0" applyNumberFormat="1" applyFont="1" applyFill="1" applyBorder="1" applyAlignment="1">
      <alignment horizontal="left" vertical="center" wrapText="1"/>
    </xf>
    <xf numFmtId="166" fontId="2" fillId="0" borderId="5" xfId="7779" applyNumberFormat="1" applyFont="1" applyFill="1" applyBorder="1" applyAlignment="1">
      <alignment horizontal="center"/>
    </xf>
    <xf numFmtId="166" fontId="2" fillId="0" borderId="99" xfId="7779" applyNumberFormat="1" applyFont="1" applyFill="1" applyBorder="1" applyAlignment="1">
      <alignment horizontal="center"/>
    </xf>
    <xf numFmtId="0" fontId="4" fillId="0" borderId="99" xfId="0" applyFont="1" applyFill="1" applyBorder="1" applyAlignment="1">
      <alignment horizontal="left" wrapText="1"/>
    </xf>
    <xf numFmtId="0" fontId="4" fillId="0" borderId="98" xfId="0" applyNumberFormat="1" applyFont="1" applyFill="1" applyBorder="1" applyAlignment="1">
      <alignment horizontal="justify" vertical="center" wrapText="1"/>
    </xf>
    <xf numFmtId="0" fontId="4" fillId="0" borderId="6" xfId="0" applyNumberFormat="1" applyFont="1" applyFill="1" applyBorder="1" applyAlignment="1">
      <alignment horizontal="justify" vertical="center" wrapText="1"/>
    </xf>
    <xf numFmtId="0" fontId="325" fillId="0" borderId="87" xfId="0" applyNumberFormat="1" applyFont="1" applyFill="1" applyBorder="1" applyAlignment="1">
      <alignment horizontal="center" vertical="center" wrapText="1"/>
    </xf>
    <xf numFmtId="43" fontId="325" fillId="0" borderId="86" xfId="7779" applyFont="1" applyFill="1" applyBorder="1" applyAlignment="1">
      <alignment horizontal="center" vertical="center" wrapText="1"/>
    </xf>
    <xf numFmtId="43" fontId="325" fillId="0" borderId="0" xfId="7779" applyFont="1" applyBorder="1" applyAlignment="1">
      <alignment horizontal="right" vertical="top" wrapText="1"/>
    </xf>
    <xf numFmtId="0" fontId="325" fillId="0" borderId="96" xfId="0" applyFont="1" applyFill="1" applyBorder="1" applyAlignment="1">
      <alignment horizontal="center" vertical="center" wrapText="1"/>
    </xf>
    <xf numFmtId="43" fontId="325" fillId="0" borderId="84" xfId="7779" applyFont="1" applyFill="1" applyBorder="1" applyAlignment="1">
      <alignment horizontal="center" vertical="top" wrapText="1"/>
    </xf>
    <xf numFmtId="43" fontId="4" fillId="0" borderId="99" xfId="7779" applyFont="1" applyBorder="1" applyAlignment="1">
      <alignment horizontal="right" vertical="top" wrapText="1"/>
    </xf>
    <xf numFmtId="0" fontId="330" fillId="0" borderId="86" xfId="6" applyFont="1" applyFill="1" applyBorder="1" applyAlignment="1">
      <alignment horizontal="left" vertical="center"/>
    </xf>
    <xf numFmtId="0" fontId="4" fillId="0" borderId="86" xfId="0" applyFont="1" applyBorder="1" applyAlignment="1">
      <alignment wrapText="1"/>
    </xf>
    <xf numFmtId="43" fontId="325" fillId="0" borderId="86" xfId="7779" applyFont="1" applyBorder="1" applyAlignment="1">
      <alignment horizontal="right" vertical="top" wrapText="1"/>
    </xf>
    <xf numFmtId="43" fontId="325" fillId="0" borderId="99" xfId="7779" applyFont="1" applyBorder="1" applyAlignment="1">
      <alignment horizontal="right" vertical="top" wrapText="1"/>
    </xf>
    <xf numFmtId="0" fontId="325" fillId="0" borderId="99" xfId="6" applyFont="1" applyFill="1" applyBorder="1" applyAlignment="1">
      <alignment horizontal="left" vertical="center"/>
    </xf>
    <xf numFmtId="0" fontId="4" fillId="0" borderId="99" xfId="6" applyFont="1" applyFill="1" applyBorder="1" applyAlignment="1">
      <alignment horizontal="left" vertical="center"/>
    </xf>
    <xf numFmtId="0" fontId="325" fillId="0" borderId="86" xfId="6" applyFont="1" applyFill="1" applyBorder="1" applyAlignment="1">
      <alignment horizontal="left" vertical="center"/>
    </xf>
    <xf numFmtId="0" fontId="325" fillId="0" borderId="86" xfId="0" applyFont="1" applyBorder="1" applyAlignment="1">
      <alignment horizontal="left" wrapText="1"/>
    </xf>
    <xf numFmtId="0" fontId="4" fillId="0" borderId="0" xfId="0" applyFont="1" applyBorder="1" applyAlignment="1">
      <alignment horizontal="justify" vertical="top" wrapText="1"/>
    </xf>
    <xf numFmtId="43" fontId="325" fillId="3" borderId="0" xfId="7779" applyFont="1" applyFill="1" applyAlignment="1">
      <alignment wrapText="1"/>
    </xf>
    <xf numFmtId="166" fontId="4" fillId="3" borderId="0" xfId="7779" applyNumberFormat="1" applyFont="1" applyFill="1" applyAlignment="1">
      <alignment wrapText="1"/>
    </xf>
    <xf numFmtId="43" fontId="4" fillId="3" borderId="0" xfId="7779" applyFont="1" applyFill="1" applyAlignment="1">
      <alignment wrapText="1"/>
    </xf>
    <xf numFmtId="43" fontId="325" fillId="4" borderId="84" xfId="7779" applyFont="1" applyFill="1" applyBorder="1" applyAlignment="1">
      <alignment horizontal="center" wrapText="1"/>
    </xf>
    <xf numFmtId="43" fontId="325" fillId="0" borderId="96" xfId="7779" applyFont="1" applyFill="1" applyBorder="1" applyAlignment="1">
      <alignment horizontal="center" wrapText="1"/>
    </xf>
    <xf numFmtId="166" fontId="4" fillId="3" borderId="100" xfId="7779" applyNumberFormat="1" applyFont="1" applyFill="1" applyBorder="1" applyAlignment="1">
      <alignment vertical="top" wrapText="1"/>
    </xf>
    <xf numFmtId="43" fontId="4" fillId="3" borderId="98" xfId="7779" applyFont="1" applyFill="1" applyBorder="1" applyAlignment="1">
      <alignment vertical="top" wrapText="1"/>
    </xf>
    <xf numFmtId="43" fontId="325" fillId="0" borderId="86" xfId="7779" applyFont="1" applyFill="1" applyBorder="1" applyAlignment="1">
      <alignment horizontal="center" wrapText="1"/>
    </xf>
    <xf numFmtId="0" fontId="4" fillId="0" borderId="87" xfId="0" applyFont="1" applyBorder="1" applyAlignment="1">
      <alignment wrapText="1"/>
    </xf>
    <xf numFmtId="43" fontId="325" fillId="0" borderId="87" xfId="7779" applyFont="1" applyFill="1" applyBorder="1" applyAlignment="1">
      <alignment horizontal="center" wrapText="1"/>
    </xf>
    <xf numFmtId="166" fontId="4" fillId="3" borderId="87" xfId="7779" applyNumberFormat="1" applyFont="1" applyFill="1" applyBorder="1" applyAlignment="1">
      <alignment wrapText="1"/>
    </xf>
    <xf numFmtId="166" fontId="4" fillId="3" borderId="87" xfId="7779" applyNumberFormat="1" applyFont="1" applyFill="1" applyBorder="1" applyAlignment="1">
      <alignment vertical="top" wrapText="1"/>
    </xf>
    <xf numFmtId="0" fontId="325" fillId="0" borderId="0" xfId="0" applyFont="1" applyFill="1" applyAlignment="1">
      <alignment wrapText="1"/>
    </xf>
    <xf numFmtId="269" fontId="325" fillId="0" borderId="0" xfId="0" applyNumberFormat="1" applyFont="1" applyBorder="1" applyAlignment="1">
      <alignment wrapText="1"/>
    </xf>
    <xf numFmtId="43" fontId="325" fillId="0" borderId="84" xfId="7779" applyFont="1" applyBorder="1" applyAlignment="1">
      <alignment horizontal="center" wrapText="1"/>
    </xf>
    <xf numFmtId="43" fontId="325" fillId="0" borderId="97" xfId="7779" applyFont="1" applyBorder="1" applyAlignment="1">
      <alignment horizontal="center" wrapText="1"/>
    </xf>
    <xf numFmtId="0" fontId="261" fillId="0" borderId="100" xfId="6" applyFont="1" applyFill="1" applyBorder="1" applyAlignment="1">
      <alignment horizontal="left" vertical="center"/>
    </xf>
    <xf numFmtId="43" fontId="4" fillId="0" borderId="99" xfId="7779" quotePrefix="1" applyFont="1" applyBorder="1" applyAlignment="1">
      <alignment horizontal="right" wrapText="1"/>
    </xf>
    <xf numFmtId="43" fontId="325" fillId="0" borderId="9" xfId="7779" applyFont="1" applyFill="1" applyBorder="1" applyAlignment="1">
      <alignment wrapText="1"/>
    </xf>
    <xf numFmtId="43" fontId="325" fillId="0" borderId="88" xfId="7779" applyFont="1" applyFill="1" applyBorder="1" applyAlignment="1">
      <alignment wrapText="1"/>
    </xf>
    <xf numFmtId="43" fontId="325" fillId="0" borderId="0" xfId="7779" applyFont="1" applyBorder="1" applyAlignment="1">
      <alignment wrapText="1"/>
    </xf>
    <xf numFmtId="0" fontId="4" fillId="0" borderId="0" xfId="0" applyNumberFormat="1" applyFont="1" applyFill="1" applyBorder="1" applyAlignment="1">
      <alignment horizontal="center" vertical="center" wrapText="1"/>
    </xf>
    <xf numFmtId="166" fontId="4" fillId="0" borderId="0" xfId="7779" applyNumberFormat="1" applyFont="1" applyFill="1" applyBorder="1" applyAlignment="1">
      <alignment horizontal="center" vertical="center" wrapText="1"/>
    </xf>
    <xf numFmtId="166" fontId="4" fillId="0" borderId="0" xfId="7779" applyNumberFormat="1" applyFont="1" applyFill="1" applyBorder="1" applyAlignment="1">
      <alignment horizontal="center" vertical="center"/>
    </xf>
    <xf numFmtId="0" fontId="4" fillId="0" borderId="0" xfId="0" applyFont="1" applyFill="1" applyBorder="1" applyAlignment="1">
      <alignment horizontal="justify" vertical="top"/>
    </xf>
    <xf numFmtId="318" fontId="4" fillId="0" borderId="0" xfId="0" applyNumberFormat="1" applyFont="1" applyFill="1" applyBorder="1" applyAlignment="1">
      <alignment horizontal="center" vertical="center"/>
    </xf>
    <xf numFmtId="317" fontId="325" fillId="4" borderId="87" xfId="0" applyNumberFormat="1" applyFont="1" applyFill="1" applyBorder="1" applyAlignment="1">
      <alignment horizontal="center" vertical="center"/>
    </xf>
    <xf numFmtId="317" fontId="325" fillId="4" borderId="86" xfId="0" applyNumberFormat="1" applyFont="1" applyFill="1" applyBorder="1" applyAlignment="1">
      <alignment horizontal="center" vertical="center" wrapText="1"/>
    </xf>
    <xf numFmtId="317" fontId="325" fillId="0" borderId="96" xfId="0" applyNumberFormat="1" applyFont="1" applyFill="1" applyBorder="1" applyAlignment="1">
      <alignment horizontal="left" vertical="center"/>
    </xf>
    <xf numFmtId="317" fontId="325" fillId="0" borderId="84" xfId="0" applyNumberFormat="1" applyFont="1" applyFill="1" applyBorder="1" applyAlignment="1">
      <alignment horizontal="left" vertical="center"/>
    </xf>
    <xf numFmtId="317" fontId="4" fillId="0" borderId="100" xfId="0" applyNumberFormat="1" applyFont="1" applyFill="1" applyBorder="1" applyAlignment="1">
      <alignment vertical="center"/>
    </xf>
    <xf numFmtId="317" fontId="4" fillId="0" borderId="99" xfId="0" applyNumberFormat="1" applyFont="1" applyFill="1" applyBorder="1" applyAlignment="1">
      <alignment vertical="center"/>
    </xf>
    <xf numFmtId="317" fontId="325" fillId="0" borderId="99" xfId="0" applyNumberFormat="1" applyFont="1" applyFill="1" applyBorder="1" applyAlignment="1">
      <alignment vertical="center"/>
    </xf>
    <xf numFmtId="317" fontId="4" fillId="0" borderId="100" xfId="0" applyNumberFormat="1" applyFont="1" applyFill="1" applyBorder="1" applyAlignment="1">
      <alignment horizontal="left" vertical="center"/>
    </xf>
    <xf numFmtId="317" fontId="325" fillId="0" borderId="99" xfId="0" applyNumberFormat="1" applyFont="1" applyFill="1" applyBorder="1" applyAlignment="1">
      <alignment horizontal="left" vertical="center"/>
    </xf>
    <xf numFmtId="317" fontId="325" fillId="0" borderId="100" xfId="0" applyNumberFormat="1" applyFont="1" applyFill="1" applyBorder="1" applyAlignment="1">
      <alignment horizontal="left" vertical="center"/>
    </xf>
    <xf numFmtId="317" fontId="325" fillId="0" borderId="87" xfId="0" applyNumberFormat="1" applyFont="1" applyFill="1" applyBorder="1" applyAlignment="1">
      <alignment horizontal="center" vertical="center"/>
    </xf>
    <xf numFmtId="317" fontId="325" fillId="0" borderId="86" xfId="0" applyNumberFormat="1" applyFont="1" applyFill="1" applyBorder="1" applyAlignment="1">
      <alignment horizontal="center" vertical="center"/>
    </xf>
    <xf numFmtId="166" fontId="325" fillId="0" borderId="86" xfId="7779"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xf>
    <xf numFmtId="0" fontId="325" fillId="0" borderId="100" xfId="0" applyNumberFormat="1" applyFont="1" applyFill="1" applyBorder="1" applyAlignment="1">
      <alignment horizontal="left" vertical="center"/>
    </xf>
    <xf numFmtId="166" fontId="4" fillId="0" borderId="99" xfId="7779" applyNumberFormat="1" applyFont="1" applyFill="1" applyBorder="1" applyAlignment="1">
      <alignment horizontal="center" vertical="center" wrapText="1"/>
    </xf>
    <xf numFmtId="0" fontId="4" fillId="0" borderId="100" xfId="0" applyNumberFormat="1" applyFont="1" applyFill="1" applyBorder="1" applyAlignment="1">
      <alignment horizontal="left" vertical="center"/>
    </xf>
    <xf numFmtId="0" fontId="325" fillId="0" borderId="99" xfId="0" applyNumberFormat="1" applyFont="1" applyFill="1" applyBorder="1" applyAlignment="1">
      <alignment horizontal="left" vertical="center"/>
    </xf>
    <xf numFmtId="0" fontId="3" fillId="0" borderId="87" xfId="0" applyFont="1" applyBorder="1" applyAlignment="1">
      <alignment horizontal="center"/>
    </xf>
    <xf numFmtId="0" fontId="3" fillId="0" borderId="86" xfId="0" applyFont="1" applyBorder="1" applyAlignment="1">
      <alignment horizontal="center"/>
    </xf>
    <xf numFmtId="166" fontId="3" fillId="0" borderId="86" xfId="7779" applyNumberFormat="1" applyFont="1" applyBorder="1" applyAlignment="1">
      <alignment horizontal="center"/>
    </xf>
    <xf numFmtId="0" fontId="325" fillId="0" borderId="0" xfId="0" applyFont="1" applyBorder="1" applyAlignment="1">
      <alignment wrapText="1"/>
    </xf>
    <xf numFmtId="43" fontId="325" fillId="0" borderId="99" xfId="7779" applyFont="1" applyBorder="1" applyAlignment="1">
      <alignment horizontal="center" vertical="top" wrapText="1"/>
    </xf>
    <xf numFmtId="43" fontId="325" fillId="0" borderId="5" xfId="7779" applyFont="1" applyBorder="1" applyAlignment="1">
      <alignment horizontal="center" vertical="top" wrapText="1"/>
    </xf>
    <xf numFmtId="43" fontId="4" fillId="0" borderId="5" xfId="7779" applyFont="1" applyBorder="1" applyAlignment="1">
      <alignment horizontal="justify" vertical="top" wrapText="1"/>
    </xf>
    <xf numFmtId="43" fontId="4" fillId="0" borderId="86" xfId="7779" applyFont="1" applyBorder="1" applyAlignment="1">
      <alignment horizontal="right" vertical="top" wrapText="1"/>
    </xf>
    <xf numFmtId="0" fontId="325" fillId="0" borderId="96" xfId="0" applyFont="1" applyBorder="1" applyAlignment="1">
      <alignment wrapText="1"/>
    </xf>
    <xf numFmtId="43" fontId="4" fillId="0" borderId="95" xfId="7779" applyFont="1" applyBorder="1" applyAlignment="1">
      <alignment horizontal="right" vertical="top" wrapText="1"/>
    </xf>
    <xf numFmtId="43" fontId="4" fillId="0" borderId="99" xfId="0" applyNumberFormat="1" applyFont="1" applyFill="1" applyBorder="1" applyAlignment="1">
      <alignment wrapText="1"/>
    </xf>
    <xf numFmtId="165" fontId="4" fillId="0" borderId="99" xfId="0" applyNumberFormat="1" applyFont="1" applyFill="1" applyBorder="1" applyAlignment="1">
      <alignment wrapText="1"/>
    </xf>
    <xf numFmtId="0" fontId="325" fillId="0" borderId="87" xfId="0" applyFont="1" applyBorder="1" applyAlignment="1">
      <alignment wrapText="1"/>
    </xf>
    <xf numFmtId="43" fontId="4" fillId="0" borderId="0" xfId="7779" applyFont="1" applyBorder="1" applyAlignment="1">
      <alignment horizontal="right" vertical="top" wrapText="1"/>
    </xf>
    <xf numFmtId="0" fontId="4" fillId="0" borderId="0" xfId="0" applyFont="1" applyAlignment="1">
      <alignment horizontal="left" vertical="top" wrapText="1"/>
    </xf>
    <xf numFmtId="43" fontId="4" fillId="0" borderId="99" xfId="0" applyNumberFormat="1" applyFont="1" applyBorder="1" applyAlignment="1">
      <alignment horizontal="left" vertical="top" wrapText="1"/>
    </xf>
    <xf numFmtId="43" fontId="325" fillId="0" borderId="86" xfId="0" applyNumberFormat="1" applyFont="1" applyBorder="1" applyAlignment="1">
      <alignment horizontal="left" vertical="top" wrapText="1"/>
    </xf>
    <xf numFmtId="0" fontId="325" fillId="0" borderId="96" xfId="0" applyFont="1" applyBorder="1" applyAlignment="1">
      <alignment horizontal="left" vertical="top" wrapText="1"/>
    </xf>
    <xf numFmtId="43" fontId="325" fillId="0" borderId="95" xfId="7779" applyFont="1" applyBorder="1" applyAlignment="1">
      <alignment wrapText="1"/>
    </xf>
    <xf numFmtId="43" fontId="325" fillId="0" borderId="97" xfId="0" applyNumberFormat="1" applyFont="1" applyBorder="1" applyAlignment="1">
      <alignment horizontal="left" vertical="top" wrapText="1"/>
    </xf>
    <xf numFmtId="0" fontId="4" fillId="0" borderId="0" xfId="0" applyFont="1" applyBorder="1" applyAlignment="1">
      <alignment horizontal="left" vertical="top" wrapText="1"/>
    </xf>
    <xf numFmtId="0" fontId="4" fillId="0" borderId="5" xfId="0" applyFont="1" applyBorder="1" applyAlignment="1">
      <alignment horizontal="left" vertical="top" wrapText="1"/>
    </xf>
    <xf numFmtId="43" fontId="325" fillId="4" borderId="86" xfId="7779" applyFont="1" applyFill="1" applyBorder="1" applyAlignment="1">
      <alignment horizontal="left" vertical="center" wrapText="1"/>
    </xf>
    <xf numFmtId="43" fontId="325" fillId="0" borderId="0" xfId="0" applyNumberFormat="1" applyFont="1" applyBorder="1" applyAlignment="1">
      <alignment horizontal="left" vertical="top" wrapText="1"/>
    </xf>
    <xf numFmtId="0" fontId="4" fillId="0" borderId="0" xfId="0" applyNumberFormat="1" applyFont="1" applyAlignment="1">
      <alignment wrapText="1"/>
    </xf>
    <xf numFmtId="43" fontId="4" fillId="0" borderId="99" xfId="7779" applyFont="1" applyBorder="1" applyAlignment="1">
      <alignment horizontal="justify" vertical="top" wrapText="1"/>
    </xf>
    <xf numFmtId="43" fontId="4" fillId="0" borderId="84" xfId="7779" applyFont="1" applyBorder="1" applyAlignment="1">
      <alignment horizontal="right" vertical="top" wrapText="1"/>
    </xf>
    <xf numFmtId="0" fontId="4" fillId="0" borderId="100" xfId="0" quotePrefix="1" applyFont="1" applyBorder="1" applyAlignment="1">
      <alignment wrapText="1"/>
    </xf>
    <xf numFmtId="43" fontId="4" fillId="3" borderId="99" xfId="7779" applyFont="1" applyFill="1" applyBorder="1" applyAlignment="1">
      <alignment horizontal="center" wrapText="1"/>
    </xf>
    <xf numFmtId="0" fontId="4" fillId="3" borderId="100" xfId="0" applyFont="1" applyFill="1" applyBorder="1" applyAlignment="1">
      <alignment horizontal="left" vertical="top" wrapText="1"/>
    </xf>
    <xf numFmtId="43" fontId="325" fillId="0" borderId="84" xfId="7779" applyFont="1" applyBorder="1" applyAlignment="1">
      <alignment horizontal="justify" vertical="top" wrapText="1"/>
    </xf>
    <xf numFmtId="43" fontId="325" fillId="0" borderId="97" xfId="7779" applyFont="1" applyBorder="1" applyAlignment="1">
      <alignment horizontal="justify" vertical="top" wrapText="1"/>
    </xf>
    <xf numFmtId="43" fontId="325" fillId="0" borderId="99" xfId="7779" applyFont="1" applyBorder="1" applyAlignment="1">
      <alignment horizontal="justify" vertical="top" wrapText="1"/>
    </xf>
    <xf numFmtId="43" fontId="325" fillId="0" borderId="5" xfId="7779" applyFont="1" applyBorder="1" applyAlignment="1">
      <alignment horizontal="justify" vertical="top" wrapText="1"/>
    </xf>
    <xf numFmtId="43" fontId="325" fillId="0" borderId="6" xfId="7779" applyFont="1" applyBorder="1" applyAlignment="1">
      <alignment horizontal="justify" vertical="top" wrapText="1"/>
    </xf>
    <xf numFmtId="43" fontId="325" fillId="0" borderId="9" xfId="7779" applyFont="1" applyBorder="1" applyAlignment="1">
      <alignment horizontal="right" vertical="top" wrapText="1"/>
    </xf>
    <xf numFmtId="43" fontId="325" fillId="0" borderId="87" xfId="7779" applyFont="1" applyBorder="1" applyAlignment="1">
      <alignment horizontal="justify" vertical="top" wrapText="1"/>
    </xf>
    <xf numFmtId="43" fontId="325" fillId="0" borderId="86" xfId="7779" applyFont="1" applyBorder="1" applyAlignment="1">
      <alignment horizontal="justify" vertical="top" wrapText="1"/>
    </xf>
    <xf numFmtId="319" fontId="4" fillId="0" borderId="100" xfId="0" applyNumberFormat="1" applyFont="1" applyBorder="1" applyAlignment="1">
      <alignment horizontal="left" vertical="top" wrapText="1"/>
    </xf>
    <xf numFmtId="43" fontId="325" fillId="0" borderId="86" xfId="7779" applyNumberFormat="1" applyFont="1" applyBorder="1" applyAlignment="1">
      <alignment wrapText="1"/>
    </xf>
    <xf numFmtId="0" fontId="2" fillId="0" borderId="0" xfId="57568" applyFont="1"/>
    <xf numFmtId="2" fontId="2" fillId="0" borderId="0" xfId="57568" applyNumberFormat="1" applyFont="1"/>
    <xf numFmtId="0" fontId="108" fillId="0" borderId="0" xfId="0" applyFont="1"/>
    <xf numFmtId="0" fontId="325" fillId="0" borderId="0" xfId="0" applyFont="1"/>
    <xf numFmtId="39" fontId="325" fillId="3" borderId="0" xfId="56897" applyNumberFormat="1" applyFont="1" applyFill="1" applyBorder="1" applyAlignment="1" applyProtection="1">
      <alignment horizontal="left" vertical="center"/>
    </xf>
    <xf numFmtId="0" fontId="4" fillId="0" borderId="7" xfId="0" applyFont="1" applyBorder="1" applyAlignment="1">
      <alignment horizontal="center" wrapText="1"/>
    </xf>
    <xf numFmtId="0" fontId="317" fillId="0" borderId="100" xfId="0" applyFont="1" applyBorder="1" applyAlignment="1">
      <alignment horizontal="justify" wrapText="1"/>
    </xf>
    <xf numFmtId="166" fontId="4" fillId="0" borderId="100" xfId="7779" applyNumberFormat="1" applyFont="1" applyBorder="1" applyAlignment="1">
      <alignment wrapText="1"/>
    </xf>
    <xf numFmtId="166" fontId="4" fillId="0" borderId="99" xfId="7779" applyNumberFormat="1" applyFont="1" applyBorder="1" applyAlignment="1">
      <alignment wrapText="1"/>
    </xf>
    <xf numFmtId="166" fontId="4" fillId="0" borderId="5" xfId="7779" applyNumberFormat="1" applyFont="1" applyBorder="1" applyAlignment="1">
      <alignment wrapText="1"/>
    </xf>
    <xf numFmtId="0" fontId="317" fillId="0" borderId="100" xfId="0" quotePrefix="1" applyFont="1" applyBorder="1" applyAlignment="1">
      <alignment horizontal="justify" wrapText="1"/>
    </xf>
    <xf numFmtId="166" fontId="4" fillId="0" borderId="6" xfId="7779" applyNumberFormat="1" applyFont="1" applyBorder="1" applyAlignment="1">
      <alignment wrapText="1"/>
    </xf>
    <xf numFmtId="0" fontId="4" fillId="0" borderId="100" xfId="0" quotePrefix="1" applyFont="1" applyBorder="1" applyAlignment="1">
      <alignment horizontal="justify" wrapText="1"/>
    </xf>
    <xf numFmtId="0" fontId="4" fillId="0" borderId="100" xfId="0" quotePrefix="1" applyFont="1" applyBorder="1" applyAlignment="1">
      <alignment horizontal="justify"/>
    </xf>
    <xf numFmtId="166" fontId="4" fillId="3" borderId="100" xfId="7779" applyNumberFormat="1" applyFont="1" applyFill="1" applyBorder="1" applyAlignment="1">
      <alignment wrapText="1"/>
    </xf>
    <xf numFmtId="166" fontId="4" fillId="0" borderId="9" xfId="7779" applyNumberFormat="1" applyFont="1" applyBorder="1" applyAlignment="1">
      <alignment wrapText="1"/>
    </xf>
    <xf numFmtId="43" fontId="325" fillId="0" borderId="88" xfId="7779" applyFont="1" applyBorder="1" applyAlignment="1">
      <alignment wrapText="1"/>
    </xf>
    <xf numFmtId="0" fontId="325" fillId="0" borderId="0" xfId="0" applyFont="1" applyBorder="1" applyAlignment="1">
      <alignment horizontal="justify" wrapText="1"/>
    </xf>
    <xf numFmtId="0" fontId="4" fillId="0" borderId="0" xfId="0" applyFont="1"/>
    <xf numFmtId="0" fontId="4" fillId="0" borderId="0" xfId="0" applyFont="1" applyAlignment="1">
      <alignment horizontal="center"/>
    </xf>
    <xf numFmtId="0" fontId="4" fillId="0" borderId="86" xfId="0" applyFont="1" applyBorder="1"/>
    <xf numFmtId="0" fontId="4" fillId="0" borderId="88" xfId="0" applyFont="1" applyBorder="1" applyAlignment="1">
      <alignment horizontal="center"/>
    </xf>
    <xf numFmtId="0" fontId="4" fillId="0" borderId="86" xfId="0" applyFont="1" applyBorder="1" applyAlignment="1">
      <alignment horizontal="left"/>
    </xf>
    <xf numFmtId="0" fontId="4" fillId="0" borderId="84" xfId="0" applyFont="1" applyBorder="1"/>
    <xf numFmtId="0" fontId="4" fillId="0" borderId="97" xfId="0" applyFont="1" applyBorder="1" applyAlignment="1">
      <alignment horizontal="center"/>
    </xf>
    <xf numFmtId="0" fontId="4" fillId="0" borderId="99" xfId="0" applyFont="1" applyBorder="1"/>
    <xf numFmtId="43" fontId="4" fillId="0" borderId="5" xfId="7779" applyFont="1" applyBorder="1"/>
    <xf numFmtId="0" fontId="325" fillId="0" borderId="86" xfId="0" applyFont="1" applyBorder="1"/>
    <xf numFmtId="43" fontId="325" fillId="0" borderId="88" xfId="7779" applyFont="1" applyBorder="1"/>
    <xf numFmtId="43" fontId="325" fillId="0" borderId="86" xfId="7779" applyFont="1" applyBorder="1"/>
    <xf numFmtId="0" fontId="108" fillId="0" borderId="0" xfId="0" applyFont="1" applyAlignment="1">
      <alignment vertical="center"/>
    </xf>
    <xf numFmtId="43" fontId="325" fillId="4" borderId="87" xfId="7779" applyFont="1" applyFill="1" applyBorder="1" applyAlignment="1">
      <alignment horizontal="left" vertical="center" wrapText="1"/>
    </xf>
    <xf numFmtId="43" fontId="4" fillId="4" borderId="87" xfId="7779" applyFont="1" applyFill="1" applyBorder="1" applyAlignment="1">
      <alignment horizontal="center" vertical="center" wrapText="1"/>
    </xf>
    <xf numFmtId="43" fontId="4" fillId="4" borderId="86" xfId="7779" applyFont="1" applyFill="1" applyBorder="1" applyAlignment="1">
      <alignment horizontal="center" vertical="center" wrapText="1"/>
    </xf>
    <xf numFmtId="43" fontId="4" fillId="4" borderId="88" xfId="7779" applyFont="1" applyFill="1" applyBorder="1" applyAlignment="1">
      <alignment horizontal="center" vertical="center" wrapText="1"/>
    </xf>
    <xf numFmtId="0" fontId="0" fillId="0" borderId="0" xfId="0" applyAlignment="1">
      <alignment vertical="center"/>
    </xf>
    <xf numFmtId="43" fontId="4" fillId="0" borderId="100" xfId="7779" applyFont="1" applyBorder="1" applyAlignment="1">
      <alignment wrapText="1"/>
    </xf>
    <xf numFmtId="0" fontId="108" fillId="0" borderId="0" xfId="0" applyFont="1" applyAlignment="1">
      <alignment horizontal="center"/>
    </xf>
    <xf numFmtId="315" fontId="4" fillId="4" borderId="87" xfId="7779" applyNumberFormat="1" applyFont="1" applyFill="1" applyBorder="1" applyAlignment="1">
      <alignment horizontal="center" wrapText="1"/>
    </xf>
    <xf numFmtId="43" fontId="4" fillId="4" borderId="86" xfId="7779" applyFont="1" applyFill="1" applyBorder="1" applyAlignment="1">
      <alignment horizontal="center" wrapText="1"/>
    </xf>
    <xf numFmtId="43" fontId="4" fillId="0" borderId="96" xfId="7779" applyFont="1" applyFill="1" applyBorder="1" applyAlignment="1">
      <alignment horizontal="center" wrapText="1"/>
    </xf>
    <xf numFmtId="43" fontId="4" fillId="0" borderId="100" xfId="7779" applyFont="1" applyBorder="1" applyAlignment="1">
      <alignment horizontal="right" wrapText="1"/>
    </xf>
    <xf numFmtId="0" fontId="2" fillId="0" borderId="0" xfId="0" applyFont="1" applyAlignment="1">
      <alignment vertical="top" wrapText="1"/>
    </xf>
    <xf numFmtId="0" fontId="108" fillId="0" borderId="0" xfId="0" applyFont="1" applyAlignment="1">
      <alignment horizontal="center" vertical="center"/>
    </xf>
    <xf numFmtId="0" fontId="0" fillId="0" borderId="0" xfId="0" applyAlignment="1">
      <alignment horizontal="center" vertical="center"/>
    </xf>
    <xf numFmtId="43" fontId="325" fillId="0" borderId="96" xfId="7779" applyFont="1" applyFill="1" applyBorder="1" applyAlignment="1">
      <alignment horizontal="left" wrapText="1"/>
    </xf>
    <xf numFmtId="43" fontId="4" fillId="0" borderId="6" xfId="7779" applyFont="1" applyFill="1" applyBorder="1" applyAlignment="1">
      <alignment horizontal="center" wrapText="1"/>
    </xf>
    <xf numFmtId="0" fontId="325" fillId="0" borderId="87" xfId="0" applyFont="1" applyBorder="1" applyAlignment="1">
      <alignment horizontal="justify" wrapText="1"/>
    </xf>
    <xf numFmtId="0" fontId="325" fillId="0" borderId="88" xfId="0" applyFont="1" applyBorder="1" applyAlignment="1">
      <alignment horizontal="justify" wrapText="1"/>
    </xf>
    <xf numFmtId="43" fontId="325" fillId="0" borderId="0" xfId="7779" applyFont="1" applyFill="1" applyBorder="1" applyAlignment="1">
      <alignment horizontal="left" wrapText="1"/>
    </xf>
    <xf numFmtId="43" fontId="4" fillId="0" borderId="0" xfId="7779" applyFont="1" applyFill="1" applyBorder="1" applyAlignment="1">
      <alignment horizontal="center" wrapText="1"/>
    </xf>
    <xf numFmtId="0" fontId="3" fillId="0" borderId="0" xfId="57568" applyFont="1"/>
    <xf numFmtId="43" fontId="2" fillId="0" borderId="0" xfId="7779" applyFont="1"/>
    <xf numFmtId="0" fontId="3" fillId="0" borderId="0" xfId="57568" applyFont="1" applyAlignment="1">
      <alignment horizontal="center"/>
    </xf>
    <xf numFmtId="43" fontId="3" fillId="0" borderId="0" xfId="7779" applyFont="1" applyAlignment="1">
      <alignment horizontal="right"/>
    </xf>
    <xf numFmtId="318" fontId="4" fillId="0" borderId="0" xfId="57568" applyNumberFormat="1" applyFont="1" applyFill="1" applyBorder="1" applyAlignment="1">
      <alignment horizontal="right" vertical="center"/>
    </xf>
    <xf numFmtId="317" fontId="325" fillId="2" borderId="86" xfId="57568" applyNumberFormat="1" applyFont="1" applyFill="1" applyBorder="1" applyAlignment="1">
      <alignment horizontal="center" vertical="center"/>
    </xf>
    <xf numFmtId="43" fontId="325" fillId="2" borderId="86" xfId="7779" applyFont="1" applyFill="1" applyBorder="1" applyAlignment="1">
      <alignment horizontal="center" vertical="center" wrapText="1"/>
    </xf>
    <xf numFmtId="43" fontId="3" fillId="2" borderId="86" xfId="7779" applyFont="1" applyFill="1" applyBorder="1" applyAlignment="1">
      <alignment horizontal="center" vertical="center" wrapText="1"/>
    </xf>
    <xf numFmtId="0" fontId="4" fillId="0" borderId="0" xfId="58128" applyFont="1" applyFill="1" applyBorder="1" applyAlignment="1">
      <alignment horizontal="center" vertical="center"/>
    </xf>
    <xf numFmtId="0" fontId="325" fillId="0" borderId="100" xfId="57568" applyNumberFormat="1" applyFont="1" applyBorder="1" applyAlignment="1">
      <alignment vertical="top"/>
    </xf>
    <xf numFmtId="43" fontId="2" fillId="0" borderId="99" xfId="7779" applyFont="1" applyBorder="1"/>
    <xf numFmtId="0" fontId="4" fillId="0" borderId="0" xfId="57568" applyNumberFormat="1" applyFont="1" applyFill="1" applyBorder="1" applyAlignment="1">
      <alignment horizontal="right" vertical="center"/>
    </xf>
    <xf numFmtId="0" fontId="4" fillId="0" borderId="100" xfId="57568" applyNumberFormat="1" applyFont="1" applyBorder="1" applyAlignment="1">
      <alignment vertical="top"/>
    </xf>
    <xf numFmtId="43" fontId="2" fillId="0" borderId="99" xfId="7779" applyFont="1" applyBorder="1" applyAlignment="1">
      <alignment horizontal="right"/>
    </xf>
    <xf numFmtId="0" fontId="4" fillId="0" borderId="100" xfId="57568" applyNumberFormat="1" applyFont="1" applyBorder="1" applyAlignment="1">
      <alignment vertical="top" wrapText="1"/>
    </xf>
    <xf numFmtId="0" fontId="2" fillId="0" borderId="100" xfId="57568" applyFont="1" applyBorder="1"/>
    <xf numFmtId="43" fontId="2" fillId="0" borderId="86" xfId="7779" applyFont="1" applyBorder="1"/>
    <xf numFmtId="0" fontId="327" fillId="0" borderId="100" xfId="57568" applyNumberFormat="1" applyFont="1" applyBorder="1" applyAlignment="1">
      <alignment vertical="top"/>
    </xf>
    <xf numFmtId="43" fontId="2" fillId="0" borderId="6" xfId="7779" applyFont="1" applyBorder="1"/>
    <xf numFmtId="43" fontId="325" fillId="0" borderId="86" xfId="58133" applyNumberFormat="1" applyFont="1" applyFill="1" applyBorder="1" applyAlignment="1">
      <alignment horizontal="center" vertical="center" wrapText="1"/>
    </xf>
    <xf numFmtId="43" fontId="3" fillId="0" borderId="86" xfId="7779" applyFont="1" applyBorder="1"/>
    <xf numFmtId="43" fontId="325" fillId="0" borderId="0" xfId="58133" applyNumberFormat="1" applyFont="1" applyFill="1" applyBorder="1" applyAlignment="1">
      <alignment horizontal="center" vertical="center" wrapText="1"/>
    </xf>
    <xf numFmtId="43" fontId="3" fillId="0" borderId="0" xfId="7779" applyFont="1" applyBorder="1"/>
    <xf numFmtId="0" fontId="334" fillId="0" borderId="0" xfId="57568" applyFont="1"/>
    <xf numFmtId="43" fontId="2" fillId="0" borderId="99" xfId="7779" applyFont="1" applyFill="1" applyBorder="1" applyAlignment="1">
      <alignment horizontal="right"/>
    </xf>
    <xf numFmtId="0" fontId="334" fillId="0" borderId="0" xfId="58134" applyFont="1" applyAlignment="1"/>
    <xf numFmtId="0" fontId="2" fillId="0" borderId="100" xfId="57568" applyFont="1" applyBorder="1" applyAlignment="1">
      <alignment wrapText="1"/>
    </xf>
    <xf numFmtId="0" fontId="2" fillId="0" borderId="86" xfId="57568" applyFont="1" applyBorder="1" applyAlignment="1">
      <alignment wrapText="1"/>
    </xf>
    <xf numFmtId="43" fontId="2" fillId="0" borderId="86" xfId="7779" applyFont="1" applyBorder="1" applyAlignment="1">
      <alignment horizontal="right"/>
    </xf>
    <xf numFmtId="0" fontId="2" fillId="0" borderId="96" xfId="57568" applyFont="1" applyBorder="1"/>
    <xf numFmtId="0" fontId="2" fillId="0" borderId="87" xfId="57568" applyFont="1" applyBorder="1"/>
    <xf numFmtId="0" fontId="3" fillId="0" borderId="0" xfId="57568" applyFont="1" applyBorder="1" applyAlignment="1">
      <alignment horizontal="center"/>
    </xf>
    <xf numFmtId="0" fontId="2" fillId="0" borderId="0" xfId="57568" applyFont="1" applyBorder="1" applyAlignment="1">
      <alignment horizontal="center"/>
    </xf>
    <xf numFmtId="317" fontId="325" fillId="4" borderId="86" xfId="57568" applyNumberFormat="1" applyFont="1" applyFill="1" applyBorder="1" applyAlignment="1">
      <alignment horizontal="center" vertical="center" wrapText="1"/>
    </xf>
    <xf numFmtId="43" fontId="3" fillId="4" borderId="86" xfId="7779" applyFont="1" applyFill="1" applyBorder="1" applyAlignment="1">
      <alignment horizontal="center" vertical="center" wrapText="1"/>
    </xf>
    <xf numFmtId="0" fontId="334" fillId="3" borderId="0" xfId="57568" applyFont="1" applyFill="1"/>
    <xf numFmtId="0" fontId="2" fillId="0" borderId="98" xfId="57568" applyFont="1" applyBorder="1"/>
    <xf numFmtId="43" fontId="2" fillId="0" borderId="6" xfId="7779" applyFont="1" applyFill="1" applyBorder="1"/>
    <xf numFmtId="43" fontId="2" fillId="0" borderId="5" xfId="7779" applyFont="1" applyFill="1" applyBorder="1"/>
    <xf numFmtId="37" fontId="325" fillId="3" borderId="86" xfId="57568" applyNumberFormat="1" applyFont="1" applyFill="1" applyBorder="1" applyAlignment="1" applyProtection="1">
      <alignment horizontal="center" vertical="top"/>
      <protection locked="0"/>
    </xf>
    <xf numFmtId="43" fontId="3" fillId="3" borderId="86" xfId="7779" applyFont="1" applyFill="1" applyBorder="1" applyAlignment="1">
      <alignment horizontal="center"/>
    </xf>
    <xf numFmtId="37" fontId="325" fillId="3" borderId="0" xfId="57568" applyNumberFormat="1" applyFont="1" applyFill="1" applyBorder="1" applyAlignment="1" applyProtection="1">
      <alignment horizontal="center" vertical="top"/>
      <protection locked="0"/>
    </xf>
    <xf numFmtId="43" fontId="3" fillId="3" borderId="0" xfId="7779" applyFont="1" applyFill="1" applyBorder="1"/>
    <xf numFmtId="317" fontId="325" fillId="0" borderId="84" xfId="57568" applyNumberFormat="1" applyFont="1" applyFill="1" applyBorder="1" applyAlignment="1">
      <alignment horizontal="center" vertical="center" wrapText="1"/>
    </xf>
    <xf numFmtId="43" fontId="325" fillId="0" borderId="5" xfId="7779" applyFont="1" applyFill="1" applyBorder="1" applyAlignment="1">
      <alignment horizontal="center" vertical="center" wrapText="1"/>
    </xf>
    <xf numFmtId="317" fontId="4" fillId="0" borderId="99" xfId="57568" applyNumberFormat="1" applyFont="1" applyFill="1" applyBorder="1" applyAlignment="1">
      <alignment horizontal="left" vertical="top" wrapText="1"/>
    </xf>
    <xf numFmtId="0" fontId="2" fillId="0" borderId="6" xfId="57568" applyFont="1" applyBorder="1"/>
    <xf numFmtId="43" fontId="3" fillId="3" borderId="86" xfId="7779" applyFont="1" applyFill="1" applyBorder="1" applyAlignment="1">
      <alignment horizontal="right"/>
    </xf>
    <xf numFmtId="0" fontId="3" fillId="0" borderId="100" xfId="57568" applyFont="1" applyBorder="1"/>
    <xf numFmtId="43" fontId="2" fillId="0" borderId="84" xfId="7779" applyFont="1" applyBorder="1"/>
    <xf numFmtId="43" fontId="2" fillId="0" borderId="5" xfId="7779" applyFont="1" applyBorder="1"/>
    <xf numFmtId="0" fontId="2" fillId="0" borderId="100" xfId="57568" applyFont="1" applyBorder="1" applyAlignment="1">
      <alignment horizontal="right"/>
    </xf>
    <xf numFmtId="0" fontId="3" fillId="0" borderId="87" xfId="57568" applyFont="1" applyBorder="1"/>
    <xf numFmtId="43" fontId="4" fillId="0" borderId="86" xfId="7779" applyFont="1" applyFill="1" applyBorder="1" applyAlignment="1">
      <alignment horizontal="right" vertical="center" wrapText="1"/>
    </xf>
    <xf numFmtId="0" fontId="2" fillId="0" borderId="0" xfId="57568" applyFont="1" applyBorder="1"/>
    <xf numFmtId="43" fontId="319" fillId="0" borderId="0" xfId="7779" applyFont="1" applyBorder="1" applyAlignment="1">
      <alignment horizontal="right"/>
    </xf>
    <xf numFmtId="318" fontId="325" fillId="0" borderId="99" xfId="57568" applyNumberFormat="1" applyFont="1" applyFill="1" applyBorder="1" applyAlignment="1">
      <alignment horizontal="justify" vertical="center" wrapText="1"/>
    </xf>
    <xf numFmtId="43" fontId="2" fillId="0" borderId="99" xfId="7779" applyFont="1" applyFill="1" applyBorder="1"/>
    <xf numFmtId="0" fontId="334" fillId="0" borderId="0" xfId="57568" applyNumberFormat="1" applyFont="1" applyFill="1" applyBorder="1" applyAlignment="1">
      <alignment horizontal="center" vertical="center"/>
    </xf>
    <xf numFmtId="318" fontId="4" fillId="0" borderId="99" xfId="57568" applyNumberFormat="1" applyFont="1" applyFill="1" applyBorder="1" applyAlignment="1">
      <alignment horizontal="justify" vertical="center" wrapText="1"/>
    </xf>
    <xf numFmtId="318" fontId="4" fillId="0" borderId="86" xfId="57568" applyNumberFormat="1" applyFont="1" applyFill="1" applyBorder="1" applyAlignment="1">
      <alignment horizontal="justify" vertical="center" wrapText="1"/>
    </xf>
    <xf numFmtId="43" fontId="2" fillId="3" borderId="86" xfId="7779" applyFont="1" applyFill="1" applyBorder="1" applyAlignment="1">
      <alignment horizontal="right"/>
    </xf>
    <xf numFmtId="0" fontId="334" fillId="0" borderId="0" xfId="57568" applyFont="1" applyFill="1"/>
    <xf numFmtId="0" fontId="2" fillId="0" borderId="0" xfId="57568" applyFont="1" applyFill="1"/>
    <xf numFmtId="318" fontId="4" fillId="0" borderId="6" xfId="57568" applyNumberFormat="1" applyFont="1" applyFill="1" applyBorder="1" applyAlignment="1">
      <alignment horizontal="justify" vertical="center" wrapText="1"/>
    </xf>
    <xf numFmtId="37" fontId="325" fillId="0" borderId="86" xfId="57568" applyNumberFormat="1" applyFont="1" applyFill="1" applyBorder="1" applyAlignment="1" applyProtection="1">
      <alignment horizontal="center" vertical="center"/>
      <protection locked="0"/>
    </xf>
    <xf numFmtId="0" fontId="325" fillId="0" borderId="0" xfId="58128" applyFont="1" applyFill="1" applyBorder="1" applyAlignment="1">
      <alignment horizontal="center" vertical="center" wrapText="1"/>
    </xf>
    <xf numFmtId="43" fontId="2" fillId="0" borderId="0" xfId="57568" applyNumberFormat="1" applyFont="1"/>
    <xf numFmtId="0" fontId="4" fillId="0" borderId="0" xfId="57568" applyNumberFormat="1" applyFont="1" applyFill="1" applyBorder="1" applyAlignment="1">
      <alignment horizontal="center" vertical="center"/>
    </xf>
    <xf numFmtId="43" fontId="3" fillId="0" borderId="86" xfId="7779" applyFont="1" applyBorder="1" applyAlignment="1">
      <alignment horizontal="right"/>
    </xf>
    <xf numFmtId="37" fontId="4" fillId="0" borderId="99" xfId="57568" applyNumberFormat="1" applyFont="1" applyFill="1" applyBorder="1" applyAlignment="1" applyProtection="1">
      <alignment horizontal="justify" vertical="center"/>
      <protection locked="0"/>
    </xf>
    <xf numFmtId="43" fontId="2" fillId="3" borderId="99" xfId="7779" applyFont="1" applyFill="1" applyBorder="1" applyAlignment="1">
      <alignment horizontal="center"/>
    </xf>
    <xf numFmtId="0" fontId="3" fillId="0" borderId="86" xfId="57568" applyFont="1" applyFill="1" applyBorder="1"/>
    <xf numFmtId="0" fontId="2" fillId="3" borderId="100" xfId="57568" applyFont="1" applyFill="1" applyBorder="1"/>
    <xf numFmtId="0" fontId="334" fillId="0" borderId="0" xfId="57568" applyFont="1" applyAlignment="1">
      <alignment wrapText="1"/>
    </xf>
    <xf numFmtId="0" fontId="2" fillId="0" borderId="100" xfId="57568" applyFont="1" applyFill="1" applyBorder="1"/>
    <xf numFmtId="43" fontId="2" fillId="0" borderId="0" xfId="57568" applyNumberFormat="1" applyFont="1" applyFill="1"/>
    <xf numFmtId="0" fontId="3" fillId="0" borderId="100" xfId="57568" applyFont="1" applyFill="1" applyBorder="1"/>
    <xf numFmtId="0" fontId="334" fillId="0" borderId="0" xfId="57568" applyNumberFormat="1" applyFont="1" applyFill="1" applyBorder="1" applyAlignment="1">
      <alignment horizontal="right" vertical="center"/>
    </xf>
    <xf numFmtId="43" fontId="2" fillId="0" borderId="0" xfId="7779" applyFont="1" applyFill="1"/>
    <xf numFmtId="0" fontId="3" fillId="0" borderId="0" xfId="57568" applyFont="1" applyFill="1" applyBorder="1" applyAlignment="1">
      <alignment horizontal="left"/>
    </xf>
    <xf numFmtId="0" fontId="3" fillId="0" borderId="84" xfId="57568" applyFont="1" applyFill="1" applyBorder="1" applyAlignment="1">
      <alignment horizontal="left"/>
    </xf>
    <xf numFmtId="43" fontId="2" fillId="0" borderId="84" xfId="7779" applyFont="1" applyFill="1" applyBorder="1"/>
    <xf numFmtId="0" fontId="2" fillId="0" borderId="99" xfId="57568" applyFont="1" applyFill="1" applyBorder="1" applyAlignment="1">
      <alignment horizontal="left"/>
    </xf>
    <xf numFmtId="0" fontId="3" fillId="0" borderId="99" xfId="57568" applyFont="1" applyFill="1" applyBorder="1" applyAlignment="1">
      <alignment horizontal="left"/>
    </xf>
    <xf numFmtId="0" fontId="3" fillId="0" borderId="86" xfId="57568" applyFont="1" applyFill="1" applyBorder="1" applyAlignment="1">
      <alignment horizontal="left"/>
    </xf>
    <xf numFmtId="43" fontId="2" fillId="0" borderId="86" xfId="7779" applyFont="1" applyFill="1" applyBorder="1"/>
    <xf numFmtId="0" fontId="3" fillId="0" borderId="6" xfId="57568" applyFont="1" applyFill="1" applyBorder="1" applyAlignment="1">
      <alignment horizontal="left"/>
    </xf>
    <xf numFmtId="43" fontId="2" fillId="0" borderId="0" xfId="7779" applyFont="1" applyFill="1" applyBorder="1"/>
    <xf numFmtId="0" fontId="3" fillId="0" borderId="87" xfId="57568" applyFont="1" applyFill="1" applyBorder="1" applyAlignment="1">
      <alignment horizontal="left"/>
    </xf>
    <xf numFmtId="0" fontId="3" fillId="0" borderId="88" xfId="57568" applyFont="1" applyFill="1" applyBorder="1" applyAlignment="1">
      <alignment horizontal="left"/>
    </xf>
    <xf numFmtId="0" fontId="3" fillId="0" borderId="0" xfId="0" applyFont="1" applyAlignment="1">
      <alignment horizontal="left"/>
    </xf>
    <xf numFmtId="0" fontId="3" fillId="2" borderId="87" xfId="0" applyFont="1" applyFill="1" applyBorder="1" applyAlignment="1">
      <alignment vertical="center"/>
    </xf>
    <xf numFmtId="0" fontId="3" fillId="0" borderId="96" xfId="0" applyFont="1" applyBorder="1" applyAlignment="1"/>
    <xf numFmtId="43" fontId="2" fillId="0" borderId="100" xfId="7779" applyFont="1" applyBorder="1"/>
    <xf numFmtId="0" fontId="2" fillId="0" borderId="100" xfId="0" applyFont="1" applyBorder="1" applyAlignment="1"/>
    <xf numFmtId="43" fontId="4" fillId="0" borderId="99" xfId="7779" applyFont="1" applyFill="1" applyBorder="1" applyAlignment="1">
      <alignment horizontal="right" vertical="center" wrapText="1"/>
    </xf>
    <xf numFmtId="0" fontId="2" fillId="0" borderId="100" xfId="0" applyFont="1" applyBorder="1" applyAlignment="1">
      <alignment wrapText="1"/>
    </xf>
    <xf numFmtId="0" fontId="3" fillId="0" borderId="100" xfId="0" applyFont="1" applyBorder="1" applyAlignment="1"/>
    <xf numFmtId="43" fontId="3" fillId="0" borderId="99" xfId="7779" applyFont="1" applyBorder="1"/>
    <xf numFmtId="0" fontId="3" fillId="0" borderId="98" xfId="0" applyFont="1" applyBorder="1" applyAlignment="1"/>
    <xf numFmtId="0" fontId="3" fillId="0" borderId="87" xfId="0" applyFont="1" applyBorder="1" applyAlignment="1"/>
    <xf numFmtId="43" fontId="2" fillId="2" borderId="86" xfId="7779" applyFont="1" applyFill="1" applyBorder="1" applyAlignment="1">
      <alignment vertical="center"/>
    </xf>
    <xf numFmtId="43" fontId="2" fillId="2" borderId="86" xfId="7779" applyFont="1" applyFill="1" applyBorder="1" applyAlignment="1">
      <alignment vertical="center" wrapText="1"/>
    </xf>
    <xf numFmtId="0" fontId="2" fillId="0" borderId="87" xfId="0" applyFont="1" applyBorder="1" applyAlignment="1"/>
    <xf numFmtId="0" fontId="3" fillId="0" borderId="96" xfId="0" applyFont="1" applyFill="1" applyBorder="1" applyAlignment="1"/>
    <xf numFmtId="43" fontId="2" fillId="0" borderId="97" xfId="7779" applyFont="1" applyBorder="1"/>
    <xf numFmtId="0" fontId="2" fillId="0" borderId="100" xfId="0" applyFont="1" applyFill="1" applyBorder="1" applyAlignment="1"/>
    <xf numFmtId="43" fontId="2" fillId="0" borderId="88" xfId="7779" applyFont="1" applyBorder="1"/>
    <xf numFmtId="43" fontId="2" fillId="0" borderId="9" xfId="7779" applyFont="1" applyBorder="1"/>
    <xf numFmtId="315" fontId="4" fillId="4" borderId="87" xfId="7779" applyNumberFormat="1" applyFont="1" applyFill="1" applyBorder="1" applyAlignment="1">
      <alignment horizontal="center" vertical="center" wrapText="1"/>
    </xf>
    <xf numFmtId="0" fontId="325" fillId="0" borderId="86" xfId="0" applyFont="1" applyBorder="1" applyAlignment="1">
      <alignment horizontal="justify" wrapText="1"/>
    </xf>
    <xf numFmtId="0" fontId="6" fillId="0" borderId="0" xfId="58126" applyFont="1" applyFill="1" applyProtection="1"/>
    <xf numFmtId="0" fontId="6" fillId="0" borderId="0" xfId="58126" applyFont="1" applyFill="1" applyAlignment="1" applyProtection="1">
      <alignment horizontal="right"/>
    </xf>
    <xf numFmtId="0" fontId="313" fillId="0" borderId="0" xfId="58126" applyFont="1" applyFill="1" applyProtection="1"/>
    <xf numFmtId="0" fontId="262" fillId="151" borderId="65" xfId="58126" applyFont="1" applyFill="1" applyBorder="1" applyAlignment="1" applyProtection="1">
      <alignment horizontal="center" vertical="center" wrapText="1"/>
    </xf>
    <xf numFmtId="0" fontId="262" fillId="151" borderId="86" xfId="58126" applyFont="1" applyFill="1" applyBorder="1" applyAlignment="1" applyProtection="1">
      <alignment horizontal="center" vertical="center" wrapText="1"/>
    </xf>
    <xf numFmtId="0" fontId="313" fillId="0" borderId="87" xfId="58126" applyFont="1" applyFill="1" applyBorder="1" applyProtection="1"/>
    <xf numFmtId="0" fontId="262" fillId="151" borderId="86" xfId="0" applyFont="1" applyFill="1" applyBorder="1" applyAlignment="1">
      <alignment horizontal="center" vertical="center" wrapText="1"/>
    </xf>
    <xf numFmtId="0" fontId="261" fillId="0" borderId="86" xfId="0" applyFont="1" applyBorder="1" applyAlignment="1">
      <alignment horizontal="justify" vertical="center" wrapText="1"/>
    </xf>
    <xf numFmtId="0" fontId="262" fillId="0" borderId="86" xfId="58126" applyFont="1" applyFill="1" applyBorder="1" applyAlignment="1" applyProtection="1">
      <alignment horizontal="justify" vertical="top" wrapText="1"/>
    </xf>
    <xf numFmtId="0" fontId="313" fillId="0" borderId="0" xfId="58126" applyFont="1" applyFill="1" applyAlignment="1" applyProtection="1">
      <alignment horizontal="justify" vertical="justify"/>
    </xf>
    <xf numFmtId="0" fontId="6" fillId="0" borderId="0" xfId="58126" applyFont="1" applyFill="1" applyProtection="1"/>
    <xf numFmtId="0" fontId="313" fillId="0" borderId="78" xfId="58126" applyFont="1" applyFill="1" applyBorder="1" applyProtection="1"/>
    <xf numFmtId="0" fontId="262" fillId="0" borderId="57" xfId="58126" applyFont="1" applyFill="1" applyBorder="1" applyAlignment="1" applyProtection="1">
      <alignment horizontal="justify" vertical="top" wrapText="1"/>
    </xf>
    <xf numFmtId="0" fontId="262" fillId="151" borderId="87" xfId="58126" applyFont="1" applyFill="1" applyBorder="1" applyAlignment="1" applyProtection="1">
      <alignment horizontal="center" vertical="center" wrapText="1"/>
    </xf>
    <xf numFmtId="0" fontId="313" fillId="0" borderId="87" xfId="58126" applyFont="1" applyFill="1" applyBorder="1" applyProtection="1"/>
    <xf numFmtId="0" fontId="313" fillId="0" borderId="57" xfId="58126" applyFont="1" applyFill="1" applyBorder="1" applyProtection="1"/>
    <xf numFmtId="0" fontId="4" fillId="0" borderId="87" xfId="58126" applyFont="1" applyFill="1" applyBorder="1" applyProtection="1"/>
    <xf numFmtId="0" fontId="322" fillId="0" borderId="87" xfId="58126" applyFont="1" applyFill="1" applyBorder="1" applyProtection="1"/>
    <xf numFmtId="0" fontId="262" fillId="0" borderId="87" xfId="58126" applyFont="1" applyFill="1" applyBorder="1" applyAlignment="1" applyProtection="1">
      <alignment horizontal="justify" vertical="top" wrapText="1"/>
    </xf>
    <xf numFmtId="0" fontId="262" fillId="0" borderId="88" xfId="58126" applyFont="1" applyFill="1" applyBorder="1" applyAlignment="1" applyProtection="1">
      <alignment horizontal="justify" vertical="top" wrapText="1"/>
    </xf>
    <xf numFmtId="0" fontId="261" fillId="0" borderId="87" xfId="58126" applyFont="1" applyFill="1" applyBorder="1" applyAlignment="1" applyProtection="1"/>
    <xf numFmtId="0" fontId="261" fillId="0" borderId="89" xfId="58126" applyFont="1" applyFill="1" applyBorder="1" applyAlignment="1" applyProtection="1"/>
    <xf numFmtId="0" fontId="261" fillId="0" borderId="88" xfId="58126" applyFont="1" applyFill="1" applyBorder="1" applyAlignment="1" applyProtection="1"/>
    <xf numFmtId="0" fontId="313" fillId="0" borderId="0" xfId="58126" applyNumberFormat="1" applyFont="1" applyFill="1" applyAlignment="1" applyProtection="1">
      <alignment horizontal="justify" vertical="justify" wrapText="1"/>
    </xf>
    <xf numFmtId="0" fontId="313" fillId="0" borderId="0" xfId="58126" applyFont="1" applyFill="1" applyAlignment="1" applyProtection="1">
      <alignment horizontal="justify" vertical="top"/>
    </xf>
    <xf numFmtId="0" fontId="313" fillId="0" borderId="0" xfId="58126" applyFont="1" applyFill="1" applyBorder="1" applyAlignment="1" applyProtection="1">
      <alignment horizontal="justify" vertical="justify"/>
    </xf>
    <xf numFmtId="0" fontId="6" fillId="4" borderId="65" xfId="58126" applyFont="1" applyFill="1" applyBorder="1" applyAlignment="1" applyProtection="1">
      <alignment horizontal="center" wrapText="1"/>
    </xf>
    <xf numFmtId="0" fontId="313" fillId="0" borderId="0" xfId="58126" applyFont="1" applyFill="1" applyAlignment="1" applyProtection="1">
      <alignment horizontal="left" wrapText="1"/>
    </xf>
    <xf numFmtId="0" fontId="313" fillId="0" borderId="0" xfId="58126" applyFont="1" applyFill="1" applyProtection="1"/>
    <xf numFmtId="0" fontId="262" fillId="151" borderId="73" xfId="58126" applyFont="1" applyFill="1" applyBorder="1" applyAlignment="1" applyProtection="1">
      <alignment horizontal="center" vertical="center" wrapText="1"/>
    </xf>
    <xf numFmtId="0" fontId="262" fillId="151" borderId="72" xfId="58126" applyFont="1" applyFill="1" applyBorder="1" applyAlignment="1" applyProtection="1">
      <alignment horizontal="center" vertical="center" wrapText="1"/>
    </xf>
    <xf numFmtId="0" fontId="262" fillId="151" borderId="65" xfId="58126" applyFont="1" applyFill="1" applyBorder="1" applyAlignment="1" applyProtection="1">
      <alignment horizontal="center" vertical="center" wrapText="1"/>
    </xf>
    <xf numFmtId="0" fontId="313" fillId="0" borderId="0" xfId="58126" applyFont="1" applyFill="1" applyAlignment="1" applyProtection="1">
      <alignment wrapText="1"/>
    </xf>
    <xf numFmtId="0" fontId="261" fillId="0" borderId="86" xfId="58126" applyFont="1" applyFill="1" applyBorder="1" applyAlignment="1" applyProtection="1">
      <alignment vertical="top" wrapText="1"/>
    </xf>
    <xf numFmtId="0" fontId="6" fillId="151" borderId="86" xfId="58126" applyFont="1" applyFill="1" applyBorder="1" applyAlignment="1" applyProtection="1">
      <alignment horizontal="center" vertical="top" wrapText="1"/>
    </xf>
    <xf numFmtId="0" fontId="262" fillId="151" borderId="86" xfId="58126" applyFont="1" applyFill="1" applyBorder="1" applyAlignment="1" applyProtection="1">
      <alignment horizontal="center" vertical="center" wrapText="1"/>
    </xf>
    <xf numFmtId="0" fontId="6" fillId="0" borderId="0" xfId="58126" applyFont="1" applyFill="1" applyBorder="1" applyAlignment="1" applyProtection="1">
      <alignment horizontal="right"/>
    </xf>
    <xf numFmtId="0" fontId="261" fillId="0" borderId="0" xfId="0" applyFont="1" applyAlignment="1">
      <alignment horizontal="justify" vertical="center"/>
    </xf>
    <xf numFmtId="0" fontId="261" fillId="0" borderId="86" xfId="58126" applyFont="1" applyFill="1" applyBorder="1" applyAlignment="1" applyProtection="1">
      <alignment horizontal="justify" vertical="top" wrapText="1"/>
    </xf>
    <xf numFmtId="0" fontId="262" fillId="151" borderId="86" xfId="0" applyFont="1" applyFill="1" applyBorder="1" applyAlignment="1">
      <alignment horizontal="center" vertical="center" wrapText="1"/>
    </xf>
    <xf numFmtId="0" fontId="2" fillId="0" borderId="0" xfId="0" applyFont="1" applyAlignment="1">
      <alignment horizontal="justify" vertical="center"/>
    </xf>
    <xf numFmtId="0" fontId="262" fillId="151" borderId="86" xfId="58126" applyFont="1" applyFill="1" applyBorder="1" applyAlignment="1" applyProtection="1">
      <alignment horizontal="center" vertical="top" wrapText="1"/>
    </xf>
    <xf numFmtId="0" fontId="262" fillId="0" borderId="89" xfId="58126" applyFont="1" applyFill="1" applyBorder="1" applyAlignment="1" applyProtection="1">
      <alignment horizontal="justify" vertical="top" wrapText="1"/>
    </xf>
    <xf numFmtId="0" fontId="262" fillId="0" borderId="86" xfId="58126" applyFont="1" applyFill="1" applyBorder="1" applyAlignment="1" applyProtection="1">
      <alignment horizontal="justify" vertical="top" wrapText="1"/>
    </xf>
    <xf numFmtId="0" fontId="335" fillId="0" borderId="0" xfId="0" applyFont="1"/>
    <xf numFmtId="0" fontId="22" fillId="0" borderId="0" xfId="0" applyFont="1"/>
    <xf numFmtId="0" fontId="0" fillId="0" borderId="0" xfId="0" applyAlignment="1">
      <alignment horizontal="center" vertical="center" wrapText="1"/>
    </xf>
    <xf numFmtId="0" fontId="313" fillId="0" borderId="0" xfId="58126" applyFont="1" applyFill="1" applyAlignment="1" applyProtection="1">
      <alignment horizontal="justify" vertical="justify" wrapText="1"/>
    </xf>
    <xf numFmtId="0" fontId="6" fillId="0" borderId="0" xfId="58126" applyFont="1" applyFill="1" applyAlignment="1" applyProtection="1">
      <alignment horizontal="justify" vertical="justify" wrapText="1"/>
    </xf>
    <xf numFmtId="0" fontId="6" fillId="0" borderId="0" xfId="58126" applyFont="1" applyFill="1" applyProtection="1"/>
    <xf numFmtId="0" fontId="313" fillId="0" borderId="0" xfId="58126" applyFont="1" applyFill="1" applyAlignment="1" applyProtection="1">
      <alignment horizontal="justify" vertical="center" wrapText="1"/>
    </xf>
    <xf numFmtId="0" fontId="313" fillId="0" borderId="0" xfId="58126" applyFont="1" applyFill="1" applyAlignment="1" applyProtection="1">
      <alignment wrapText="1"/>
    </xf>
    <xf numFmtId="0" fontId="313" fillId="0" borderId="0" xfId="58126" applyFont="1" applyFill="1" applyProtection="1"/>
    <xf numFmtId="0" fontId="313" fillId="0" borderId="0" xfId="58126" applyNumberFormat="1" applyFont="1" applyFill="1" applyAlignment="1" applyProtection="1">
      <alignment horizontal="justify" vertical="justify" wrapText="1"/>
    </xf>
    <xf numFmtId="0" fontId="6" fillId="0" borderId="0" xfId="58126" applyFont="1" applyFill="1" applyBorder="1" applyAlignment="1" applyProtection="1">
      <alignment horizontal="right"/>
    </xf>
    <xf numFmtId="0" fontId="262" fillId="0" borderId="0" xfId="58126" applyFont="1" applyFill="1" applyBorder="1" applyAlignment="1" applyProtection="1">
      <alignment horizontal="center"/>
    </xf>
    <xf numFmtId="0" fontId="262" fillId="0" borderId="0" xfId="58126" applyFont="1" applyFill="1" applyAlignment="1" applyProtection="1">
      <alignment horizontal="justify"/>
    </xf>
    <xf numFmtId="0" fontId="262" fillId="0" borderId="86" xfId="58126" applyFont="1" applyFill="1" applyBorder="1" applyAlignment="1" applyProtection="1">
      <alignment horizontal="justify" vertical="top" wrapText="1"/>
    </xf>
    <xf numFmtId="1" fontId="6" fillId="0" borderId="0" xfId="58126" applyNumberFormat="1" applyFont="1" applyFill="1" applyAlignment="1" applyProtection="1">
      <alignment horizontal="center" vertical="center"/>
    </xf>
    <xf numFmtId="1" fontId="6" fillId="0" borderId="0" xfId="58126" applyNumberFormat="1" applyFont="1" applyFill="1" applyAlignment="1" applyProtection="1">
      <alignment horizontal="center" vertical="top"/>
    </xf>
    <xf numFmtId="0" fontId="324" fillId="0" borderId="78" xfId="58126" applyFont="1" applyFill="1" applyBorder="1" applyProtection="1"/>
    <xf numFmtId="0" fontId="313" fillId="0" borderId="103" xfId="58126" applyFont="1" applyFill="1" applyBorder="1" applyProtection="1"/>
    <xf numFmtId="0" fontId="262" fillId="0" borderId="84" xfId="58126" applyFont="1" applyFill="1" applyBorder="1" applyAlignment="1" applyProtection="1">
      <alignment horizontal="justify" vertical="top" wrapText="1"/>
    </xf>
    <xf numFmtId="0" fontId="6" fillId="0" borderId="103" xfId="58126" applyFont="1" applyFill="1" applyBorder="1" applyProtection="1"/>
    <xf numFmtId="1" fontId="325" fillId="0" borderId="0" xfId="58126" applyNumberFormat="1" applyFont="1" applyFill="1" applyAlignment="1" applyProtection="1">
      <alignment horizontal="center" vertical="center"/>
    </xf>
    <xf numFmtId="0" fontId="325" fillId="0" borderId="0" xfId="0" applyFont="1" applyFill="1"/>
    <xf numFmtId="0" fontId="261" fillId="0" borderId="91" xfId="58126" applyFont="1" applyFill="1" applyBorder="1" applyAlignment="1" applyProtection="1">
      <alignment horizontal="right" vertical="top" wrapText="1"/>
    </xf>
    <xf numFmtId="0" fontId="261" fillId="0" borderId="84" xfId="58126" applyFont="1" applyFill="1" applyBorder="1" applyAlignment="1" applyProtection="1">
      <alignment horizontal="right" vertical="top" wrapText="1"/>
    </xf>
    <xf numFmtId="0" fontId="261" fillId="0" borderId="85" xfId="58126" applyFont="1" applyFill="1" applyBorder="1" applyAlignment="1" applyProtection="1">
      <alignment horizontal="right" vertical="top" wrapText="1"/>
    </xf>
    <xf numFmtId="0" fontId="316" fillId="0" borderId="86" xfId="58126" applyFont="1" applyFill="1" applyBorder="1" applyAlignment="1" applyProtection="1">
      <alignment horizontal="justify" vertical="top" wrapText="1"/>
    </xf>
    <xf numFmtId="0" fontId="4" fillId="0" borderId="86" xfId="58126" applyFont="1" applyFill="1" applyBorder="1" applyAlignment="1" applyProtection="1">
      <alignment horizontal="left" vertical="top" wrapText="1"/>
    </xf>
    <xf numFmtId="0" fontId="317" fillId="0" borderId="86" xfId="58126" applyFont="1" applyFill="1" applyBorder="1" applyAlignment="1" applyProtection="1">
      <alignment vertical="top" wrapText="1"/>
    </xf>
    <xf numFmtId="0" fontId="314" fillId="0" borderId="86" xfId="58126" applyFont="1" applyFill="1" applyBorder="1" applyAlignment="1" applyProtection="1">
      <alignment horizontal="right" vertical="top" wrapText="1"/>
    </xf>
    <xf numFmtId="0" fontId="6" fillId="4" borderId="87" xfId="58126" applyFont="1" applyFill="1" applyBorder="1" applyAlignment="1" applyProtection="1">
      <alignment wrapText="1"/>
    </xf>
    <xf numFmtId="0" fontId="313" fillId="0" borderId="86" xfId="58126" applyFont="1" applyFill="1" applyBorder="1" applyAlignment="1" applyProtection="1">
      <alignment horizontal="center" vertical="center" wrapText="1"/>
    </xf>
    <xf numFmtId="0" fontId="6" fillId="0" borderId="86" xfId="58126" applyFont="1" applyFill="1" applyBorder="1" applyAlignment="1" applyProtection="1">
      <alignment horizontal="center" vertical="center" wrapText="1"/>
    </xf>
    <xf numFmtId="0" fontId="262" fillId="151" borderId="86" xfId="58126" applyFont="1" applyFill="1" applyBorder="1" applyAlignment="1" applyProtection="1">
      <alignment horizontal="left" vertical="center" wrapText="1"/>
    </xf>
    <xf numFmtId="0" fontId="262" fillId="151" borderId="71" xfId="58126" applyFont="1" applyFill="1" applyBorder="1" applyAlignment="1" applyProtection="1">
      <alignment horizontal="left" vertical="center" wrapText="1"/>
    </xf>
    <xf numFmtId="0" fontId="313" fillId="0" borderId="86" xfId="58126" applyFont="1" applyFill="1" applyBorder="1" applyAlignment="1" applyProtection="1">
      <alignment horizontal="right" vertical="top" wrapText="1"/>
    </xf>
    <xf numFmtId="0" fontId="262" fillId="151" borderId="86" xfId="0" applyFont="1" applyFill="1" applyBorder="1" applyAlignment="1">
      <alignment horizontal="center" vertical="center"/>
    </xf>
    <xf numFmtId="0" fontId="313" fillId="0" borderId="86" xfId="58126" applyFont="1" applyFill="1" applyBorder="1" applyAlignment="1" applyProtection="1">
      <alignment horizontal="left"/>
    </xf>
    <xf numFmtId="0" fontId="313" fillId="0" borderId="86" xfId="58126" applyFont="1" applyFill="1" applyBorder="1" applyAlignment="1" applyProtection="1">
      <alignment horizontal="left" vertical="top"/>
    </xf>
    <xf numFmtId="43" fontId="2" fillId="0" borderId="86" xfId="58126" applyNumberFormat="1" applyFont="1" applyBorder="1"/>
    <xf numFmtId="0" fontId="313" fillId="0" borderId="86" xfId="58126" applyFont="1" applyFill="1" applyBorder="1" applyAlignment="1" applyProtection="1">
      <alignment horizontal="left" vertical="center"/>
    </xf>
    <xf numFmtId="0" fontId="3" fillId="0" borderId="0" xfId="0" applyFont="1" applyAlignment="1">
      <alignment horizontal="left" vertical="center"/>
    </xf>
    <xf numFmtId="0" fontId="261" fillId="0" borderId="86" xfId="58126" applyFont="1" applyFill="1" applyBorder="1" applyProtection="1"/>
    <xf numFmtId="0" fontId="261" fillId="0" borderId="86" xfId="58126" applyFont="1" applyFill="1" applyBorder="1" applyAlignment="1" applyProtection="1">
      <alignment wrapText="1"/>
    </xf>
    <xf numFmtId="0" fontId="6" fillId="0" borderId="0" xfId="58126" applyFont="1" applyFill="1" applyAlignment="1" applyProtection="1">
      <alignment horizontal="left"/>
    </xf>
    <xf numFmtId="0" fontId="0" fillId="0" borderId="86" xfId="0" applyBorder="1"/>
    <xf numFmtId="0" fontId="22" fillId="0" borderId="86" xfId="0" applyFont="1" applyBorder="1"/>
    <xf numFmtId="0" fontId="313" fillId="0" borderId="0" xfId="58126" applyNumberFormat="1" applyFont="1" applyFill="1" applyAlignment="1" applyProtection="1">
      <alignment horizontal="justify" vertical="center" wrapText="1"/>
    </xf>
    <xf numFmtId="0" fontId="4" fillId="0" borderId="0" xfId="58126" applyNumberFormat="1" applyFont="1" applyFill="1" applyAlignment="1" applyProtection="1">
      <alignment horizontal="justify" vertical="center" wrapText="1"/>
    </xf>
    <xf numFmtId="0" fontId="262" fillId="0" borderId="78" xfId="58126" applyFont="1" applyFill="1" applyBorder="1" applyAlignment="1" applyProtection="1">
      <alignment horizontal="justify" vertical="top" wrapText="1"/>
    </xf>
    <xf numFmtId="0" fontId="262" fillId="0" borderId="102" xfId="58126" applyFont="1" applyFill="1" applyBorder="1" applyAlignment="1" applyProtection="1">
      <alignment horizontal="justify" vertical="top" wrapText="1"/>
    </xf>
    <xf numFmtId="0" fontId="262" fillId="0" borderId="78" xfId="58126" applyFont="1" applyFill="1" applyBorder="1" applyAlignment="1" applyProtection="1">
      <alignment horizontal="center" vertical="center" wrapText="1"/>
    </xf>
    <xf numFmtId="0" fontId="262" fillId="0" borderId="88" xfId="58126" applyFont="1" applyFill="1" applyBorder="1" applyAlignment="1" applyProtection="1">
      <alignment horizontal="center" vertical="center" wrapText="1"/>
    </xf>
    <xf numFmtId="0" fontId="3" fillId="4" borderId="86" xfId="58126" applyFont="1" applyFill="1" applyBorder="1" applyAlignment="1">
      <alignment horizontal="center" vertical="center" wrapText="1"/>
    </xf>
    <xf numFmtId="0" fontId="3" fillId="0" borderId="86" xfId="58126" applyFont="1" applyBorder="1"/>
    <xf numFmtId="0" fontId="2" fillId="0" borderId="86" xfId="58126" applyFont="1" applyBorder="1" applyAlignment="1">
      <alignment horizontal="left"/>
    </xf>
    <xf numFmtId="0" fontId="313" fillId="0" borderId="86" xfId="58126" applyFont="1" applyFill="1" applyBorder="1" applyProtection="1"/>
    <xf numFmtId="0" fontId="2" fillId="0" borderId="86" xfId="0" applyFont="1" applyBorder="1" applyAlignment="1">
      <alignment horizontal="left" wrapText="1"/>
    </xf>
    <xf numFmtId="0" fontId="2" fillId="0" borderId="86" xfId="0" applyFont="1" applyBorder="1" applyAlignment="1">
      <alignment horizontal="center" wrapText="1"/>
    </xf>
    <xf numFmtId="3" fontId="2" fillId="0" borderId="86" xfId="0" applyNumberFormat="1" applyFont="1" applyBorder="1" applyAlignment="1">
      <alignment horizontal="center" wrapText="1"/>
    </xf>
    <xf numFmtId="0" fontId="6" fillId="0" borderId="7" xfId="58126" applyFont="1" applyFill="1" applyBorder="1" applyProtection="1"/>
    <xf numFmtId="0" fontId="3" fillId="0" borderId="86" xfId="0" applyFont="1" applyBorder="1" applyAlignment="1">
      <alignment horizontal="center" wrapText="1"/>
    </xf>
    <xf numFmtId="0" fontId="262" fillId="152" borderId="86" xfId="58126" applyFont="1" applyFill="1" applyBorder="1" applyAlignment="1" applyProtection="1">
      <alignment horizontal="center" vertical="center"/>
    </xf>
    <xf numFmtId="0" fontId="262" fillId="152" borderId="86" xfId="58126" applyFont="1" applyFill="1" applyBorder="1" applyAlignment="1" applyProtection="1">
      <alignment horizontal="center" vertical="center" wrapText="1"/>
    </xf>
    <xf numFmtId="315" fontId="262" fillId="152" borderId="86" xfId="58126" applyNumberFormat="1" applyFont="1" applyFill="1" applyBorder="1" applyAlignment="1" applyProtection="1">
      <alignment horizontal="center" vertical="center"/>
    </xf>
    <xf numFmtId="0" fontId="6" fillId="0" borderId="0" xfId="58126" applyFont="1" applyFill="1" applyProtection="1"/>
    <xf numFmtId="0" fontId="313" fillId="0" borderId="0" xfId="58126" applyFont="1" applyFill="1" applyProtection="1"/>
    <xf numFmtId="315" fontId="262" fillId="152" borderId="86" xfId="58126" applyNumberFormat="1" applyFont="1" applyFill="1" applyBorder="1" applyAlignment="1" applyProtection="1">
      <alignment horizontal="center"/>
    </xf>
    <xf numFmtId="0" fontId="6" fillId="0" borderId="0" xfId="58126" applyFont="1" applyFill="1" applyAlignment="1" applyProtection="1">
      <alignment horizontal="center" vertical="top"/>
    </xf>
    <xf numFmtId="0" fontId="6" fillId="2" borderId="86" xfId="58126" applyFont="1" applyFill="1" applyBorder="1" applyAlignment="1" applyProtection="1">
      <alignment horizontal="center" vertical="center" wrapText="1"/>
    </xf>
    <xf numFmtId="0" fontId="262" fillId="0" borderId="0" xfId="58126" applyFont="1" applyFill="1" applyAlignment="1" applyProtection="1">
      <alignment horizontal="left"/>
    </xf>
    <xf numFmtId="0" fontId="2" fillId="0" borderId="0" xfId="0" applyFont="1" applyAlignment="1">
      <alignment horizontal="left" vertical="center"/>
    </xf>
    <xf numFmtId="0" fontId="261" fillId="0" borderId="0" xfId="0" applyFont="1" applyAlignment="1">
      <alignment horizontal="left" vertical="center"/>
    </xf>
    <xf numFmtId="0" fontId="339" fillId="0" borderId="0" xfId="0" applyFont="1"/>
    <xf numFmtId="0" fontId="2" fillId="0" borderId="0" xfId="0" applyFont="1" applyAlignment="1">
      <alignment horizontal="justify"/>
    </xf>
    <xf numFmtId="0" fontId="6" fillId="151" borderId="86" xfId="58135" applyFont="1" applyFill="1" applyBorder="1" applyAlignment="1" applyProtection="1">
      <alignment horizontal="center" vertical="center" wrapText="1"/>
    </xf>
    <xf numFmtId="0" fontId="6" fillId="151" borderId="87" xfId="58135" applyFont="1" applyFill="1" applyBorder="1" applyAlignment="1" applyProtection="1">
      <alignment wrapText="1"/>
    </xf>
    <xf numFmtId="10" fontId="313" fillId="0" borderId="0" xfId="58135" applyNumberFormat="1" applyFont="1" applyFill="1" applyBorder="1" applyAlignment="1" applyProtection="1">
      <alignment horizontal="center" vertical="top" wrapText="1"/>
    </xf>
    <xf numFmtId="166" fontId="261" fillId="0" borderId="0" xfId="12720" applyNumberFormat="1" applyFont="1" applyFill="1" applyBorder="1" applyAlignment="1" applyProtection="1">
      <alignment horizontal="justify" vertical="top" wrapText="1"/>
    </xf>
    <xf numFmtId="0" fontId="6" fillId="0" borderId="0" xfId="58135" applyFont="1" applyFill="1" applyBorder="1" applyAlignment="1" applyProtection="1"/>
    <xf numFmtId="0" fontId="6" fillId="0" borderId="0" xfId="58135" applyFont="1" applyFill="1" applyAlignment="1" applyProtection="1">
      <alignment horizontal="right"/>
    </xf>
    <xf numFmtId="0" fontId="313" fillId="0" borderId="86" xfId="58135" applyFont="1" applyFill="1" applyBorder="1" applyAlignment="1" applyProtection="1">
      <alignment horizontal="justify" vertical="top" wrapText="1"/>
    </xf>
    <xf numFmtId="0" fontId="313" fillId="0" borderId="0" xfId="58135" applyNumberFormat="1" applyFont="1" applyFill="1" applyAlignment="1" applyProtection="1">
      <alignment vertical="justify" wrapText="1"/>
    </xf>
    <xf numFmtId="0" fontId="2" fillId="0" borderId="86" xfId="0" applyFont="1" applyBorder="1" applyAlignment="1">
      <alignment horizontal="center" vertical="center" wrapText="1"/>
    </xf>
    <xf numFmtId="0" fontId="2" fillId="0" borderId="0" xfId="0" applyFont="1" applyAlignment="1">
      <alignment vertical="center" wrapText="1"/>
    </xf>
    <xf numFmtId="0" fontId="2" fillId="0" borderId="0" xfId="0" applyFont="1" applyFill="1"/>
    <xf numFmtId="0" fontId="3" fillId="0" borderId="0" xfId="0" applyFont="1" applyAlignment="1">
      <alignment horizontal="left" vertical="center" indent="5"/>
    </xf>
    <xf numFmtId="0" fontId="3" fillId="0" borderId="0" xfId="0" applyFont="1" applyFill="1" applyAlignment="1">
      <alignment vertical="center"/>
    </xf>
    <xf numFmtId="0" fontId="2" fillId="36" borderId="0" xfId="0" applyFont="1" applyFill="1"/>
    <xf numFmtId="0" fontId="3" fillId="0" borderId="0" xfId="0" applyFont="1" applyBorder="1" applyAlignment="1">
      <alignment vertical="center"/>
    </xf>
    <xf numFmtId="0" fontId="3" fillId="0" borderId="0" xfId="0" applyFont="1" applyAlignment="1">
      <alignment horizontal="justify" vertical="top"/>
    </xf>
    <xf numFmtId="0" fontId="3" fillId="0" borderId="86" xfId="0" applyFont="1" applyBorder="1" applyAlignment="1">
      <alignment vertical="center" wrapText="1"/>
    </xf>
    <xf numFmtId="0" fontId="2" fillId="0" borderId="0" xfId="0" applyFont="1" applyAlignment="1">
      <alignment horizontal="center" vertical="top"/>
    </xf>
    <xf numFmtId="165" fontId="2" fillId="0" borderId="86" xfId="12720" applyNumberFormat="1" applyFont="1" applyBorder="1"/>
    <xf numFmtId="0" fontId="3" fillId="0" borderId="0" xfId="0" applyFont="1" applyAlignment="1">
      <alignment horizontal="right" vertical="center" wrapText="1"/>
    </xf>
    <xf numFmtId="0" fontId="3" fillId="0" borderId="0" xfId="0" applyFont="1" applyAlignment="1">
      <alignment vertical="center" wrapText="1"/>
    </xf>
    <xf numFmtId="4" fontId="3" fillId="0" borderId="0" xfId="0" applyNumberFormat="1" applyFont="1" applyAlignment="1">
      <alignment horizontal="right" vertical="center" wrapText="1"/>
    </xf>
    <xf numFmtId="0" fontId="3" fillId="0" borderId="86" xfId="0" applyFont="1" applyBorder="1" applyAlignment="1">
      <alignment horizontal="center" vertical="center" wrapText="1"/>
    </xf>
    <xf numFmtId="0" fontId="2" fillId="0" borderId="88" xfId="0" applyFont="1" applyBorder="1" applyAlignment="1">
      <alignment vertical="center" wrapText="1"/>
    </xf>
    <xf numFmtId="0" fontId="341" fillId="0" borderId="88" xfId="0" applyFont="1" applyBorder="1" applyAlignment="1">
      <alignment vertical="center" wrapText="1"/>
    </xf>
    <xf numFmtId="321" fontId="2" fillId="0" borderId="86" xfId="12720" applyNumberFormat="1" applyFont="1" applyBorder="1"/>
    <xf numFmtId="165" fontId="3" fillId="0" borderId="86" xfId="12720" applyNumberFormat="1" applyFont="1" applyBorder="1"/>
    <xf numFmtId="0" fontId="2" fillId="0" borderId="88" xfId="0" applyFont="1" applyBorder="1" applyAlignment="1">
      <alignment horizontal="left" vertical="center" wrapText="1" indent="2"/>
    </xf>
    <xf numFmtId="0" fontId="3" fillId="0" borderId="101" xfId="0" applyFont="1" applyBorder="1" applyAlignment="1">
      <alignment vertical="center" wrapText="1"/>
    </xf>
    <xf numFmtId="165" fontId="3" fillId="0" borderId="93" xfId="12720" applyNumberFormat="1" applyFont="1" applyBorder="1" applyAlignment="1">
      <alignment vertical="center" wrapText="1"/>
    </xf>
    <xf numFmtId="0" fontId="3" fillId="0" borderId="0" xfId="0" applyFont="1" applyFill="1" applyBorder="1" applyAlignment="1">
      <alignment horizontal="left" vertical="center" wrapText="1"/>
    </xf>
    <xf numFmtId="165" fontId="2" fillId="0" borderId="86" xfId="0" applyNumberFormat="1" applyFont="1" applyBorder="1"/>
    <xf numFmtId="321" fontId="2" fillId="0" borderId="86" xfId="0" applyNumberFormat="1" applyFont="1" applyBorder="1"/>
    <xf numFmtId="165" fontId="3" fillId="0" borderId="86" xfId="0" applyNumberFormat="1" applyFont="1" applyBorder="1"/>
    <xf numFmtId="165" fontId="3" fillId="0" borderId="86" xfId="0" applyNumberFormat="1" applyFont="1" applyBorder="1" applyAlignment="1">
      <alignment horizontal="right" vertical="center" wrapText="1"/>
    </xf>
    <xf numFmtId="165" fontId="3" fillId="0" borderId="86" xfId="12720" applyNumberFormat="1" applyFont="1" applyBorder="1" applyAlignment="1">
      <alignment vertical="center" wrapText="1"/>
    </xf>
    <xf numFmtId="321" fontId="3" fillId="0" borderId="86" xfId="12720" applyNumberFormat="1" applyFont="1" applyBorder="1" applyAlignment="1">
      <alignment vertical="center" wrapText="1"/>
    </xf>
    <xf numFmtId="165" fontId="3" fillId="0" borderId="93" xfId="0" applyNumberFormat="1" applyFont="1" applyBorder="1" applyAlignment="1">
      <alignment vertical="center" wrapText="1"/>
    </xf>
    <xf numFmtId="41" fontId="2" fillId="0" borderId="86" xfId="0" applyNumberFormat="1" applyFont="1" applyBorder="1"/>
    <xf numFmtId="41" fontId="2" fillId="0" borderId="86" xfId="12720" applyNumberFormat="1" applyFont="1" applyBorder="1"/>
    <xf numFmtId="322" fontId="3" fillId="0" borderId="86" xfId="0" applyNumberFormat="1" applyFont="1" applyBorder="1"/>
    <xf numFmtId="322" fontId="3" fillId="0" borderId="86" xfId="12720" applyNumberFormat="1" applyFont="1" applyBorder="1"/>
    <xf numFmtId="322" fontId="3" fillId="0" borderId="93" xfId="0" applyNumberFormat="1" applyFont="1" applyBorder="1" applyAlignment="1">
      <alignment vertical="center" wrapText="1"/>
    </xf>
    <xf numFmtId="0" fontId="3" fillId="0" borderId="0" xfId="0" applyFont="1" applyFill="1" applyBorder="1" applyAlignment="1">
      <alignment vertical="center" wrapText="1"/>
    </xf>
    <xf numFmtId="0" fontId="2" fillId="0" borderId="0" xfId="0" applyFont="1" applyAlignment="1">
      <alignment wrapText="1"/>
    </xf>
    <xf numFmtId="0" fontId="2" fillId="0" borderId="0" xfId="0" applyFont="1" applyFill="1" applyBorder="1" applyAlignment="1">
      <alignment wrapText="1"/>
    </xf>
    <xf numFmtId="0" fontId="2" fillId="0" borderId="0" xfId="0" applyFont="1" applyBorder="1" applyAlignment="1">
      <alignment horizontal="left" vertical="center"/>
    </xf>
    <xf numFmtId="0" fontId="2" fillId="0" borderId="0" xfId="0" applyFont="1" applyAlignment="1">
      <alignment vertical="top"/>
    </xf>
    <xf numFmtId="43" fontId="2" fillId="0" borderId="0" xfId="1" applyFont="1"/>
    <xf numFmtId="0" fontId="6" fillId="151" borderId="84" xfId="58135" applyFont="1" applyFill="1" applyBorder="1" applyAlignment="1" applyProtection="1">
      <alignment horizontal="center" vertical="center" wrapText="1"/>
    </xf>
    <xf numFmtId="0" fontId="6" fillId="0" borderId="6" xfId="58135" applyFont="1" applyFill="1" applyBorder="1" applyAlignment="1" applyProtection="1">
      <alignment horizontal="center" vertical="center" wrapText="1"/>
    </xf>
    <xf numFmtId="0" fontId="2" fillId="0" borderId="3" xfId="0" applyFont="1" applyBorder="1" applyAlignment="1">
      <alignment horizontal="center"/>
    </xf>
    <xf numFmtId="0" fontId="2" fillId="0" borderId="3" xfId="0" applyFont="1" applyBorder="1" applyAlignment="1">
      <alignment horizontal="left" wrapText="1"/>
    </xf>
    <xf numFmtId="0" fontId="3" fillId="0" borderId="86" xfId="0" applyFont="1" applyBorder="1" applyAlignment="1">
      <alignment vertical="center"/>
    </xf>
    <xf numFmtId="0" fontId="3" fillId="0" borderId="7" xfId="0" applyFont="1" applyBorder="1" applyAlignment="1">
      <alignment horizontal="left" vertical="center" wrapText="1"/>
    </xf>
    <xf numFmtId="0" fontId="3" fillId="0" borderId="7" xfId="0" applyFont="1" applyBorder="1" applyAlignment="1">
      <alignment horizontal="left" vertical="center"/>
    </xf>
    <xf numFmtId="0" fontId="2" fillId="0" borderId="0" xfId="0" applyFont="1" applyBorder="1" applyAlignment="1">
      <alignment horizontal="center" vertical="center" wrapText="1"/>
    </xf>
    <xf numFmtId="0" fontId="6" fillId="151" borderId="86" xfId="58135" applyFont="1" applyFill="1" applyBorder="1" applyAlignment="1" applyProtection="1">
      <alignment vertical="center" wrapText="1"/>
    </xf>
    <xf numFmtId="0" fontId="6" fillId="0" borderId="86" xfId="58135" applyFont="1" applyFill="1" applyBorder="1" applyAlignment="1" applyProtection="1">
      <alignment vertical="center" wrapText="1"/>
    </xf>
    <xf numFmtId="0" fontId="341" fillId="0" borderId="86" xfId="0" applyFont="1" applyBorder="1" applyAlignment="1">
      <alignment vertical="center" wrapText="1"/>
    </xf>
    <xf numFmtId="0" fontId="2" fillId="0" borderId="86" xfId="0" applyFont="1" applyBorder="1" applyAlignment="1">
      <alignment horizontal="left" vertical="center" wrapText="1" indent="2"/>
    </xf>
    <xf numFmtId="165" fontId="3" fillId="0" borderId="86" xfId="0" applyNumberFormat="1" applyFont="1" applyBorder="1" applyAlignment="1">
      <alignment vertical="center" wrapText="1"/>
    </xf>
    <xf numFmtId="0" fontId="6" fillId="151" borderId="86" xfId="58135" applyFont="1" applyFill="1" applyBorder="1" applyAlignment="1" applyProtection="1">
      <alignment horizontal="center" wrapText="1"/>
    </xf>
    <xf numFmtId="0" fontId="313" fillId="0" borderId="86" xfId="58135" applyFont="1" applyFill="1" applyBorder="1" applyAlignment="1" applyProtection="1">
      <alignment vertical="top" wrapText="1"/>
    </xf>
    <xf numFmtId="0" fontId="22" fillId="0" borderId="86" xfId="0" applyFont="1" applyBorder="1" applyAlignment="1">
      <alignment horizontal="center" vertical="center" wrapText="1"/>
    </xf>
    <xf numFmtId="0" fontId="22" fillId="0" borderId="86" xfId="0" applyFont="1" applyBorder="1" applyAlignment="1">
      <alignment wrapText="1"/>
    </xf>
    <xf numFmtId="0" fontId="0" fillId="0" borderId="0" xfId="0" applyBorder="1"/>
    <xf numFmtId="0" fontId="22" fillId="0" borderId="0" xfId="0" applyFont="1" applyBorder="1"/>
    <xf numFmtId="0" fontId="0" fillId="0" borderId="86" xfId="0" applyBorder="1" applyAlignment="1">
      <alignment vertical="center"/>
    </xf>
    <xf numFmtId="0" fontId="22" fillId="0" borderId="86" xfId="0" applyFont="1" applyBorder="1" applyAlignment="1">
      <alignment vertical="center" wrapText="1"/>
    </xf>
    <xf numFmtId="0" fontId="0" fillId="0" borderId="0" xfId="0" applyAlignment="1">
      <alignment vertical="center" wrapText="1"/>
    </xf>
    <xf numFmtId="0" fontId="342" fillId="0" borderId="0" xfId="0" applyFont="1" applyAlignment="1">
      <alignment horizontal="left" vertical="center" indent="11"/>
    </xf>
    <xf numFmtId="0" fontId="320" fillId="0" borderId="0" xfId="0" applyFont="1" applyAlignment="1">
      <alignment horizontal="left" vertical="center" indent="11"/>
    </xf>
    <xf numFmtId="0" fontId="320" fillId="0" borderId="0" xfId="0" applyFont="1" applyAlignment="1">
      <alignment horizontal="left" vertical="center"/>
    </xf>
    <xf numFmtId="315" fontId="262" fillId="152" borderId="86" xfId="58126" applyNumberFormat="1" applyFont="1" applyFill="1" applyBorder="1" applyAlignment="1" applyProtection="1">
      <alignment horizontal="center"/>
    </xf>
    <xf numFmtId="0" fontId="320" fillId="0" borderId="86" xfId="0" applyFont="1" applyBorder="1" applyAlignment="1">
      <alignment vertical="center" wrapText="1"/>
    </xf>
    <xf numFmtId="0" fontId="6" fillId="0" borderId="0" xfId="58126" applyFont="1" applyFill="1" applyAlignment="1" applyProtection="1">
      <alignment horizontal="justify" vertical="justify" wrapText="1"/>
    </xf>
    <xf numFmtId="0" fontId="313" fillId="0" borderId="0" xfId="58126" applyFont="1" applyFill="1" applyAlignment="1" applyProtection="1">
      <alignment horizontal="left" vertical="top" wrapText="1"/>
    </xf>
    <xf numFmtId="0" fontId="313" fillId="0" borderId="0" xfId="58126" applyFont="1" applyFill="1" applyAlignment="1" applyProtection="1">
      <alignment horizontal="justify" vertical="justify" wrapText="1"/>
    </xf>
    <xf numFmtId="0" fontId="313" fillId="0" borderId="0" xfId="58126" applyFont="1" applyFill="1" applyAlignment="1" applyProtection="1">
      <alignment horizontal="justify" vertical="center" wrapText="1"/>
    </xf>
    <xf numFmtId="0" fontId="313" fillId="0" borderId="0" xfId="58126" applyFont="1" applyFill="1" applyAlignment="1" applyProtection="1">
      <alignment horizontal="justify" vertical="justify"/>
    </xf>
    <xf numFmtId="0" fontId="6" fillId="0" borderId="0" xfId="58126" applyFont="1" applyFill="1" applyProtection="1"/>
    <xf numFmtId="0" fontId="262" fillId="151" borderId="77" xfId="58126" applyFont="1" applyFill="1" applyBorder="1" applyAlignment="1" applyProtection="1">
      <alignment horizontal="center" vertical="center" wrapText="1"/>
    </xf>
    <xf numFmtId="0" fontId="262" fillId="151" borderId="9" xfId="58126" applyFont="1" applyFill="1" applyBorder="1" applyAlignment="1" applyProtection="1">
      <alignment horizontal="center" vertical="center" wrapText="1"/>
    </xf>
    <xf numFmtId="0" fontId="262" fillId="151" borderId="82" xfId="58126" applyFont="1" applyFill="1" applyBorder="1" applyAlignment="1" applyProtection="1">
      <alignment horizontal="center" vertical="top" wrapText="1"/>
    </xf>
    <xf numFmtId="0" fontId="262" fillId="151" borderId="80" xfId="58126" applyFont="1" applyFill="1" applyBorder="1" applyAlignment="1" applyProtection="1">
      <alignment horizontal="center" vertical="top" wrapText="1"/>
    </xf>
    <xf numFmtId="0" fontId="3" fillId="0" borderId="78" xfId="0" applyFont="1" applyBorder="1" applyAlignment="1">
      <alignment wrapText="1"/>
    </xf>
    <xf numFmtId="0" fontId="3" fillId="0" borderId="88" xfId="0" applyFont="1" applyBorder="1" applyAlignment="1">
      <alignment wrapText="1"/>
    </xf>
    <xf numFmtId="0" fontId="3" fillId="2" borderId="82" xfId="0" applyFont="1" applyFill="1" applyBorder="1" applyAlignment="1">
      <alignment horizontal="center" vertical="top"/>
    </xf>
    <xf numFmtId="0" fontId="3" fillId="2" borderId="80" xfId="0" applyFont="1" applyFill="1" applyBorder="1" applyAlignment="1">
      <alignment horizontal="center" vertical="top"/>
    </xf>
    <xf numFmtId="0" fontId="261" fillId="0" borderId="78" xfId="57655" applyFont="1" applyFill="1" applyBorder="1" applyAlignment="1">
      <alignment horizontal="left" vertical="center"/>
    </xf>
    <xf numFmtId="0" fontId="261" fillId="0" borderId="88" xfId="57655" applyFont="1" applyFill="1" applyBorder="1" applyAlignment="1">
      <alignment horizontal="left" vertical="center"/>
    </xf>
    <xf numFmtId="0" fontId="262" fillId="0" borderId="78" xfId="57655" applyFont="1" applyFill="1" applyBorder="1" applyAlignment="1">
      <alignment horizontal="left" vertical="center"/>
    </xf>
    <xf numFmtId="0" fontId="262" fillId="0" borderId="88" xfId="57655" applyFont="1" applyFill="1" applyBorder="1" applyAlignment="1">
      <alignment horizontal="left" vertical="center"/>
    </xf>
    <xf numFmtId="0" fontId="2" fillId="0" borderId="78" xfId="0" applyFont="1" applyBorder="1" applyAlignment="1">
      <alignment wrapText="1"/>
    </xf>
    <xf numFmtId="0" fontId="2" fillId="0" borderId="88" xfId="0" applyFont="1" applyBorder="1" applyAlignment="1">
      <alignment wrapText="1"/>
    </xf>
    <xf numFmtId="0" fontId="313" fillId="0" borderId="78" xfId="58126" applyFont="1" applyFill="1" applyBorder="1" applyProtection="1"/>
    <xf numFmtId="0" fontId="313" fillId="0" borderId="88" xfId="58126" applyFont="1" applyFill="1" applyBorder="1" applyProtection="1"/>
    <xf numFmtId="0" fontId="3" fillId="0" borderId="81" xfId="0" applyFont="1" applyBorder="1" applyAlignment="1">
      <alignment wrapText="1"/>
    </xf>
    <xf numFmtId="0" fontId="3" fillId="0" borderId="101" xfId="0" applyFont="1" applyBorder="1" applyAlignment="1">
      <alignment wrapText="1"/>
    </xf>
    <xf numFmtId="0" fontId="262" fillId="151" borderId="82" xfId="58126" applyFont="1" applyFill="1" applyBorder="1" applyAlignment="1" applyProtection="1">
      <alignment horizontal="center" vertical="center" wrapText="1"/>
    </xf>
    <xf numFmtId="0" fontId="262" fillId="151" borderId="80" xfId="58126" applyFont="1" applyFill="1" applyBorder="1" applyAlignment="1" applyProtection="1">
      <alignment horizontal="center" vertical="center" wrapText="1"/>
    </xf>
    <xf numFmtId="0" fontId="261" fillId="0" borderId="78" xfId="58126" applyFont="1" applyFill="1" applyBorder="1" applyAlignment="1" applyProtection="1">
      <alignment horizontal="justify" vertical="top" wrapText="1"/>
    </xf>
    <xf numFmtId="0" fontId="261" fillId="0" borderId="88" xfId="58126" applyFont="1" applyFill="1" applyBorder="1" applyAlignment="1" applyProtection="1">
      <alignment horizontal="justify" vertical="top" wrapText="1"/>
    </xf>
    <xf numFmtId="0" fontId="2" fillId="0" borderId="81" xfId="0" applyFont="1" applyBorder="1" applyAlignment="1">
      <alignment wrapText="1"/>
    </xf>
    <xf numFmtId="0" fontId="2" fillId="0" borderId="101" xfId="0" applyFont="1" applyBorder="1" applyAlignment="1">
      <alignment wrapText="1"/>
    </xf>
    <xf numFmtId="0" fontId="313" fillId="0" borderId="81" xfId="58126" applyFont="1" applyFill="1" applyBorder="1" applyProtection="1"/>
    <xf numFmtId="0" fontId="313" fillId="0" borderId="101" xfId="58126" applyFont="1" applyFill="1" applyBorder="1" applyProtection="1"/>
    <xf numFmtId="0" fontId="262" fillId="151" borderId="79" xfId="58126" applyFont="1" applyFill="1" applyBorder="1" applyAlignment="1" applyProtection="1">
      <alignment horizontal="center" vertical="center" wrapText="1"/>
    </xf>
    <xf numFmtId="0" fontId="262" fillId="151" borderId="83" xfId="58126" applyFont="1" applyFill="1" applyBorder="1" applyAlignment="1" applyProtection="1">
      <alignment horizontal="center" vertical="center" wrapText="1"/>
    </xf>
    <xf numFmtId="0" fontId="262" fillId="151" borderId="75" xfId="58126" applyFont="1" applyFill="1" applyBorder="1" applyAlignment="1" applyProtection="1">
      <alignment horizontal="center" vertical="center" wrapText="1"/>
    </xf>
    <xf numFmtId="0" fontId="262" fillId="151" borderId="70" xfId="58126" applyFont="1" applyFill="1" applyBorder="1" applyAlignment="1" applyProtection="1">
      <alignment horizontal="center" vertical="center" wrapText="1"/>
    </xf>
    <xf numFmtId="0" fontId="262" fillId="151" borderId="76" xfId="58126" applyFont="1" applyFill="1" applyBorder="1" applyAlignment="1" applyProtection="1">
      <alignment horizontal="center" vertical="center" wrapText="1"/>
    </xf>
    <xf numFmtId="0" fontId="4" fillId="0" borderId="0" xfId="0" applyFont="1" applyAlignment="1">
      <alignment wrapText="1"/>
    </xf>
    <xf numFmtId="0" fontId="4" fillId="0" borderId="100" xfId="0" applyFont="1" applyBorder="1" applyAlignment="1">
      <alignment wrapText="1"/>
    </xf>
    <xf numFmtId="0" fontId="4" fillId="0" borderId="0" xfId="0" applyFont="1" applyBorder="1" applyAlignment="1">
      <alignment wrapText="1"/>
    </xf>
    <xf numFmtId="0" fontId="4" fillId="0" borderId="5" xfId="0" applyFont="1" applyBorder="1" applyAlignment="1">
      <alignment wrapText="1"/>
    </xf>
    <xf numFmtId="0" fontId="4" fillId="0" borderId="0" xfId="0" applyFont="1" applyBorder="1" applyAlignment="1">
      <alignment horizontal="left" wrapText="1"/>
    </xf>
    <xf numFmtId="0" fontId="4" fillId="0" borderId="0" xfId="0" applyFont="1" applyFill="1" applyBorder="1" applyAlignment="1">
      <alignment horizontal="justify" vertical="justify" wrapText="1"/>
    </xf>
    <xf numFmtId="0" fontId="4" fillId="0" borderId="0" xfId="0" applyFont="1" applyBorder="1" applyAlignment="1">
      <alignment horizontal="left" vertical="top" wrapText="1"/>
    </xf>
    <xf numFmtId="43" fontId="325" fillId="4" borderId="86" xfId="7779" applyFont="1" applyFill="1" applyBorder="1" applyAlignment="1">
      <alignment horizontal="center" wrapText="1"/>
    </xf>
    <xf numFmtId="0" fontId="325" fillId="0" borderId="100" xfId="0" applyFont="1" applyBorder="1" applyAlignment="1">
      <alignment horizontal="left" wrapText="1"/>
    </xf>
    <xf numFmtId="0" fontId="325" fillId="0" borderId="0" xfId="0" applyFont="1" applyBorder="1" applyAlignment="1">
      <alignment horizontal="left" wrapText="1"/>
    </xf>
    <xf numFmtId="0" fontId="4" fillId="0" borderId="100" xfId="0" applyFont="1" applyBorder="1" applyAlignment="1">
      <alignment horizontal="left" vertical="center" wrapText="1"/>
    </xf>
    <xf numFmtId="0" fontId="4" fillId="0" borderId="0" xfId="0" applyFont="1" applyBorder="1" applyAlignment="1">
      <alignment horizontal="left" vertical="center" wrapText="1"/>
    </xf>
    <xf numFmtId="0" fontId="4" fillId="0" borderId="5" xfId="0" applyFont="1" applyBorder="1" applyAlignment="1">
      <alignment horizontal="left" vertical="center" wrapText="1"/>
    </xf>
    <xf numFmtId="0" fontId="4" fillId="0" borderId="100" xfId="0" applyFont="1" applyBorder="1" applyAlignment="1">
      <alignment horizontal="left" wrapText="1"/>
    </xf>
    <xf numFmtId="0" fontId="4" fillId="0" borderId="5" xfId="0" applyFont="1" applyBorder="1" applyAlignment="1">
      <alignment horizontal="left" wrapText="1"/>
    </xf>
    <xf numFmtId="0" fontId="4" fillId="0" borderId="0" xfId="0" applyFont="1" applyAlignment="1">
      <alignment horizontal="left" wrapText="1"/>
    </xf>
    <xf numFmtId="0" fontId="325" fillId="0" borderId="0" xfId="0" applyFont="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justify" vertical="justify" wrapText="1"/>
    </xf>
    <xf numFmtId="0" fontId="325" fillId="0" borderId="87" xfId="0" applyFont="1" applyBorder="1" applyAlignment="1">
      <alignment horizontal="justify" wrapText="1"/>
    </xf>
    <xf numFmtId="0" fontId="325" fillId="0" borderId="88" xfId="0" applyFont="1" applyBorder="1" applyAlignment="1">
      <alignment horizontal="justify" wrapText="1"/>
    </xf>
    <xf numFmtId="43" fontId="4" fillId="4" borderId="86" xfId="7779" applyFont="1" applyFill="1" applyBorder="1" applyAlignment="1">
      <alignment horizontal="left" wrapText="1"/>
    </xf>
    <xf numFmtId="43" fontId="4" fillId="0" borderId="100" xfId="7779" applyFont="1" applyFill="1" applyBorder="1" applyAlignment="1">
      <alignment horizontal="left" wrapText="1"/>
    </xf>
    <xf numFmtId="43" fontId="4" fillId="0" borderId="5" xfId="7779" applyFont="1" applyFill="1" applyBorder="1" applyAlignment="1">
      <alignment horizontal="left" wrapText="1"/>
    </xf>
    <xf numFmtId="43" fontId="325" fillId="0" borderId="86" xfId="7779" applyFont="1" applyBorder="1" applyAlignment="1">
      <alignment wrapText="1"/>
    </xf>
    <xf numFmtId="0" fontId="325" fillId="0" borderId="0" xfId="0" applyFont="1" applyAlignment="1">
      <alignment horizontal="left" vertical="top" wrapText="1"/>
    </xf>
    <xf numFmtId="0" fontId="4" fillId="0" borderId="0" xfId="0" applyFont="1" applyAlignment="1">
      <alignment horizontal="left" vertical="top" wrapText="1"/>
    </xf>
    <xf numFmtId="0" fontId="2" fillId="0" borderId="0" xfId="57568" applyFont="1"/>
    <xf numFmtId="0" fontId="262" fillId="151" borderId="104" xfId="58126" applyFont="1" applyFill="1" applyBorder="1" applyAlignment="1" applyProtection="1">
      <alignment horizontal="center" vertical="center" wrapText="1"/>
    </xf>
    <xf numFmtId="0" fontId="262" fillId="151" borderId="105" xfId="58126" applyFont="1" applyFill="1" applyBorder="1" applyAlignment="1" applyProtection="1">
      <alignment horizontal="center" vertical="center" wrapText="1"/>
    </xf>
    <xf numFmtId="0" fontId="261" fillId="0" borderId="0" xfId="0" applyFont="1" applyAlignment="1">
      <alignment horizontal="justify" vertical="justify"/>
    </xf>
    <xf numFmtId="0" fontId="262" fillId="0" borderId="87" xfId="0" applyFont="1" applyBorder="1" applyAlignment="1">
      <alignment horizontal="justify" vertical="justify"/>
    </xf>
    <xf numFmtId="0" fontId="262" fillId="0" borderId="89" xfId="0" applyFont="1" applyBorder="1" applyAlignment="1">
      <alignment horizontal="justify" vertical="justify"/>
    </xf>
    <xf numFmtId="0" fontId="262" fillId="0" borderId="88" xfId="0" applyFont="1" applyBorder="1" applyAlignment="1">
      <alignment horizontal="justify" vertical="justify"/>
    </xf>
    <xf numFmtId="0" fontId="262" fillId="0" borderId="0" xfId="0" applyFont="1" applyAlignment="1">
      <alignment horizontal="justify" vertical="justify"/>
    </xf>
    <xf numFmtId="0" fontId="261" fillId="0" borderId="87" xfId="0" applyFont="1" applyBorder="1" applyAlignment="1">
      <alignment vertical="center" wrapText="1"/>
    </xf>
    <xf numFmtId="0" fontId="261" fillId="0" borderId="89" xfId="0" applyFont="1" applyBorder="1" applyAlignment="1">
      <alignment vertical="center" wrapText="1"/>
    </xf>
    <xf numFmtId="0" fontId="261" fillId="0" borderId="88" xfId="0" applyFont="1" applyBorder="1" applyAlignment="1">
      <alignment vertical="center" wrapText="1"/>
    </xf>
    <xf numFmtId="0" fontId="6" fillId="0" borderId="7" xfId="58126" applyFont="1" applyFill="1" applyBorder="1" applyAlignment="1" applyProtection="1">
      <alignment horizontal="right"/>
    </xf>
    <xf numFmtId="0" fontId="4" fillId="0" borderId="0" xfId="0" applyFont="1" applyAlignment="1">
      <alignment horizontal="justify" vertical="center"/>
    </xf>
    <xf numFmtId="0" fontId="261" fillId="0" borderId="87" xfId="58126" applyFont="1" applyFill="1" applyBorder="1" applyAlignment="1" applyProtection="1">
      <alignment wrapText="1"/>
    </xf>
    <xf numFmtId="0" fontId="261" fillId="0" borderId="89" xfId="58126" applyFont="1" applyFill="1" applyBorder="1" applyAlignment="1" applyProtection="1">
      <alignment wrapText="1"/>
    </xf>
    <xf numFmtId="0" fontId="261" fillId="0" borderId="88" xfId="58126" applyFont="1" applyFill="1" applyBorder="1" applyAlignment="1" applyProtection="1">
      <alignment wrapText="1"/>
    </xf>
    <xf numFmtId="0" fontId="261" fillId="0" borderId="87" xfId="58126" applyFont="1" applyFill="1" applyBorder="1" applyAlignment="1" applyProtection="1">
      <alignment vertical="top" wrapText="1"/>
    </xf>
    <xf numFmtId="0" fontId="261" fillId="0" borderId="89" xfId="58126" applyFont="1" applyFill="1" applyBorder="1" applyAlignment="1" applyProtection="1">
      <alignment vertical="top" wrapText="1"/>
    </xf>
    <xf numFmtId="0" fontId="261" fillId="0" borderId="88" xfId="58126" applyFont="1" applyFill="1" applyBorder="1" applyAlignment="1" applyProtection="1">
      <alignment vertical="top" wrapText="1"/>
    </xf>
    <xf numFmtId="0" fontId="262" fillId="0" borderId="87" xfId="58126" applyFont="1" applyFill="1" applyBorder="1" applyAlignment="1" applyProtection="1">
      <alignment vertical="top" wrapText="1"/>
    </xf>
    <xf numFmtId="0" fontId="262" fillId="0" borderId="89" xfId="58126" applyFont="1" applyFill="1" applyBorder="1" applyAlignment="1" applyProtection="1">
      <alignment vertical="top" wrapText="1"/>
    </xf>
    <xf numFmtId="0" fontId="262" fillId="0" borderId="88" xfId="58126" applyFont="1" applyFill="1" applyBorder="1" applyAlignment="1" applyProtection="1">
      <alignment vertical="top" wrapText="1"/>
    </xf>
    <xf numFmtId="0" fontId="262" fillId="0" borderId="87" xfId="58126" applyFont="1" applyFill="1" applyBorder="1" applyAlignment="1" applyProtection="1">
      <alignment horizontal="justify" vertical="top" wrapText="1"/>
    </xf>
    <xf numFmtId="0" fontId="262" fillId="0" borderId="89" xfId="58126" applyFont="1" applyFill="1" applyBorder="1" applyAlignment="1" applyProtection="1">
      <alignment horizontal="justify" vertical="top" wrapText="1"/>
    </xf>
    <xf numFmtId="0" fontId="262" fillId="0" borderId="102" xfId="58126" applyFont="1" applyFill="1" applyBorder="1" applyAlignment="1" applyProtection="1">
      <alignment horizontal="justify" vertical="top" wrapText="1"/>
    </xf>
    <xf numFmtId="0" fontId="313" fillId="0" borderId="87" xfId="58126" applyFont="1" applyFill="1" applyBorder="1" applyProtection="1"/>
    <xf numFmtId="0" fontId="313" fillId="0" borderId="89" xfId="58126" applyFont="1" applyFill="1" applyBorder="1" applyProtection="1"/>
    <xf numFmtId="0" fontId="313" fillId="0" borderId="102" xfId="58126" applyFont="1" applyFill="1" applyBorder="1" applyProtection="1"/>
    <xf numFmtId="0" fontId="262" fillId="151" borderId="87" xfId="58126" applyFont="1" applyFill="1" applyBorder="1" applyAlignment="1" applyProtection="1">
      <alignment horizontal="center" vertical="top" wrapText="1"/>
    </xf>
    <xf numFmtId="0" fontId="262" fillId="151" borderId="89" xfId="58126" applyFont="1" applyFill="1" applyBorder="1" applyAlignment="1" applyProtection="1">
      <alignment horizontal="center" vertical="top" wrapText="1"/>
    </xf>
    <xf numFmtId="0" fontId="262" fillId="151" borderId="88" xfId="58126" applyFont="1" applyFill="1" applyBorder="1" applyAlignment="1" applyProtection="1">
      <alignment horizontal="center" vertical="top" wrapText="1"/>
    </xf>
    <xf numFmtId="0" fontId="261" fillId="0" borderId="87" xfId="58126" applyFont="1" applyFill="1" applyBorder="1" applyAlignment="1" applyProtection="1">
      <alignment horizontal="justify" vertical="top" wrapText="1"/>
    </xf>
    <xf numFmtId="0" fontId="261" fillId="0" borderId="89" xfId="58126" applyFont="1" applyFill="1" applyBorder="1" applyAlignment="1" applyProtection="1">
      <alignment horizontal="justify" vertical="top" wrapText="1"/>
    </xf>
    <xf numFmtId="0" fontId="261" fillId="0" borderId="102" xfId="58126" applyFont="1" applyFill="1" applyBorder="1" applyAlignment="1" applyProtection="1">
      <alignment horizontal="justify" vertical="top" wrapText="1"/>
    </xf>
    <xf numFmtId="0" fontId="262" fillId="0" borderId="78" xfId="58126" applyFont="1" applyFill="1" applyBorder="1" applyAlignment="1" applyProtection="1">
      <alignment horizontal="justify" vertical="top" wrapText="1"/>
    </xf>
    <xf numFmtId="0" fontId="262" fillId="0" borderId="88" xfId="58126" applyFont="1" applyFill="1" applyBorder="1" applyAlignment="1" applyProtection="1">
      <alignment horizontal="justify" vertical="top" wrapText="1"/>
    </xf>
    <xf numFmtId="0" fontId="262" fillId="151" borderId="87" xfId="58126" applyFont="1" applyFill="1" applyBorder="1" applyAlignment="1" applyProtection="1">
      <alignment horizontal="center" vertical="center" wrapText="1"/>
    </xf>
    <xf numFmtId="0" fontId="262" fillId="151" borderId="89" xfId="58126" applyFont="1" applyFill="1" applyBorder="1" applyAlignment="1" applyProtection="1">
      <alignment horizontal="center" vertical="center" wrapText="1"/>
    </xf>
    <xf numFmtId="0" fontId="262" fillId="151" borderId="102" xfId="58126" applyFont="1" applyFill="1" applyBorder="1" applyAlignment="1" applyProtection="1">
      <alignment horizontal="center" vertical="center" wrapText="1"/>
    </xf>
    <xf numFmtId="0" fontId="262" fillId="151" borderId="87" xfId="0" applyFont="1" applyFill="1" applyBorder="1" applyAlignment="1">
      <alignment horizontal="center" vertical="center" wrapText="1"/>
    </xf>
    <xf numFmtId="0" fontId="262" fillId="151" borderId="89" xfId="0" applyFont="1" applyFill="1" applyBorder="1" applyAlignment="1">
      <alignment horizontal="center" vertical="center" wrapText="1"/>
    </xf>
    <xf numFmtId="0" fontId="262" fillId="151" borderId="88" xfId="0" applyFont="1" applyFill="1" applyBorder="1" applyAlignment="1">
      <alignment horizontal="center" vertical="center" wrapText="1"/>
    </xf>
    <xf numFmtId="0" fontId="262" fillId="151" borderId="78" xfId="58126" applyFont="1" applyFill="1" applyBorder="1" applyAlignment="1" applyProtection="1">
      <alignment horizontal="center" vertical="center" wrapText="1"/>
    </xf>
    <xf numFmtId="0" fontId="262" fillId="0" borderId="78" xfId="58126" applyFont="1" applyFill="1" applyBorder="1" applyAlignment="1" applyProtection="1">
      <alignment horizontal="center" vertical="center" wrapText="1"/>
    </xf>
    <xf numFmtId="0" fontId="262" fillId="0" borderId="88" xfId="58126" applyFont="1" applyFill="1" applyBorder="1" applyAlignment="1" applyProtection="1">
      <alignment horizontal="center" vertical="center" wrapText="1"/>
    </xf>
    <xf numFmtId="0" fontId="261" fillId="0" borderId="87" xfId="58126" applyFont="1" applyFill="1" applyBorder="1" applyAlignment="1" applyProtection="1"/>
    <xf numFmtId="0" fontId="261" fillId="0" borderId="89" xfId="58126" applyFont="1" applyFill="1" applyBorder="1" applyAlignment="1" applyProtection="1"/>
    <xf numFmtId="0" fontId="261" fillId="0" borderId="88" xfId="58126" applyFont="1" applyFill="1" applyBorder="1" applyAlignment="1" applyProtection="1"/>
    <xf numFmtId="0" fontId="6" fillId="0" borderId="0" xfId="58126" applyFont="1" applyFill="1" applyBorder="1" applyAlignment="1" applyProtection="1">
      <alignment horizontal="right"/>
    </xf>
    <xf numFmtId="0" fontId="313" fillId="0" borderId="0" xfId="58126" applyFont="1" applyFill="1" applyBorder="1" applyAlignment="1" applyProtection="1">
      <alignment horizontal="right"/>
    </xf>
    <xf numFmtId="315" fontId="262" fillId="2" borderId="87" xfId="58126" applyNumberFormat="1" applyFont="1" applyFill="1" applyBorder="1" applyAlignment="1" applyProtection="1">
      <alignment horizontal="center" vertical="top" wrapText="1"/>
    </xf>
    <xf numFmtId="315" fontId="262" fillId="2" borderId="88" xfId="58126" applyNumberFormat="1" applyFont="1" applyFill="1" applyBorder="1" applyAlignment="1" applyProtection="1">
      <alignment horizontal="center" vertical="top" wrapText="1"/>
    </xf>
    <xf numFmtId="0" fontId="262" fillId="151" borderId="87" xfId="58126" applyFont="1" applyFill="1" applyBorder="1" applyAlignment="1" applyProtection="1">
      <alignment horizontal="left" vertical="center" wrapText="1"/>
    </xf>
    <xf numFmtId="0" fontId="262" fillId="151" borderId="88" xfId="58126" applyFont="1" applyFill="1" applyBorder="1" applyAlignment="1" applyProtection="1">
      <alignment horizontal="left" vertical="center" wrapText="1"/>
    </xf>
    <xf numFmtId="0" fontId="336" fillId="0" borderId="87" xfId="58126" applyFont="1" applyFill="1" applyBorder="1" applyAlignment="1" applyProtection="1">
      <alignment horizontal="justify" vertical="top" wrapText="1"/>
    </xf>
    <xf numFmtId="0" fontId="336" fillId="0" borderId="88" xfId="58126" applyFont="1" applyFill="1" applyBorder="1" applyAlignment="1" applyProtection="1">
      <alignment horizontal="justify" vertical="top" wrapText="1"/>
    </xf>
    <xf numFmtId="0" fontId="4" fillId="0" borderId="0" xfId="58126" applyFont="1" applyFill="1" applyAlignment="1" applyProtection="1">
      <alignment horizontal="justify" vertical="justify" wrapText="1"/>
    </xf>
    <xf numFmtId="315" fontId="6" fillId="151" borderId="86" xfId="58126" applyNumberFormat="1" applyFont="1" applyFill="1" applyBorder="1" applyAlignment="1" applyProtection="1">
      <alignment horizontal="center" vertical="top" wrapText="1"/>
    </xf>
    <xf numFmtId="0" fontId="313" fillId="0" borderId="0" xfId="58126" applyFont="1" applyFill="1" applyAlignment="1" applyProtection="1">
      <alignment horizontal="justify" wrapText="1"/>
    </xf>
    <xf numFmtId="0" fontId="313" fillId="0" borderId="0" xfId="58126" applyNumberFormat="1" applyFont="1" applyFill="1" applyAlignment="1" applyProtection="1">
      <alignment horizontal="justify" vertical="justify" wrapText="1"/>
    </xf>
    <xf numFmtId="0" fontId="313" fillId="0" borderId="0" xfId="58126" applyFont="1" applyFill="1" applyAlignment="1" applyProtection="1">
      <alignment horizontal="justify" vertical="top"/>
    </xf>
    <xf numFmtId="0" fontId="313" fillId="0" borderId="0" xfId="58126" applyFont="1" applyFill="1" applyBorder="1" applyAlignment="1" applyProtection="1">
      <alignment horizontal="justify" vertical="center"/>
    </xf>
    <xf numFmtId="0" fontId="313" fillId="0" borderId="0" xfId="58126" applyFont="1" applyFill="1" applyAlignment="1" applyProtection="1">
      <alignment horizontal="justify" vertical="center"/>
    </xf>
    <xf numFmtId="0" fontId="313" fillId="0" borderId="0" xfId="58126" applyFont="1" applyFill="1" applyBorder="1" applyAlignment="1" applyProtection="1">
      <alignment horizontal="justify" vertical="justify"/>
    </xf>
    <xf numFmtId="0" fontId="313" fillId="0" borderId="0" xfId="58126" applyFont="1" applyFill="1" applyAlignment="1" applyProtection="1">
      <alignment horizontal="left" wrapText="1"/>
    </xf>
    <xf numFmtId="0" fontId="313" fillId="0" borderId="0" xfId="58126" applyFont="1" applyFill="1" applyProtection="1"/>
    <xf numFmtId="0" fontId="4" fillId="0" borderId="0" xfId="58126" applyNumberFormat="1" applyFont="1" applyFill="1" applyAlignment="1" applyProtection="1">
      <alignment horizontal="justify" vertical="top" wrapText="1"/>
    </xf>
    <xf numFmtId="0" fontId="313" fillId="0" borderId="86" xfId="58126" applyFont="1" applyFill="1" applyBorder="1" applyAlignment="1" applyProtection="1">
      <alignment horizontal="justify" vertical="top" wrapText="1"/>
    </xf>
    <xf numFmtId="0" fontId="6" fillId="0" borderId="86" xfId="58126" applyFont="1" applyFill="1" applyBorder="1" applyAlignment="1" applyProtection="1">
      <alignment horizontal="justify" vertical="top" wrapText="1"/>
    </xf>
    <xf numFmtId="0" fontId="262" fillId="151" borderId="87" xfId="58126" applyFont="1" applyFill="1" applyBorder="1" applyAlignment="1" applyProtection="1">
      <alignment vertical="center" wrapText="1"/>
    </xf>
    <xf numFmtId="0" fontId="262" fillId="151" borderId="89" xfId="58126" applyFont="1" applyFill="1" applyBorder="1" applyAlignment="1" applyProtection="1">
      <alignment vertical="center" wrapText="1"/>
    </xf>
    <xf numFmtId="0" fontId="262" fillId="151" borderId="88" xfId="58126" applyFont="1" applyFill="1" applyBorder="1" applyAlignment="1" applyProtection="1">
      <alignment vertical="center" wrapText="1"/>
    </xf>
    <xf numFmtId="0" fontId="261" fillId="0" borderId="87" xfId="58126" applyFont="1" applyFill="1" applyBorder="1" applyAlignment="1" applyProtection="1">
      <alignment horizontal="justify" vertical="center" wrapText="1"/>
    </xf>
    <xf numFmtId="0" fontId="261" fillId="0" borderId="88" xfId="58126" applyFont="1" applyFill="1" applyBorder="1" applyAlignment="1" applyProtection="1">
      <alignment horizontal="justify" vertical="center" wrapText="1"/>
    </xf>
    <xf numFmtId="0" fontId="262" fillId="2" borderId="96" xfId="58126" applyFont="1" applyFill="1" applyBorder="1" applyAlignment="1" applyProtection="1">
      <alignment horizontal="left" vertical="center" wrapText="1"/>
    </xf>
    <xf numFmtId="0" fontId="262" fillId="2" borderId="95" xfId="58126" applyFont="1" applyFill="1" applyBorder="1" applyAlignment="1" applyProtection="1">
      <alignment horizontal="left" vertical="center" wrapText="1"/>
    </xf>
    <xf numFmtId="0" fontId="262" fillId="2" borderId="97" xfId="58126" applyFont="1" applyFill="1" applyBorder="1" applyAlignment="1" applyProtection="1">
      <alignment horizontal="left" vertical="center" wrapText="1"/>
    </xf>
    <xf numFmtId="0" fontId="262" fillId="2" borderId="98" xfId="58126" applyFont="1" applyFill="1" applyBorder="1" applyAlignment="1" applyProtection="1">
      <alignment horizontal="left" vertical="center" wrapText="1"/>
    </xf>
    <xf numFmtId="0" fontId="262" fillId="2" borderId="7" xfId="58126" applyFont="1" applyFill="1" applyBorder="1" applyAlignment="1" applyProtection="1">
      <alignment horizontal="left" vertical="center" wrapText="1"/>
    </xf>
    <xf numFmtId="0" fontId="262" fillId="2" borderId="9" xfId="58126" applyFont="1" applyFill="1" applyBorder="1" applyAlignment="1" applyProtection="1">
      <alignment horizontal="left" vertical="center" wrapText="1"/>
    </xf>
    <xf numFmtId="0" fontId="262" fillId="0" borderId="0" xfId="58126" applyFont="1" applyFill="1" applyBorder="1" applyAlignment="1" applyProtection="1">
      <alignment horizontal="right"/>
    </xf>
    <xf numFmtId="0" fontId="262" fillId="0" borderId="69" xfId="58126" applyFont="1" applyFill="1" applyBorder="1" applyAlignment="1" applyProtection="1">
      <alignment horizontal="right"/>
    </xf>
    <xf numFmtId="0" fontId="6" fillId="4" borderId="87" xfId="58126" applyFont="1" applyFill="1" applyBorder="1" applyAlignment="1" applyProtection="1">
      <alignment horizontal="center" wrapText="1"/>
    </xf>
    <xf numFmtId="0" fontId="6" fillId="4" borderId="88" xfId="58126" applyFont="1" applyFill="1" applyBorder="1" applyAlignment="1" applyProtection="1">
      <alignment horizontal="center" wrapText="1"/>
    </xf>
    <xf numFmtId="0" fontId="6" fillId="4" borderId="89" xfId="58126" applyFont="1" applyFill="1" applyBorder="1" applyAlignment="1" applyProtection="1">
      <alignment horizontal="center" wrapText="1"/>
    </xf>
    <xf numFmtId="0" fontId="313" fillId="0" borderId="86" xfId="58126" applyFont="1" applyFill="1" applyBorder="1" applyAlignment="1" applyProtection="1">
      <alignment horizontal="center" vertical="center" wrapText="1"/>
    </xf>
    <xf numFmtId="0" fontId="4" fillId="0" borderId="87" xfId="58126" applyFont="1" applyFill="1" applyBorder="1" applyAlignment="1" applyProtection="1">
      <alignment horizontal="justify" vertical="top" wrapText="1"/>
    </xf>
    <xf numFmtId="0" fontId="4" fillId="0" borderId="89" xfId="58126" applyFont="1" applyFill="1" applyBorder="1" applyAlignment="1" applyProtection="1">
      <alignment horizontal="justify" vertical="top" wrapText="1"/>
    </xf>
    <xf numFmtId="0" fontId="4" fillId="0" borderId="88" xfId="58126" applyFont="1" applyFill="1" applyBorder="1" applyAlignment="1" applyProtection="1">
      <alignment horizontal="justify" vertical="top" wrapText="1"/>
    </xf>
    <xf numFmtId="0" fontId="325" fillId="0" borderId="87" xfId="58126" applyFont="1" applyFill="1" applyBorder="1" applyAlignment="1" applyProtection="1">
      <alignment horizontal="justify" vertical="top" wrapText="1"/>
    </xf>
    <xf numFmtId="0" fontId="325" fillId="0" borderId="89" xfId="58126" applyFont="1" applyFill="1" applyBorder="1" applyAlignment="1" applyProtection="1">
      <alignment horizontal="justify" vertical="top" wrapText="1"/>
    </xf>
    <xf numFmtId="0" fontId="325" fillId="0" borderId="88" xfId="58126" applyFont="1" applyFill="1" applyBorder="1" applyAlignment="1" applyProtection="1">
      <alignment horizontal="justify" vertical="top" wrapText="1"/>
    </xf>
    <xf numFmtId="0" fontId="262" fillId="151" borderId="89" xfId="58126" applyFont="1" applyFill="1" applyBorder="1" applyAlignment="1" applyProtection="1">
      <alignment horizontal="left" vertical="center" wrapText="1"/>
    </xf>
    <xf numFmtId="0" fontId="313" fillId="0" borderId="0" xfId="58126" applyFont="1" applyFill="1" applyAlignment="1" applyProtection="1">
      <alignment wrapText="1"/>
    </xf>
    <xf numFmtId="0" fontId="6" fillId="2" borderId="87" xfId="58126" applyFont="1" applyFill="1" applyBorder="1" applyAlignment="1" applyProtection="1">
      <alignment horizontal="center"/>
    </xf>
    <xf numFmtId="0" fontId="6" fillId="2" borderId="89" xfId="58126" applyFont="1" applyFill="1" applyBorder="1" applyAlignment="1" applyProtection="1">
      <alignment horizontal="center"/>
    </xf>
    <xf numFmtId="0" fontId="6" fillId="2" borderId="88" xfId="58126" applyFont="1" applyFill="1" applyBorder="1" applyAlignment="1" applyProtection="1">
      <alignment horizontal="center"/>
    </xf>
    <xf numFmtId="315" fontId="6" fillId="2" borderId="87" xfId="58126" applyNumberFormat="1" applyFont="1" applyFill="1" applyBorder="1" applyAlignment="1" applyProtection="1">
      <alignment horizontal="center"/>
    </xf>
    <xf numFmtId="315" fontId="6" fillId="2" borderId="88" xfId="58126" applyNumberFormat="1" applyFont="1" applyFill="1" applyBorder="1" applyAlignment="1" applyProtection="1">
      <alignment horizontal="center"/>
    </xf>
    <xf numFmtId="0" fontId="6" fillId="2" borderId="96" xfId="58126" applyFont="1" applyFill="1" applyBorder="1" applyAlignment="1" applyProtection="1">
      <alignment horizontal="left" vertical="center"/>
    </xf>
    <xf numFmtId="0" fontId="6" fillId="2" borderId="95" xfId="58126" applyFont="1" applyFill="1" applyBorder="1" applyAlignment="1" applyProtection="1">
      <alignment horizontal="left" vertical="center"/>
    </xf>
    <xf numFmtId="0" fontId="6" fillId="2" borderId="97" xfId="58126" applyFont="1" applyFill="1" applyBorder="1" applyAlignment="1" applyProtection="1">
      <alignment horizontal="left" vertical="center"/>
    </xf>
    <xf numFmtId="0" fontId="6" fillId="2" borderId="98" xfId="58126" applyFont="1" applyFill="1" applyBorder="1" applyAlignment="1" applyProtection="1">
      <alignment horizontal="left" vertical="center"/>
    </xf>
    <xf numFmtId="0" fontId="6" fillId="2" borderId="7" xfId="58126" applyFont="1" applyFill="1" applyBorder="1" applyAlignment="1" applyProtection="1">
      <alignment horizontal="left" vertical="center"/>
    </xf>
    <xf numFmtId="0" fontId="6" fillId="2" borderId="9" xfId="58126" applyFont="1" applyFill="1" applyBorder="1" applyAlignment="1" applyProtection="1">
      <alignment horizontal="left" vertical="center"/>
    </xf>
    <xf numFmtId="0" fontId="6" fillId="153" borderId="86" xfId="58126" applyFont="1" applyFill="1" applyBorder="1" applyAlignment="1" applyProtection="1">
      <alignment horizontal="center" vertical="top"/>
    </xf>
    <xf numFmtId="0" fontId="313" fillId="0" borderId="86" xfId="58126" applyFont="1" applyFill="1" applyBorder="1" applyAlignment="1" applyProtection="1">
      <alignment horizontal="justify" vertical="top"/>
    </xf>
    <xf numFmtId="0" fontId="6" fillId="0" borderId="86" xfId="58126" applyFont="1" applyFill="1" applyBorder="1" applyAlignment="1" applyProtection="1">
      <alignment horizontal="justify" vertical="top"/>
    </xf>
    <xf numFmtId="0" fontId="6" fillId="2" borderId="86" xfId="58126" applyFont="1" applyFill="1" applyBorder="1" applyAlignment="1" applyProtection="1">
      <alignment horizontal="center" vertical="center"/>
    </xf>
    <xf numFmtId="0" fontId="6" fillId="2" borderId="86" xfId="58126" applyFont="1" applyFill="1" applyBorder="1" applyAlignment="1" applyProtection="1">
      <alignment horizontal="left" vertical="center"/>
    </xf>
    <xf numFmtId="0" fontId="313" fillId="0" borderId="86" xfId="58126" applyFont="1" applyFill="1" applyBorder="1" applyAlignment="1" applyProtection="1">
      <alignment horizontal="justify" vertical="justify"/>
    </xf>
    <xf numFmtId="0" fontId="6" fillId="2" borderId="86" xfId="58126" applyFont="1" applyFill="1" applyBorder="1" applyAlignment="1" applyProtection="1">
      <alignment horizontal="center" vertical="justify"/>
    </xf>
    <xf numFmtId="0" fontId="313" fillId="0" borderId="86" xfId="58126" applyFont="1" applyFill="1" applyBorder="1" applyAlignment="1" applyProtection="1">
      <alignment horizontal="center" vertical="justify"/>
    </xf>
    <xf numFmtId="0" fontId="6" fillId="0" borderId="86" xfId="58126" applyFont="1" applyFill="1" applyBorder="1" applyProtection="1"/>
    <xf numFmtId="0" fontId="6" fillId="151" borderId="86" xfId="58126" applyFont="1" applyFill="1" applyBorder="1" applyAlignment="1" applyProtection="1">
      <alignment horizontal="left" vertical="center" wrapText="1"/>
    </xf>
    <xf numFmtId="0" fontId="6" fillId="153" borderId="87" xfId="58126" applyFont="1" applyFill="1" applyBorder="1" applyAlignment="1" applyProtection="1">
      <alignment horizontal="left" vertical="top"/>
    </xf>
    <xf numFmtId="0" fontId="6" fillId="153" borderId="89" xfId="58126" applyFont="1" applyFill="1" applyBorder="1" applyAlignment="1" applyProtection="1">
      <alignment horizontal="left" vertical="top"/>
    </xf>
    <xf numFmtId="0" fontId="6" fillId="153" borderId="88" xfId="58126" applyFont="1" applyFill="1" applyBorder="1" applyAlignment="1" applyProtection="1">
      <alignment horizontal="left" vertical="top"/>
    </xf>
    <xf numFmtId="0" fontId="313" fillId="0" borderId="0" xfId="58126" applyNumberFormat="1" applyFont="1" applyFill="1" applyAlignment="1" applyProtection="1">
      <alignment horizontal="justify" vertical="center" wrapText="1"/>
    </xf>
    <xf numFmtId="0" fontId="4" fillId="0" borderId="0" xfId="58126" applyNumberFormat="1" applyFont="1" applyFill="1" applyAlignment="1" applyProtection="1">
      <alignment horizontal="justify" vertical="center" wrapText="1"/>
    </xf>
    <xf numFmtId="0" fontId="6" fillId="0" borderId="0" xfId="58126" applyFont="1" applyFill="1" applyAlignment="1" applyProtection="1">
      <alignment horizontal="left" vertical="center"/>
    </xf>
    <xf numFmtId="0" fontId="261" fillId="0" borderId="86" xfId="0" applyFont="1" applyFill="1" applyBorder="1" applyAlignment="1">
      <alignment horizontal="left" vertical="center"/>
    </xf>
    <xf numFmtId="0" fontId="262" fillId="0" borderId="86" xfId="0" applyFont="1" applyFill="1" applyBorder="1" applyAlignment="1">
      <alignment horizontal="left" vertical="center"/>
    </xf>
    <xf numFmtId="0" fontId="6" fillId="0" borderId="0" xfId="58126" applyFont="1" applyFill="1" applyAlignment="1" applyProtection="1">
      <alignment horizontal="justify" wrapText="1"/>
    </xf>
    <xf numFmtId="0" fontId="313" fillId="0" borderId="0" xfId="58126" applyFont="1" applyFill="1" applyAlignment="1" applyProtection="1">
      <alignment horizontal="center"/>
    </xf>
    <xf numFmtId="0" fontId="262" fillId="0" borderId="0" xfId="0" applyFont="1" applyAlignment="1">
      <alignment horizontal="justify" vertical="center"/>
    </xf>
    <xf numFmtId="0" fontId="262" fillId="151" borderId="86" xfId="0" applyFont="1" applyFill="1" applyBorder="1" applyAlignment="1">
      <alignment horizontal="center" vertical="center"/>
    </xf>
    <xf numFmtId="0" fontId="262" fillId="0" borderId="86" xfId="0" applyFont="1" applyFill="1" applyBorder="1" applyAlignment="1">
      <alignment horizontal="left" vertical="center" wrapText="1"/>
    </xf>
    <xf numFmtId="0" fontId="261" fillId="0" borderId="86" xfId="0" applyFont="1" applyFill="1" applyBorder="1" applyAlignment="1">
      <alignment horizontal="left" vertical="center" wrapText="1"/>
    </xf>
    <xf numFmtId="0" fontId="6" fillId="0" borderId="0" xfId="58126" applyFont="1" applyFill="1" applyAlignment="1" applyProtection="1">
      <alignment wrapText="1"/>
    </xf>
    <xf numFmtId="0" fontId="313" fillId="0" borderId="0" xfId="58126" applyFont="1" applyFill="1" applyAlignment="1" applyProtection="1">
      <alignment vertical="center" wrapText="1"/>
    </xf>
    <xf numFmtId="0" fontId="262" fillId="4" borderId="86" xfId="0" applyFont="1" applyFill="1" applyBorder="1" applyAlignment="1">
      <alignment horizontal="center" vertical="center" wrapText="1"/>
    </xf>
    <xf numFmtId="0" fontId="3" fillId="4" borderId="86" xfId="58126" applyFont="1" applyFill="1" applyBorder="1" applyAlignment="1">
      <alignment horizontal="center" vertical="center"/>
    </xf>
    <xf numFmtId="0" fontId="262" fillId="0" borderId="86" xfId="0" applyFont="1" applyBorder="1" applyAlignment="1">
      <alignment horizontal="justify" vertical="center"/>
    </xf>
    <xf numFmtId="0" fontId="261" fillId="0" borderId="86" xfId="0" applyFont="1" applyBorder="1" applyAlignment="1">
      <alignment vertical="center" wrapText="1"/>
    </xf>
    <xf numFmtId="0" fontId="261" fillId="0" borderId="86" xfId="0" applyFont="1" applyBorder="1" applyAlignment="1">
      <alignment horizontal="justify" vertical="center"/>
    </xf>
    <xf numFmtId="0" fontId="262" fillId="0" borderId="86" xfId="0" applyFont="1" applyBorder="1" applyAlignment="1">
      <alignment vertical="center" wrapText="1"/>
    </xf>
    <xf numFmtId="0" fontId="261" fillId="0" borderId="86" xfId="0" applyFont="1" applyBorder="1" applyAlignment="1">
      <alignment vertical="center"/>
    </xf>
    <xf numFmtId="0" fontId="262" fillId="0" borderId="86" xfId="0" applyFont="1" applyBorder="1" applyAlignment="1">
      <alignment vertical="center"/>
    </xf>
    <xf numFmtId="0" fontId="2" fillId="0" borderId="0" xfId="58126" quotePrefix="1" applyFont="1" applyAlignment="1">
      <alignment horizontal="justify" vertical="center" wrapText="1"/>
    </xf>
    <xf numFmtId="165" fontId="2" fillId="0" borderId="86" xfId="0" applyNumberFormat="1" applyFont="1" applyBorder="1"/>
    <xf numFmtId="0" fontId="6" fillId="151" borderId="86" xfId="58135" applyFont="1" applyFill="1" applyBorder="1" applyAlignment="1" applyProtection="1">
      <alignment horizontal="center" vertical="center" wrapText="1"/>
    </xf>
    <xf numFmtId="0" fontId="6" fillId="151" borderId="86" xfId="58135" applyFont="1" applyFill="1" applyBorder="1" applyAlignment="1" applyProtection="1">
      <alignment horizontal="center" wrapText="1"/>
    </xf>
    <xf numFmtId="0" fontId="6" fillId="151" borderId="87" xfId="58135" applyFont="1" applyFill="1" applyBorder="1" applyAlignment="1" applyProtection="1">
      <alignment horizontal="center" wrapText="1"/>
    </xf>
    <xf numFmtId="0" fontId="6" fillId="151" borderId="89" xfId="58135" applyFont="1" applyFill="1" applyBorder="1" applyAlignment="1" applyProtection="1">
      <alignment horizontal="center" wrapText="1"/>
    </xf>
    <xf numFmtId="0" fontId="6" fillId="151" borderId="88" xfId="58135" applyFont="1" applyFill="1" applyBorder="1" applyAlignment="1" applyProtection="1">
      <alignment horizontal="center" wrapText="1"/>
    </xf>
    <xf numFmtId="0" fontId="6" fillId="0" borderId="0" xfId="58135" applyFont="1" applyFill="1" applyBorder="1" applyAlignment="1" applyProtection="1"/>
    <xf numFmtId="0" fontId="6" fillId="0" borderId="100" xfId="58135" applyFont="1" applyFill="1" applyBorder="1" applyAlignment="1" applyProtection="1">
      <alignment horizontal="right"/>
    </xf>
    <xf numFmtId="0" fontId="6" fillId="0" borderId="0" xfId="58135" applyFont="1" applyFill="1" applyBorder="1" applyAlignment="1" applyProtection="1">
      <alignment horizontal="right"/>
    </xf>
    <xf numFmtId="0" fontId="6" fillId="151" borderId="84" xfId="58135" applyFont="1" applyFill="1" applyBorder="1" applyAlignment="1" applyProtection="1">
      <alignment horizontal="center" vertical="center" wrapText="1"/>
    </xf>
    <xf numFmtId="0" fontId="6" fillId="151" borderId="6" xfId="58135" applyFont="1" applyFill="1" applyBorder="1" applyAlignment="1" applyProtection="1">
      <alignment horizontal="center" vertical="center" wrapText="1"/>
    </xf>
    <xf numFmtId="0" fontId="2" fillId="0" borderId="0" xfId="0" applyFont="1" applyFill="1" applyBorder="1" applyAlignment="1">
      <alignment horizontal="left" vertical="center" wrapText="1"/>
    </xf>
    <xf numFmtId="0" fontId="2" fillId="0" borderId="0" xfId="0" applyFont="1"/>
    <xf numFmtId="0" fontId="2" fillId="0" borderId="0" xfId="0" applyFont="1" applyAlignment="1">
      <alignment wrapText="1"/>
    </xf>
    <xf numFmtId="0" fontId="6" fillId="0" borderId="98" xfId="58135" applyFont="1" applyFill="1" applyBorder="1" applyAlignment="1" applyProtection="1">
      <alignment horizontal="right"/>
    </xf>
    <xf numFmtId="0" fontId="6" fillId="0" borderId="7" xfId="58135" applyFont="1" applyFill="1" applyBorder="1" applyAlignment="1" applyProtection="1">
      <alignment horizontal="right"/>
    </xf>
    <xf numFmtId="10" fontId="313" fillId="0" borderId="87" xfId="58135" applyNumberFormat="1" applyFont="1" applyFill="1" applyBorder="1" applyAlignment="1" applyProtection="1">
      <alignment horizontal="center" vertical="top" wrapText="1"/>
    </xf>
    <xf numFmtId="10" fontId="313" fillId="0" borderId="88" xfId="58135" applyNumberFormat="1" applyFont="1" applyFill="1" applyBorder="1" applyAlignment="1" applyProtection="1">
      <alignment horizontal="center" vertical="top" wrapText="1"/>
    </xf>
    <xf numFmtId="0" fontId="313" fillId="0" borderId="84" xfId="58135" applyFont="1" applyFill="1" applyBorder="1" applyAlignment="1" applyProtection="1">
      <alignment horizontal="justify" vertical="top" wrapText="1"/>
    </xf>
    <xf numFmtId="0" fontId="313" fillId="0" borderId="6" xfId="58135" applyFont="1" applyFill="1" applyBorder="1" applyAlignment="1" applyProtection="1">
      <alignment horizontal="justify" vertical="top" wrapText="1"/>
    </xf>
    <xf numFmtId="0" fontId="261" fillId="0" borderId="84" xfId="58135" applyFont="1" applyFill="1" applyBorder="1" applyAlignment="1" applyProtection="1">
      <alignment vertical="top" wrapText="1"/>
    </xf>
    <xf numFmtId="0" fontId="261" fillId="0" borderId="6" xfId="58135" applyFont="1" applyFill="1" applyBorder="1" applyAlignment="1" applyProtection="1">
      <alignment vertical="top" wrapText="1"/>
    </xf>
    <xf numFmtId="0" fontId="2" fillId="0" borderId="86" xfId="0" applyFont="1" applyBorder="1" applyAlignment="1">
      <alignment horizontal="left" vertical="center"/>
    </xf>
    <xf numFmtId="0" fontId="2" fillId="0" borderId="0" xfId="0" applyFont="1" applyAlignment="1">
      <alignment horizontal="left" wrapText="1"/>
    </xf>
    <xf numFmtId="0" fontId="2" fillId="0" borderId="0" xfId="0" applyFont="1" applyBorder="1" applyAlignment="1">
      <alignment horizontal="left" vertical="center" wrapText="1"/>
    </xf>
    <xf numFmtId="10" fontId="2" fillId="0" borderId="86" xfId="58127" applyNumberFormat="1" applyFont="1" applyBorder="1" applyAlignment="1">
      <alignment horizontal="center"/>
    </xf>
    <xf numFmtId="0" fontId="6" fillId="151" borderId="96" xfId="58135" applyFont="1" applyFill="1" applyBorder="1" applyAlignment="1" applyProtection="1">
      <alignment horizontal="center" vertical="center" wrapText="1"/>
    </xf>
    <xf numFmtId="0" fontId="6" fillId="151" borderId="97" xfId="58135" applyFont="1" applyFill="1" applyBorder="1" applyAlignment="1" applyProtection="1">
      <alignment horizontal="center" vertical="center" wrapText="1"/>
    </xf>
    <xf numFmtId="0" fontId="6" fillId="151" borderId="98" xfId="58135" applyFont="1" applyFill="1" applyBorder="1" applyAlignment="1" applyProtection="1">
      <alignment horizontal="center" vertical="center" wrapText="1"/>
    </xf>
    <xf numFmtId="0" fontId="6" fillId="151" borderId="9" xfId="58135" applyFont="1" applyFill="1" applyBorder="1" applyAlignment="1" applyProtection="1">
      <alignment horizontal="center" vertical="center" wrapText="1"/>
    </xf>
    <xf numFmtId="0" fontId="3" fillId="0" borderId="7" xfId="0" applyFont="1" applyBorder="1" applyAlignment="1">
      <alignment horizontal="right"/>
    </xf>
    <xf numFmtId="0" fontId="3" fillId="0" borderId="0" xfId="0" applyFont="1" applyBorder="1" applyAlignment="1">
      <alignment horizontal="right"/>
    </xf>
    <xf numFmtId="9" fontId="2" fillId="0" borderId="86" xfId="0" applyNumberFormat="1" applyFont="1" applyBorder="1" applyAlignment="1">
      <alignment horizontal="center"/>
    </xf>
    <xf numFmtId="0" fontId="2" fillId="0" borderId="86" xfId="0" applyFont="1" applyBorder="1" applyAlignment="1">
      <alignment horizontal="left"/>
    </xf>
    <xf numFmtId="0" fontId="2" fillId="0" borderId="0" xfId="0" applyFont="1" applyAlignment="1">
      <alignment horizontal="left" vertical="center" wrapText="1"/>
    </xf>
    <xf numFmtId="0" fontId="3" fillId="0" borderId="86" xfId="0" applyFont="1" applyBorder="1" applyAlignment="1">
      <alignment horizontal="right"/>
    </xf>
    <xf numFmtId="322" fontId="3" fillId="0" borderId="86" xfId="0" applyNumberFormat="1" applyFont="1" applyBorder="1"/>
    <xf numFmtId="0" fontId="3" fillId="0" borderId="0" xfId="0" applyFont="1" applyAlignment="1">
      <alignment vertical="center" wrapText="1"/>
    </xf>
    <xf numFmtId="0" fontId="3" fillId="0" borderId="86" xfId="0" applyFont="1" applyBorder="1" applyAlignment="1">
      <alignment vertical="center" wrapText="1"/>
    </xf>
    <xf numFmtId="0" fontId="3" fillId="0" borderId="86" xfId="0" applyFont="1" applyBorder="1" applyAlignment="1">
      <alignment horizontal="right" vertical="center" wrapText="1"/>
    </xf>
    <xf numFmtId="0" fontId="3" fillId="0" borderId="86" xfId="0" applyFont="1" applyFill="1" applyBorder="1" applyAlignment="1">
      <alignment vertical="center" wrapText="1"/>
    </xf>
    <xf numFmtId="165" fontId="3" fillId="0" borderId="86" xfId="12720" applyNumberFormat="1" applyFont="1" applyBorder="1"/>
    <xf numFmtId="0" fontId="2" fillId="0" borderId="86" xfId="0" applyFont="1" applyBorder="1" applyAlignment="1">
      <alignment vertical="center" wrapText="1"/>
    </xf>
    <xf numFmtId="165" fontId="2" fillId="0" borderId="86" xfId="12720" applyNumberFormat="1" applyFont="1" applyBorder="1"/>
    <xf numFmtId="165" fontId="3" fillId="0" borderId="86" xfId="0" applyNumberFormat="1" applyFont="1" applyBorder="1"/>
    <xf numFmtId="0" fontId="2" fillId="0" borderId="86" xfId="0" applyFont="1" applyBorder="1"/>
    <xf numFmtId="0" fontId="3" fillId="0" borderId="86" xfId="0" applyFont="1" applyBorder="1"/>
    <xf numFmtId="0" fontId="3" fillId="0" borderId="0" xfId="0" applyFont="1" applyAlignment="1">
      <alignment horizontal="left" vertical="center" wrapText="1"/>
    </xf>
    <xf numFmtId="43" fontId="3" fillId="0" borderId="86" xfId="1" applyFont="1" applyBorder="1"/>
    <xf numFmtId="321" fontId="2" fillId="0" borderId="86" xfId="0" applyNumberFormat="1" applyFont="1" applyBorder="1"/>
    <xf numFmtId="0" fontId="6" fillId="151" borderId="87" xfId="58135" applyFont="1" applyFill="1" applyBorder="1" applyAlignment="1" applyProtection="1">
      <alignment horizontal="center" vertical="center" wrapText="1"/>
    </xf>
    <xf numFmtId="0" fontId="6" fillId="151" borderId="88" xfId="58135" applyFont="1" applyFill="1" applyBorder="1" applyAlignment="1" applyProtection="1">
      <alignment horizontal="center" vertical="center" wrapText="1"/>
    </xf>
    <xf numFmtId="0" fontId="2" fillId="0" borderId="0" xfId="0" applyFont="1" applyAlignment="1">
      <alignment horizontal="justify" vertical="center" wrapText="1"/>
    </xf>
    <xf numFmtId="0" fontId="313" fillId="0" borderId="0" xfId="58135" applyNumberFormat="1" applyFont="1" applyFill="1" applyAlignment="1" applyProtection="1">
      <alignment horizontal="justify" vertical="center" wrapText="1"/>
    </xf>
    <xf numFmtId="0" fontId="313" fillId="0" borderId="0" xfId="58126" applyFont="1" applyFill="1" applyAlignment="1" applyProtection="1">
      <alignment horizontal="left" vertical="center" wrapText="1"/>
    </xf>
    <xf numFmtId="9" fontId="2" fillId="0" borderId="86" xfId="58127" applyFont="1" applyBorder="1" applyAlignment="1">
      <alignment horizontal="center"/>
    </xf>
    <xf numFmtId="0" fontId="3" fillId="0" borderId="86" xfId="0" applyFont="1" applyBorder="1" applyAlignment="1">
      <alignment horizontal="center"/>
    </xf>
    <xf numFmtId="0" fontId="313" fillId="0" borderId="0" xfId="58135" applyNumberFormat="1" applyFont="1" applyFill="1" applyAlignment="1" applyProtection="1">
      <alignment horizontal="justify" vertical="center"/>
    </xf>
    <xf numFmtId="0" fontId="3" fillId="0" borderId="0" xfId="0" applyFont="1" applyAlignment="1">
      <alignment vertical="center"/>
    </xf>
    <xf numFmtId="0" fontId="3" fillId="0" borderId="87" xfId="0" applyFont="1" applyBorder="1" applyAlignment="1">
      <alignment horizontal="center" vertical="center"/>
    </xf>
    <xf numFmtId="0" fontId="3" fillId="0" borderId="88" xfId="0" applyFont="1" applyBorder="1" applyAlignment="1">
      <alignment horizontal="center" vertical="center"/>
    </xf>
    <xf numFmtId="0" fontId="2" fillId="0" borderId="0" xfId="0" applyFont="1" applyAlignment="1">
      <alignment horizontal="justify" vertical="top"/>
    </xf>
    <xf numFmtId="0" fontId="3" fillId="0" borderId="0" xfId="0" applyFont="1" applyFill="1" applyBorder="1" applyAlignment="1">
      <alignment horizontal="left" vertical="center" wrapText="1"/>
    </xf>
    <xf numFmtId="0" fontId="3" fillId="0" borderId="86" xfId="0" applyFont="1" applyBorder="1" applyAlignment="1">
      <alignment vertical="center"/>
    </xf>
    <xf numFmtId="0" fontId="261" fillId="0" borderId="86" xfId="58126" applyFont="1" applyFill="1" applyBorder="1" applyAlignment="1" applyProtection="1">
      <alignment horizontal="justify" vertical="top" wrapText="1"/>
    </xf>
    <xf numFmtId="0" fontId="261" fillId="0" borderId="86" xfId="58126" applyFont="1" applyFill="1" applyBorder="1" applyAlignment="1" applyProtection="1">
      <alignment horizontal="center" vertical="center" wrapText="1"/>
    </xf>
    <xf numFmtId="0" fontId="262" fillId="151" borderId="86" xfId="58126" applyFont="1" applyFill="1" applyBorder="1" applyAlignment="1" applyProtection="1">
      <alignment horizontal="center" vertical="center" wrapText="1"/>
    </xf>
    <xf numFmtId="0" fontId="261" fillId="0" borderId="0" xfId="58126" applyFont="1" applyFill="1" applyAlignment="1" applyProtection="1">
      <alignment horizontal="justify"/>
    </xf>
    <xf numFmtId="0" fontId="2" fillId="0" borderId="87" xfId="0" applyFont="1" applyBorder="1" applyAlignment="1">
      <alignment horizontal="center" wrapText="1"/>
    </xf>
    <xf numFmtId="0" fontId="2" fillId="0" borderId="88" xfId="0" applyFont="1" applyBorder="1" applyAlignment="1">
      <alignment horizontal="center" wrapText="1"/>
    </xf>
    <xf numFmtId="0" fontId="2" fillId="0" borderId="89" xfId="0" applyFont="1" applyBorder="1" applyAlignment="1">
      <alignment horizontal="center" wrapText="1"/>
    </xf>
    <xf numFmtId="0" fontId="3" fillId="0" borderId="87" xfId="0" applyFont="1" applyBorder="1" applyAlignment="1">
      <alignment horizontal="left" wrapText="1"/>
    </xf>
    <xf numFmtId="0" fontId="3" fillId="0" borderId="89" xfId="0" applyFont="1" applyBorder="1" applyAlignment="1">
      <alignment horizontal="left" wrapText="1"/>
    </xf>
    <xf numFmtId="0" fontId="3" fillId="0" borderId="88" xfId="0" applyFont="1" applyBorder="1" applyAlignment="1">
      <alignment horizontal="left" wrapText="1"/>
    </xf>
    <xf numFmtId="0" fontId="3" fillId="4" borderId="84"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4" borderId="86" xfId="0" applyFont="1" applyFill="1" applyBorder="1" applyAlignment="1">
      <alignment horizontal="center" vertical="center" wrapText="1"/>
    </xf>
    <xf numFmtId="0" fontId="339" fillId="4" borderId="86" xfId="0" applyFont="1" applyFill="1" applyBorder="1" applyAlignment="1">
      <alignment horizontal="center" vertical="center" wrapText="1"/>
    </xf>
    <xf numFmtId="0" fontId="3" fillId="4" borderId="87" xfId="0" applyFont="1" applyFill="1" applyBorder="1" applyAlignment="1">
      <alignment horizontal="center" vertical="center" wrapText="1"/>
    </xf>
    <xf numFmtId="0" fontId="3" fillId="4" borderId="89" xfId="0" applyFont="1" applyFill="1" applyBorder="1" applyAlignment="1">
      <alignment horizontal="center" vertical="center" wrapText="1"/>
    </xf>
    <xf numFmtId="0" fontId="3" fillId="4" borderId="88" xfId="0" applyFont="1" applyFill="1" applyBorder="1" applyAlignment="1">
      <alignment horizontal="center" vertical="center" wrapText="1"/>
    </xf>
    <xf numFmtId="0" fontId="3" fillId="4" borderId="86" xfId="0" applyFont="1" applyFill="1" applyBorder="1" applyAlignment="1">
      <alignment horizontal="center" wrapText="1"/>
    </xf>
    <xf numFmtId="0" fontId="262" fillId="0" borderId="0" xfId="58126" applyFont="1" applyFill="1" applyBorder="1" applyAlignment="1" applyProtection="1">
      <alignment horizontal="center"/>
    </xf>
    <xf numFmtId="0" fontId="262" fillId="152" borderId="86" xfId="58126" applyFont="1" applyFill="1" applyBorder="1" applyAlignment="1" applyProtection="1">
      <alignment horizontal="left" vertical="center"/>
    </xf>
    <xf numFmtId="0" fontId="262" fillId="4" borderId="86" xfId="58126" applyFont="1" applyFill="1" applyBorder="1" applyAlignment="1" applyProtection="1">
      <alignment horizontal="center" vertical="top" wrapText="1"/>
    </xf>
    <xf numFmtId="0" fontId="261" fillId="0" borderId="86" xfId="58126" applyFont="1" applyFill="1" applyBorder="1" applyAlignment="1" applyProtection="1">
      <alignment horizontal="justify" wrapText="1"/>
    </xf>
    <xf numFmtId="0" fontId="261" fillId="0" borderId="86" xfId="58126" applyFont="1" applyFill="1" applyBorder="1" applyAlignment="1" applyProtection="1">
      <alignment wrapText="1"/>
    </xf>
    <xf numFmtId="0" fontId="3" fillId="0" borderId="0" xfId="0" applyFont="1" applyAlignment="1">
      <alignment horizontal="justify"/>
    </xf>
    <xf numFmtId="0" fontId="262" fillId="0" borderId="87" xfId="58126" applyFont="1" applyFill="1" applyBorder="1" applyAlignment="1" applyProtection="1">
      <alignment horizontal="center" vertical="top" wrapText="1"/>
    </xf>
    <xf numFmtId="0" fontId="262" fillId="0" borderId="88" xfId="58126" applyFont="1" applyFill="1" applyBorder="1" applyAlignment="1" applyProtection="1">
      <alignment horizontal="center" vertical="top" wrapText="1"/>
    </xf>
    <xf numFmtId="0" fontId="2" fillId="0" borderId="86" xfId="0" applyFont="1" applyBorder="1" applyAlignment="1">
      <alignment horizontal="left" wrapText="1"/>
    </xf>
    <xf numFmtId="0" fontId="2" fillId="0" borderId="87" xfId="0" applyFont="1" applyBorder="1" applyAlignment="1">
      <alignment horizontal="justify" vertical="top" wrapText="1"/>
    </xf>
    <xf numFmtId="0" fontId="2" fillId="0" borderId="89" xfId="0" applyFont="1" applyBorder="1" applyAlignment="1">
      <alignment horizontal="justify" vertical="top" wrapText="1"/>
    </xf>
    <xf numFmtId="0" fontId="2" fillId="0" borderId="88" xfId="0" applyFont="1" applyBorder="1" applyAlignment="1">
      <alignment horizontal="justify" vertical="top" wrapText="1"/>
    </xf>
    <xf numFmtId="0" fontId="261" fillId="0" borderId="87" xfId="58126" applyFont="1" applyFill="1" applyBorder="1" applyProtection="1"/>
    <xf numFmtId="0" fontId="261" fillId="0" borderId="88" xfId="58126" applyFont="1" applyFill="1" applyBorder="1" applyProtection="1"/>
    <xf numFmtId="0" fontId="2" fillId="0" borderId="86" xfId="0" applyFont="1" applyBorder="1" applyAlignment="1">
      <alignment horizontal="center" vertical="top" wrapText="1"/>
    </xf>
    <xf numFmtId="0" fontId="313" fillId="0" borderId="86" xfId="58126" applyFont="1" applyFill="1" applyBorder="1" applyProtection="1"/>
    <xf numFmtId="0" fontId="3" fillId="0" borderId="87" xfId="0" applyFont="1" applyBorder="1" applyAlignment="1">
      <alignment horizontal="justify" vertical="top" wrapText="1"/>
    </xf>
    <xf numFmtId="0" fontId="3" fillId="0" borderId="89" xfId="0" applyFont="1" applyBorder="1" applyAlignment="1">
      <alignment horizontal="justify" vertical="top" wrapText="1"/>
    </xf>
    <xf numFmtId="0" fontId="3" fillId="0" borderId="88" xfId="0" applyFont="1" applyBorder="1" applyAlignment="1">
      <alignment horizontal="justify" vertical="top" wrapText="1"/>
    </xf>
    <xf numFmtId="0" fontId="261" fillId="0" borderId="87" xfId="58126" applyFont="1" applyFill="1" applyBorder="1" applyAlignment="1" applyProtection="1">
      <alignment horizontal="left" vertical="top" wrapText="1"/>
    </xf>
    <xf numFmtId="0" fontId="261" fillId="0" borderId="89" xfId="58126" applyFont="1" applyFill="1" applyBorder="1" applyAlignment="1" applyProtection="1">
      <alignment horizontal="left" vertical="top" wrapText="1"/>
    </xf>
    <xf numFmtId="0" fontId="261" fillId="0" borderId="88" xfId="58126" applyFont="1" applyFill="1" applyBorder="1" applyAlignment="1" applyProtection="1">
      <alignment horizontal="left" vertical="top" wrapText="1"/>
    </xf>
    <xf numFmtId="0" fontId="262" fillId="0" borderId="87" xfId="58126" applyFont="1" applyFill="1" applyBorder="1" applyAlignment="1" applyProtection="1">
      <alignment horizontal="left" vertical="top" wrapText="1"/>
    </xf>
    <xf numFmtId="0" fontId="262" fillId="0" borderId="89" xfId="58126" applyFont="1" applyFill="1" applyBorder="1" applyAlignment="1" applyProtection="1">
      <alignment horizontal="left" vertical="top" wrapText="1"/>
    </xf>
    <xf numFmtId="0" fontId="262" fillId="0" borderId="88" xfId="58126" applyFont="1" applyFill="1" applyBorder="1" applyAlignment="1" applyProtection="1">
      <alignment horizontal="left" vertical="top" wrapText="1"/>
    </xf>
    <xf numFmtId="0" fontId="262" fillId="151" borderId="87" xfId="58126" applyFont="1" applyFill="1" applyBorder="1" applyAlignment="1" applyProtection="1">
      <alignment horizontal="left" vertical="top" wrapText="1"/>
    </xf>
    <xf numFmtId="0" fontId="262" fillId="151" borderId="89" xfId="58126" applyFont="1" applyFill="1" applyBorder="1" applyAlignment="1" applyProtection="1">
      <alignment horizontal="left" vertical="top" wrapText="1"/>
    </xf>
    <xf numFmtId="0" fontId="3" fillId="0" borderId="86" xfId="0" applyFont="1" applyBorder="1" applyAlignment="1">
      <alignment horizontal="left" wrapText="1"/>
    </xf>
    <xf numFmtId="0" fontId="6" fillId="0" borderId="87" xfId="58126" applyFont="1" applyFill="1" applyBorder="1" applyAlignment="1" applyProtection="1">
      <alignment horizontal="center"/>
    </xf>
    <xf numFmtId="0" fontId="6" fillId="0" borderId="88" xfId="58126" applyFont="1" applyFill="1" applyBorder="1" applyAlignment="1" applyProtection="1">
      <alignment horizontal="center"/>
    </xf>
    <xf numFmtId="0" fontId="6" fillId="0" borderId="0" xfId="58126" applyFont="1" applyFill="1" applyBorder="1" applyProtection="1"/>
    <xf numFmtId="0" fontId="6" fillId="2" borderId="86" xfId="58126" applyFont="1" applyFill="1" applyBorder="1" applyAlignment="1" applyProtection="1">
      <alignment vertical="center"/>
    </xf>
    <xf numFmtId="0" fontId="6" fillId="2" borderId="87" xfId="58126" applyFont="1" applyFill="1" applyBorder="1" applyAlignment="1" applyProtection="1">
      <alignment horizontal="center" vertical="center" wrapText="1"/>
    </xf>
    <xf numFmtId="0" fontId="6" fillId="2" borderId="88" xfId="58126" applyFont="1" applyFill="1" applyBorder="1" applyAlignment="1" applyProtection="1">
      <alignment horizontal="center" vertical="center" wrapText="1"/>
    </xf>
    <xf numFmtId="0" fontId="262" fillId="0" borderId="86" xfId="58126" applyFont="1" applyFill="1" applyBorder="1" applyAlignment="1" applyProtection="1">
      <alignment horizontal="justify" vertical="top" wrapText="1"/>
    </xf>
    <xf numFmtId="0" fontId="262" fillId="0" borderId="98" xfId="58126" applyFont="1" applyFill="1" applyBorder="1" applyAlignment="1" applyProtection="1">
      <alignment horizontal="left" vertical="top" wrapText="1"/>
    </xf>
    <xf numFmtId="0" fontId="262" fillId="0" borderId="7" xfId="58126" applyFont="1" applyFill="1" applyBorder="1" applyAlignment="1" applyProtection="1">
      <alignment horizontal="left" vertical="top" wrapText="1"/>
    </xf>
    <xf numFmtId="0" fontId="262" fillId="152" borderId="86" xfId="58126" applyFont="1" applyFill="1" applyBorder="1" applyAlignment="1" applyProtection="1">
      <alignment horizontal="center" vertical="center"/>
    </xf>
    <xf numFmtId="0" fontId="262" fillId="152" borderId="87" xfId="58126" applyFont="1" applyFill="1" applyBorder="1" applyAlignment="1" applyProtection="1">
      <alignment horizontal="center" vertical="center" wrapText="1"/>
    </xf>
    <xf numFmtId="0" fontId="262" fillId="152" borderId="89" xfId="58126" applyFont="1" applyFill="1" applyBorder="1" applyAlignment="1" applyProtection="1">
      <alignment horizontal="center" vertical="center" wrapText="1"/>
    </xf>
    <xf numFmtId="0" fontId="262" fillId="152" borderId="88" xfId="58126" applyFont="1" applyFill="1" applyBorder="1" applyAlignment="1" applyProtection="1">
      <alignment horizontal="center" vertical="center" wrapText="1"/>
    </xf>
    <xf numFmtId="315" fontId="262" fillId="152" borderId="86" xfId="58126" applyNumberFormat="1" applyFont="1" applyFill="1" applyBorder="1" applyAlignment="1" applyProtection="1">
      <alignment horizontal="center"/>
    </xf>
    <xf numFmtId="0" fontId="262" fillId="152" borderId="87" xfId="58126" applyFont="1" applyFill="1" applyBorder="1" applyAlignment="1" applyProtection="1">
      <alignment horizontal="left" vertical="center"/>
    </xf>
    <xf numFmtId="0" fontId="262" fillId="152" borderId="89" xfId="58126" applyFont="1" applyFill="1" applyBorder="1" applyAlignment="1" applyProtection="1">
      <alignment horizontal="left" vertical="center"/>
    </xf>
    <xf numFmtId="0" fontId="262" fillId="152" borderId="88" xfId="58126" applyFont="1" applyFill="1" applyBorder="1" applyAlignment="1" applyProtection="1">
      <alignment horizontal="left" vertical="center"/>
    </xf>
    <xf numFmtId="0" fontId="3" fillId="4" borderId="96" xfId="0" applyFont="1" applyFill="1" applyBorder="1" applyAlignment="1">
      <alignment horizontal="center" vertical="center" wrapText="1"/>
    </xf>
    <xf numFmtId="0" fontId="3" fillId="4" borderId="95" xfId="0" applyFont="1" applyFill="1" applyBorder="1" applyAlignment="1">
      <alignment horizontal="center" vertical="center" wrapText="1"/>
    </xf>
    <xf numFmtId="0" fontId="3" fillId="4" borderId="97" xfId="0" applyFont="1" applyFill="1" applyBorder="1" applyAlignment="1">
      <alignment horizontal="center" vertical="center" wrapText="1"/>
    </xf>
    <xf numFmtId="0" fontId="3" fillId="4" borderId="98"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261" fillId="0" borderId="86" xfId="58126" applyFont="1" applyFill="1" applyBorder="1" applyProtection="1"/>
    <xf numFmtId="0" fontId="262" fillId="0" borderId="0" xfId="58126" applyFont="1" applyFill="1" applyAlignment="1" applyProtection="1">
      <alignment horizontal="justify"/>
    </xf>
    <xf numFmtId="0" fontId="261" fillId="0" borderId="87" xfId="58126" applyFont="1" applyFill="1" applyBorder="1" applyAlignment="1" applyProtection="1">
      <alignment horizontal="left" vertical="center" wrapText="1"/>
    </xf>
    <xf numFmtId="0" fontId="261" fillId="0" borderId="88" xfId="58126" applyFont="1" applyFill="1" applyBorder="1" applyAlignment="1" applyProtection="1">
      <alignment horizontal="left" vertical="center" wrapText="1"/>
    </xf>
    <xf numFmtId="0" fontId="22" fillId="0" borderId="0" xfId="0" applyFont="1" applyAlignment="1">
      <alignment horizontal="center" vertical="center" wrapText="1"/>
    </xf>
    <xf numFmtId="0" fontId="6" fillId="151" borderId="87" xfId="58126" applyFont="1" applyFill="1" applyBorder="1" applyAlignment="1" applyProtection="1">
      <alignment horizontal="center" wrapText="1"/>
    </xf>
    <xf numFmtId="0" fontId="6" fillId="151" borderId="89" xfId="58126" applyFont="1" applyFill="1" applyBorder="1" applyAlignment="1" applyProtection="1">
      <alignment horizontal="center" wrapText="1"/>
    </xf>
    <xf numFmtId="0" fontId="6" fillId="151" borderId="88" xfId="58126" applyFont="1" applyFill="1" applyBorder="1" applyAlignment="1" applyProtection="1">
      <alignment horizontal="center" wrapText="1"/>
    </xf>
    <xf numFmtId="0" fontId="262" fillId="0" borderId="86" xfId="58126" applyFont="1" applyFill="1" applyBorder="1" applyAlignment="1" applyProtection="1">
      <alignment horizontal="justify"/>
    </xf>
    <xf numFmtId="0" fontId="261" fillId="0" borderId="86" xfId="58126" applyFont="1" applyFill="1" applyBorder="1" applyAlignment="1" applyProtection="1">
      <alignment horizontal="justify"/>
    </xf>
    <xf numFmtId="0" fontId="261" fillId="0" borderId="84" xfId="58126" applyFont="1" applyFill="1" applyBorder="1" applyAlignment="1" applyProtection="1">
      <alignment horizontal="left" vertical="top" wrapText="1"/>
    </xf>
    <xf numFmtId="0" fontId="261" fillId="0" borderId="6" xfId="58126" applyFont="1" applyFill="1" applyBorder="1" applyAlignment="1" applyProtection="1">
      <alignment horizontal="left" vertical="top" wrapText="1"/>
    </xf>
    <xf numFmtId="0" fontId="261" fillId="0" borderId="84" xfId="58126" applyFont="1" applyFill="1" applyBorder="1" applyAlignment="1" applyProtection="1">
      <alignment horizontal="justify" vertical="top"/>
    </xf>
    <xf numFmtId="0" fontId="261" fillId="0" borderId="6" xfId="58126" applyFont="1" applyFill="1" applyBorder="1" applyAlignment="1" applyProtection="1">
      <alignment horizontal="justify" vertical="top"/>
    </xf>
    <xf numFmtId="0" fontId="313" fillId="2" borderId="86" xfId="58126" applyFont="1" applyFill="1" applyBorder="1" applyProtection="1"/>
    <xf numFmtId="0" fontId="262" fillId="2" borderId="86" xfId="58126" applyFont="1" applyFill="1" applyBorder="1" applyAlignment="1" applyProtection="1">
      <alignment horizontal="center" vertical="center" wrapText="1"/>
    </xf>
    <xf numFmtId="0" fontId="261" fillId="0" borderId="86" xfId="58126" applyFont="1" applyFill="1" applyBorder="1" applyAlignment="1" applyProtection="1">
      <alignment vertical="top" wrapText="1"/>
    </xf>
    <xf numFmtId="0" fontId="313" fillId="0" borderId="86" xfId="58126" applyFont="1" applyFill="1" applyBorder="1" applyAlignment="1" applyProtection="1">
      <alignment vertical="top" wrapText="1"/>
    </xf>
    <xf numFmtId="0" fontId="6" fillId="151" borderId="86" xfId="58126" applyFont="1" applyFill="1" applyBorder="1" applyAlignment="1" applyProtection="1">
      <alignment horizontal="center" vertical="center" wrapText="1"/>
    </xf>
    <xf numFmtId="0" fontId="6" fillId="0" borderId="0" xfId="58126" applyFont="1" applyFill="1" applyBorder="1" applyAlignment="1" applyProtection="1">
      <alignment horizontal="justify"/>
    </xf>
    <xf numFmtId="0" fontId="6" fillId="0" borderId="0" xfId="58126" applyFont="1" applyFill="1" applyBorder="1" applyAlignment="1" applyProtection="1">
      <alignment horizontal="left"/>
    </xf>
    <xf numFmtId="0" fontId="6" fillId="0" borderId="7" xfId="58126" applyFont="1" applyFill="1" applyBorder="1" applyAlignment="1" applyProtection="1">
      <alignment horizontal="right" wrapText="1"/>
    </xf>
    <xf numFmtId="0" fontId="313" fillId="0" borderId="86" xfId="58126" applyFont="1" applyFill="1" applyBorder="1" applyAlignment="1" applyProtection="1">
      <alignment wrapText="1"/>
    </xf>
    <xf numFmtId="0" fontId="6" fillId="151" borderId="86" xfId="58126" applyFont="1" applyFill="1" applyBorder="1" applyAlignment="1" applyProtection="1">
      <alignment horizontal="center" wrapText="1"/>
    </xf>
    <xf numFmtId="0" fontId="6" fillId="0" borderId="0" xfId="58126" applyFont="1" applyFill="1" applyBorder="1" applyAlignment="1" applyProtection="1">
      <alignment vertical="justify" wrapText="1"/>
    </xf>
    <xf numFmtId="0" fontId="6" fillId="151" borderId="86" xfId="58126" applyFont="1" applyFill="1" applyBorder="1" applyAlignment="1" applyProtection="1">
      <alignment horizontal="center" vertical="top" wrapText="1"/>
    </xf>
    <xf numFmtId="0" fontId="6" fillId="0" borderId="7" xfId="58126" applyFont="1" applyFill="1" applyBorder="1" applyAlignment="1" applyProtection="1">
      <alignment horizontal="right" vertical="justify" wrapText="1"/>
    </xf>
    <xf numFmtId="0" fontId="6" fillId="0" borderId="0" xfId="58126" applyFont="1" applyFill="1" applyAlignment="1" applyProtection="1">
      <alignment horizontal="justify"/>
    </xf>
    <xf numFmtId="0" fontId="6" fillId="151" borderId="86" xfId="58126" applyFont="1" applyFill="1" applyBorder="1" applyAlignment="1" applyProtection="1">
      <alignment horizontal="justify" vertical="top" wrapText="1"/>
    </xf>
    <xf numFmtId="0" fontId="261" fillId="0" borderId="84" xfId="58126" applyFont="1" applyFill="1" applyBorder="1" applyAlignment="1" applyProtection="1">
      <alignment horizontal="left" vertical="top"/>
    </xf>
    <xf numFmtId="0" fontId="261" fillId="0" borderId="6" xfId="58126" applyFont="1" applyFill="1" applyBorder="1" applyAlignment="1" applyProtection="1">
      <alignment horizontal="left" vertical="top"/>
    </xf>
    <xf numFmtId="0" fontId="6" fillId="0" borderId="86" xfId="58126" applyFont="1" applyFill="1" applyBorder="1" applyAlignment="1" applyProtection="1">
      <alignment vertical="top" wrapText="1"/>
    </xf>
    <xf numFmtId="9" fontId="313" fillId="0" borderId="86" xfId="58126" applyNumberFormat="1" applyFont="1" applyFill="1" applyBorder="1" applyAlignment="1" applyProtection="1">
      <alignment horizontal="justify" vertical="top" wrapText="1"/>
    </xf>
    <xf numFmtId="0" fontId="3" fillId="4" borderId="87" xfId="58126" applyFont="1" applyFill="1" applyBorder="1" applyAlignment="1">
      <alignment horizontal="center" vertical="center"/>
    </xf>
    <xf numFmtId="0" fontId="3" fillId="4" borderId="88" xfId="58126" applyFont="1" applyFill="1" applyBorder="1" applyAlignment="1">
      <alignment horizontal="center" vertical="center"/>
    </xf>
  </cellXfs>
  <cellStyles count="58136">
    <cellStyle name="          _x000d__x000a_shell=progman.exe_x000d__x000a_m" xfId="9"/>
    <cellStyle name=" _x0007_LÓ_x0018_ÄþÍN^NuNVþˆHÁ_x0001__x0018_(n" xfId="10"/>
    <cellStyle name=" Task]_x000d__x000a_TaskName=Scan At_x000d__x000a_TaskID=3_x000d__x000a_WorkstationName=SmarTone_x000d__x000a_LastExecuted=0_x000d__x000a_LastSt" xfId="11"/>
    <cellStyle name="_x000a_386grabber=M" xfId="12"/>
    <cellStyle name="$" xfId="56899"/>
    <cellStyle name="$(0)" xfId="13"/>
    <cellStyle name="%" xfId="14"/>
    <cellStyle name="% 2" xfId="56900"/>
    <cellStyle name="% 3" xfId="56901"/>
    <cellStyle name="(0)" xfId="15"/>
    <cellStyle name="(0.0%)" xfId="16"/>
    <cellStyle name=",." xfId="17"/>
    <cellStyle name="??" xfId="18"/>
    <cellStyle name="?? [0.00]_ARAVA" xfId="56902"/>
    <cellStyle name="?? [0]" xfId="19"/>
    <cellStyle name="???? [0.00]_ARAVA" xfId="56903"/>
    <cellStyle name="?????_VERA" xfId="20"/>
    <cellStyle name="????_ARAVA" xfId="56904"/>
    <cellStyle name="???[0]_Book1" xfId="21"/>
    <cellStyle name="???_95" xfId="22"/>
    <cellStyle name="??_(????)??????" xfId="23"/>
    <cellStyle name="@" xfId="24"/>
    <cellStyle name="_ TDs on Interest( non company) " xfId="56905"/>
    <cellStyle name="_ TDs on Interest( non company) _~1236703" xfId="56906"/>
    <cellStyle name="_ TDs on Interest( non company) _Depreciation" xfId="56907"/>
    <cellStyle name="_ TDs on Interest( non company) _Depreciation Chart Dec-08 New" xfId="56908"/>
    <cellStyle name="_ TDs on Interest( non company) _Provision for taxation - March 31, 2007" xfId="56909"/>
    <cellStyle name="_~9750087" xfId="56910"/>
    <cellStyle name="_080803 Hyperion Mapping" xfId="56911"/>
    <cellStyle name="_080803 Hyperion Mapping_~9750087" xfId="56912"/>
    <cellStyle name="_080803 Hyperion Mapping_Balance Sheet March 2009 25.09.09" xfId="56913"/>
    <cellStyle name="_080803 Hyperion Mapping_Depreciation" xfId="56914"/>
    <cellStyle name="_080803 Hyperion Mapping_Depreciation Chart Dec-08 New" xfId="56915"/>
    <cellStyle name="_080803 Hyperion Mapping_tax computation dec 2009" xfId="56916"/>
    <cellStyle name="_2007 Profit Plan Review Crolls" xfId="25"/>
    <cellStyle name="_24-01-08 Mapped Trial 31-12-07" xfId="56917"/>
    <cellStyle name="_24-01-08 Mapped Trial 31-12-07_Deferred Tax - March 31, 2008" xfId="56918"/>
    <cellStyle name="_24-01-08 Mapped Trial 31-12-07_Provision for taxation - March 31, 2008" xfId="56919"/>
    <cellStyle name="_Accounts recd 31.03.05" xfId="56920"/>
    <cellStyle name="_Accounts recd 31.03.05_Financial Statements - March 2008" xfId="56921"/>
    <cellStyle name="_Accounts recd 31.03.05_Financial Statements_15 months ended 31 Mar07" xfId="56922"/>
    <cellStyle name="_Accounts recd 31.03.05_Sampe - Schedule VI financial statements" xfId="56923"/>
    <cellStyle name="_Accounts recd 31.03.05_Schedule VI financial statements_RIPL_final" xfId="56924"/>
    <cellStyle name="_Accounts recd 31.03.05_StatAccounts-Mar06 Revised_FINAL" xfId="56925"/>
    <cellStyle name="_Accounts recd 31.03.05_StatAccounts-Mar06 Revised_TEST" xfId="56926"/>
    <cellStyle name="_Accrual Entries-Dec" xfId="56927"/>
    <cellStyle name="_Balance sheet ~ standalone" xfId="26"/>
    <cellStyle name="_Balance Sheet March 2009 25.09.09" xfId="56928"/>
    <cellStyle name="_Balance Sheet Schedules Sep 09" xfId="27"/>
    <cellStyle name="_Bank Reconciliation" xfId="28"/>
    <cellStyle name="_Book2" xfId="56929"/>
    <cellStyle name="_BS ~ 1Corp 30.09.2009" xfId="29"/>
    <cellStyle name="_BS ~ 1Corp 30.09.2009 2" xfId="30"/>
    <cellStyle name="_Budget" xfId="31"/>
    <cellStyle name="_C.2 Cash &amp; Bank Consol Lead_March 09" xfId="32"/>
    <cellStyle name="_C.Bank Recos_March 09.Version 1" xfId="33"/>
    <cellStyle name="_Cash and bank" xfId="34"/>
    <cellStyle name="_Cash and bank S&amp;M" xfId="35"/>
    <cellStyle name="_CC &amp;packing credit fro" xfId="36"/>
    <cellStyle name="_CCM Indian players_v1" xfId="37"/>
    <cellStyle name="_Comma" xfId="38"/>
    <cellStyle name="_Copy of Budgeted 10-11 (2)" xfId="39"/>
    <cellStyle name="_CWIP.Breakup" xfId="40"/>
    <cellStyle name="_DEBTORS MONTH PACK APR-09" xfId="41"/>
    <cellStyle name="_DEBTORS MONTH PACK APR-09_Copy of HEADCOUNT 10-11" xfId="42"/>
    <cellStyle name="_Depreciation recomputed  31032007 final" xfId="56930"/>
    <cellStyle name="_Depreciation recomputed  31032007 final_~9750087" xfId="56931"/>
    <cellStyle name="_Depreciation recomputed  31032007 final_Balance Sheet March 2009 25.09.09" xfId="56932"/>
    <cellStyle name="_Depreciation recomputed  31032007 final_Depreciation" xfId="56933"/>
    <cellStyle name="_Depreciation recomputed  31032007 final_Depreciation Chart Dec-08 New" xfId="56934"/>
    <cellStyle name="_Depreciation recomputed  31032007 final_tax computation dec 2009" xfId="56935"/>
    <cellStyle name="_Depreciation Working-31 12 07_Final" xfId="56936"/>
    <cellStyle name="_Depreciation Working-31 12 07_Final_~1236703" xfId="56937"/>
    <cellStyle name="_Depreciation Working-31 12 07_Final_Depreciation" xfId="56938"/>
    <cellStyle name="_Depreciation Working-31 12 07_Final_Depreciation Chart Dec-08 New" xfId="56939"/>
    <cellStyle name="_Detail Report-REG &amp; FTH" xfId="43"/>
    <cellStyle name="_Dollar" xfId="44"/>
    <cellStyle name="_Dollar_~0171358" xfId="45"/>
    <cellStyle name="_Dollar_~2332904" xfId="46"/>
    <cellStyle name="_Dollar_~7566346" xfId="47"/>
    <cellStyle name="_Dollar_~9773512" xfId="48"/>
    <cellStyle name="_Dollar_~9773512_~0171358" xfId="49"/>
    <cellStyle name="_Dollar_~9773512_6-06 Net Sales Reconciliation" xfId="50"/>
    <cellStyle name="_Dollar_~9773512_AP-June08-070908" xfId="51"/>
    <cellStyle name="_Dollar_~9773512_Corporate Reporting Package Q2 - WHR Legacy" xfId="52"/>
    <cellStyle name="_Dollar_~9773512_E&amp;Y BS and IS3Q2007" xfId="53"/>
    <cellStyle name="_Dollar_~9773512_June NAR crossover" xfId="54"/>
    <cellStyle name="_Dollar_~9773512_LRP Backup Template" xfId="55"/>
    <cellStyle name="_Dollar_~9773512_NARCorpSchedules3Q2007" xfId="56"/>
    <cellStyle name="_Dollar_~9773512_Pricing - NAR v2" xfId="57"/>
    <cellStyle name="_Dollar_~9773512_Q306 vs Q307 6-1-07 submission" xfId="58"/>
    <cellStyle name="_Dollar_~9773512_Q406 vs Q407 6-1-07 submission" xfId="59"/>
    <cellStyle name="_Dollar_~9773512_YTD Mar final (link to Key Data) YN" xfId="60"/>
    <cellStyle name="_Dollar_02-09 Fettig Review (yn)" xfId="61"/>
    <cellStyle name="_Dollar_2005 Consolidated Profit Plan Review supporting file" xfId="62"/>
    <cellStyle name="_Dollar_2006_LRP" xfId="63"/>
    <cellStyle name="_Dollar_2007 Fettig Format by Month 02-02 v2" xfId="64"/>
    <cellStyle name="_Dollar_2007 LRP Dunrovin supp 6-07-06" xfId="65"/>
    <cellStyle name="_Dollar_2007 profit plan Supporting File" xfId="66"/>
    <cellStyle name="_Dollar_6-06 Net Sales Reconciliation" xfId="67"/>
    <cellStyle name="_Dollar_AP-June08-070908" xfId="68"/>
    <cellStyle name="_Dollar_Apr06 Monthly Ops support" xfId="69"/>
    <cellStyle name="_Dollar_Asia for Nov" xfId="70"/>
    <cellStyle name="_Dollar_BOD Business Update - Dec. 19-06" xfId="71"/>
    <cellStyle name="_Dollar_Copy of Q2 final (link to Key Data) YN2" xfId="72"/>
    <cellStyle name="_Dollar_Corporate Reporting Package Q2 - WHR Legacy" xfId="73"/>
    <cellStyle name="_Dollar_Crossover - Q3" xfId="74"/>
    <cellStyle name="_Dollar_E&amp;Y BS and IS3Q2007" xfId="75"/>
    <cellStyle name="_Dollar_Fcst II summ" xfId="76"/>
    <cellStyle name="_Dollar_Free Cash Flow" xfId="77"/>
    <cellStyle name="_Dollar_High Level 2007 Plan Model - 10-06 OL New Assumptions" xfId="78"/>
    <cellStyle name="_Dollar_High Level 2007 Plan Model - 11-06 OL 11-15 v 1" xfId="79"/>
    <cellStyle name="_Dollar_High Level 2007 Plan Model - 11-06 OL 11-15 v 2" xfId="80"/>
    <cellStyle name="_Dollar_High Level 2007 Plan Model - 11-06 OL 11-15 v 3" xfId="81"/>
    <cellStyle name="_Dollar_High Level 2007 Plan Model - 11-06 OL 11-15 v 4 (CF)" xfId="82"/>
    <cellStyle name="_Dollar_High Level Long Range Plan Model 5" xfId="83"/>
    <cellStyle name="_Dollar_High Level Long Range Plan Model 7" xfId="84"/>
    <cellStyle name="_Dollar_High Level Long Range Plan Model 8" xfId="85"/>
    <cellStyle name="_Dollar_Jun06 Monthly Ops support" xfId="86"/>
    <cellStyle name="_Dollar_June NAR crossover" xfId="87"/>
    <cellStyle name="_Dollar_LRP Backup Template" xfId="88"/>
    <cellStyle name="_Dollar_NAR Historic P&amp;L info" xfId="89"/>
    <cellStyle name="_Dollar_NAR HL FY OL 2-13" xfId="90"/>
    <cellStyle name="_Dollar_NAR LRP to Corp 7-06-06" xfId="91"/>
    <cellStyle name="_Dollar_NAR Supply Chain 2006 and 07 F&amp;W forecast Aug 18th 2005 v3" xfId="92"/>
    <cellStyle name="_Dollar_NARCorpSchedules3Q2007" xfId="93"/>
    <cellStyle name="_Dollar_new 2006 Dunrovin" xfId="94"/>
    <cellStyle name="_Dollar_new 2006 model8" xfId="95"/>
    <cellStyle name="_Dollar_Plan Model 10-25" xfId="96"/>
    <cellStyle name="_Dollar_Plan Model 10-25_~0171358" xfId="97"/>
    <cellStyle name="_Dollar_Plan Model 10-25_6-06 Net Sales Reconciliation" xfId="98"/>
    <cellStyle name="_Dollar_Plan Model 10-25_AP-June08-070908" xfId="99"/>
    <cellStyle name="_Dollar_Plan Model 10-25_Corporate Reporting Package Q2 - WHR Legacy" xfId="100"/>
    <cellStyle name="_Dollar_Plan Model 10-25_E&amp;Y BS and IS3Q2007" xfId="101"/>
    <cellStyle name="_Dollar_Plan Model 10-25_June NAR crossover" xfId="102"/>
    <cellStyle name="_Dollar_Plan Model 10-25_LRP Backup Template" xfId="103"/>
    <cellStyle name="_Dollar_Plan Model 10-25_NARCorpSchedules3Q2007" xfId="104"/>
    <cellStyle name="_Dollar_Plan Model 10-25_Pricing - NAR v2" xfId="105"/>
    <cellStyle name="_Dollar_Plan Model 10-25_Q306 vs Q307 6-1-07 submission" xfId="106"/>
    <cellStyle name="_Dollar_Plan Model 10-25_Q406 vs Q407 6-1-07 submission" xfId="107"/>
    <cellStyle name="_Dollar_Plan Model 10-25_YTD Mar final (link to Key Data) YN" xfId="108"/>
    <cellStyle name="_Dollar_Pricing - NAR v2" xfId="109"/>
    <cellStyle name="_Dollar_Profit Plan Roll-up Model 11-27" xfId="110"/>
    <cellStyle name="_Dollar_Q1 Estimated 11-28" xfId="111"/>
    <cellStyle name="_Dollar_Q2 Combined Fettig Format 7-27" xfId="112"/>
    <cellStyle name="_Dollar_Q3 Leverage ao 8-31 OL" xfId="113"/>
    <cellStyle name="_Dollar_Q3 Q4 P&amp;L OL" xfId="114"/>
    <cellStyle name="_Dollar_Q306 vs Q307 6-1-07 submission" xfId="115"/>
    <cellStyle name="_Dollar_Q406 vs Q407 6-1-07 submission" xfId="116"/>
    <cellStyle name="_Dollar_RC_Summary" xfId="117"/>
    <cellStyle name="_Dollar_Summary" xfId="118"/>
    <cellStyle name="_Dollar_temp" xfId="119"/>
    <cellStyle name="_Dollar_temp_~0171358" xfId="120"/>
    <cellStyle name="_Dollar_temp_6-06 Net Sales Reconciliation" xfId="121"/>
    <cellStyle name="_Dollar_temp_AP-June08-070908" xfId="122"/>
    <cellStyle name="_Dollar_temp_Corporate Reporting Package Q2 - WHR Legacy" xfId="123"/>
    <cellStyle name="_Dollar_temp_E&amp;Y BS and IS3Q2007" xfId="124"/>
    <cellStyle name="_Dollar_temp_June NAR crossover" xfId="125"/>
    <cellStyle name="_Dollar_temp_LRP Backup Template" xfId="126"/>
    <cellStyle name="_Dollar_temp_NAR - Q1 corp 2-16" xfId="127"/>
    <cellStyle name="_Dollar_temp_NARCorpSchedules3Q2007" xfId="128"/>
    <cellStyle name="_Dollar_temp_Pricing - NAR v2" xfId="129"/>
    <cellStyle name="_Dollar_temp_Q306 vs Q307 6-1-07 submission" xfId="130"/>
    <cellStyle name="_Dollar_temp_Q406 vs Q407 6-1-07 submission" xfId="131"/>
    <cellStyle name="_Dollar_temp_YTD Mar final (link to Key Data) YN" xfId="132"/>
    <cellStyle name="_Dollar_WHR-MYG consolidation v6" xfId="133"/>
    <cellStyle name="_Dollar_WHR-MYG consolidation v6b" xfId="134"/>
    <cellStyle name="_Dollar_YTD Mar final (link to Key Data) YN" xfId="135"/>
    <cellStyle name="_Draft Financial Accounts -March'05-draft - 05-09-05" xfId="56940"/>
    <cellStyle name="_Draft Financial Accounts -March'05-draft - 05-09-05_~1236703" xfId="56941"/>
    <cellStyle name="_Draft Financial Accounts -March'05-draft - 05-09-05_Depreciation" xfId="56942"/>
    <cellStyle name="_Draft Financial Accounts -March'05-draft - 05-09-05_Depreciation Chart Dec-08 New" xfId="56943"/>
    <cellStyle name="_Draft Financial Accounts -March'05-draft - 05-09-05_Provision for taxation - March 31, 2007" xfId="56944"/>
    <cellStyle name="_Exports Sales 2008" xfId="136"/>
    <cellStyle name="_FAR_Bekal" xfId="137"/>
    <cellStyle name="_febmon" xfId="138"/>
    <cellStyle name="_febmon_1" xfId="139"/>
    <cellStyle name="_febmon_2" xfId="140"/>
    <cellStyle name="_febmon_3" xfId="141"/>
    <cellStyle name="_febmon_4" xfId="142"/>
    <cellStyle name="_febmon_5" xfId="143"/>
    <cellStyle name="_febmon_6" xfId="144"/>
    <cellStyle name="_Finalupload" xfId="56945"/>
    <cellStyle name="_Finalupload_~9750087" xfId="56946"/>
    <cellStyle name="_Finalupload_Balance Sheet March 2009 25.09.09" xfId="56947"/>
    <cellStyle name="_Finalupload_tax computation dec 2009" xfId="56948"/>
    <cellStyle name="_GRATUIY-08-09" xfId="145"/>
    <cellStyle name="_Interest &amp; finance charges Lead" xfId="146"/>
    <cellStyle name="_Interface" xfId="56949"/>
    <cellStyle name="_Interface_~9750087" xfId="56950"/>
    <cellStyle name="_Interface_Balance Sheet March 2009 25.09.09" xfId="56951"/>
    <cellStyle name="_Interface_tax computation dec 2009" xfId="56952"/>
    <cellStyle name="_JULYMON" xfId="147"/>
    <cellStyle name="_JULYMON_1" xfId="148"/>
    <cellStyle name="_JULYMON_2" xfId="149"/>
    <cellStyle name="_JULYMON_3" xfId="150"/>
    <cellStyle name="_JULYMON_4" xfId="151"/>
    <cellStyle name="_JULYMON_5" xfId="152"/>
    <cellStyle name="_JULYMON_6" xfId="153"/>
    <cellStyle name="_Leave Balance as on 31 09 06" xfId="56953"/>
    <cellStyle name="_Leave Balance as on 31 09 06_~9750087" xfId="56954"/>
    <cellStyle name="_Leave Balance as on 31 09 06_Balance Sheet March 2009 25.09.09" xfId="56955"/>
    <cellStyle name="_Leave Balance as on 31 09 06_tax computation dec 2009" xfId="56956"/>
    <cellStyle name="_March'08" xfId="154"/>
    <cellStyle name="_Margin Money" xfId="155"/>
    <cellStyle name="_Mexico TCP Numbers - 110206" xfId="156"/>
    <cellStyle name="_Multiple" xfId="157"/>
    <cellStyle name="_Multiple_~0171358" xfId="158"/>
    <cellStyle name="_Multiple_~2332904" xfId="159"/>
    <cellStyle name="_Multiple_~7566346" xfId="160"/>
    <cellStyle name="_Multiple_~9773512" xfId="161"/>
    <cellStyle name="_Multiple_~9773512_~0171358" xfId="162"/>
    <cellStyle name="_Multiple_~9773512_6-06 Net Sales Reconciliation" xfId="163"/>
    <cellStyle name="_Multiple_~9773512_AP-June08-070908" xfId="164"/>
    <cellStyle name="_Multiple_~9773512_Corporate Reporting Package Q2 - WHR Legacy" xfId="165"/>
    <cellStyle name="_Multiple_~9773512_E&amp;Y BS and IS3Q2007" xfId="166"/>
    <cellStyle name="_Multiple_~9773512_June NAR crossover" xfId="167"/>
    <cellStyle name="_Multiple_~9773512_LRP Backup Template" xfId="168"/>
    <cellStyle name="_Multiple_~9773512_NARCorpSchedules3Q2007" xfId="169"/>
    <cellStyle name="_Multiple_~9773512_Pricing - NAR v2" xfId="170"/>
    <cellStyle name="_Multiple_~9773512_Q306 vs Q307 6-1-07 submission" xfId="171"/>
    <cellStyle name="_Multiple_~9773512_Q406 vs Q407 6-1-07 submission" xfId="172"/>
    <cellStyle name="_Multiple_~9773512_YTD Mar final (link to Key Data) YN" xfId="173"/>
    <cellStyle name="_Multiple_02-09 Fettig Review (yn)" xfId="174"/>
    <cellStyle name="_Multiple_2005 Consolidated Profit Plan Review supporting file" xfId="175"/>
    <cellStyle name="_Multiple_2006_LRP" xfId="176"/>
    <cellStyle name="_Multiple_2007 Fettig Format by Month 02-02 v2" xfId="177"/>
    <cellStyle name="_Multiple_2007 LRP Dunrovin supp 6-07-06" xfId="178"/>
    <cellStyle name="_Multiple_2007 profit plan Supporting File" xfId="179"/>
    <cellStyle name="_Multiple_6-06 Net Sales Reconciliation" xfId="180"/>
    <cellStyle name="_Multiple_AP-June08-070908" xfId="181"/>
    <cellStyle name="_Multiple_Apr06 Monthly Ops support" xfId="182"/>
    <cellStyle name="_Multiple_Asia for Nov" xfId="183"/>
    <cellStyle name="_Multiple_BOD Business Update - Dec. 19-06" xfId="184"/>
    <cellStyle name="_Multiple_Copy of Q2 final (link to Key Data) YN2" xfId="185"/>
    <cellStyle name="_Multiple_Corporate Reporting Package Q2 - WHR Legacy" xfId="186"/>
    <cellStyle name="_Multiple_Crossover - Q3" xfId="187"/>
    <cellStyle name="_Multiple_E&amp;Y BS and IS3Q2007" xfId="188"/>
    <cellStyle name="_Multiple_Fcst II summ" xfId="189"/>
    <cellStyle name="_Multiple_Free Cash Flow" xfId="190"/>
    <cellStyle name="_Multiple_High Level 2007 Plan Model - 10-06 OL New Assumptions" xfId="191"/>
    <cellStyle name="_Multiple_High Level 2007 Plan Model - 11-06 OL 11-15 v 1" xfId="192"/>
    <cellStyle name="_Multiple_High Level 2007 Plan Model - 11-06 OL 11-15 v 2" xfId="193"/>
    <cellStyle name="_Multiple_High Level 2007 Plan Model - 11-06 OL 11-15 v 3" xfId="194"/>
    <cellStyle name="_Multiple_High Level 2007 Plan Model - 11-06 OL 11-15 v 4 (CF)" xfId="195"/>
    <cellStyle name="_Multiple_High Level Long Range Plan Model 5" xfId="196"/>
    <cellStyle name="_Multiple_High Level Long Range Plan Model 7" xfId="197"/>
    <cellStyle name="_Multiple_High Level Long Range Plan Model 8" xfId="198"/>
    <cellStyle name="_Multiple_Jun06 Monthly Ops support" xfId="199"/>
    <cellStyle name="_Multiple_June NAR crossover" xfId="200"/>
    <cellStyle name="_Multiple_LRP Backup Template" xfId="201"/>
    <cellStyle name="_Multiple_NAR - Q1 corp 2-16" xfId="202"/>
    <cellStyle name="_Multiple_NAR Historic P&amp;L info" xfId="203"/>
    <cellStyle name="_Multiple_NAR HL FY OL 2-13" xfId="204"/>
    <cellStyle name="_Multiple_NAR LRP to Corp 7-06-06" xfId="205"/>
    <cellStyle name="_Multiple_NAR Supply Chain 2006 and 07 F&amp;W forecast Aug 18th 2005 v3" xfId="206"/>
    <cellStyle name="_Multiple_NARCorpSchedules3Q2007" xfId="207"/>
    <cellStyle name="_Multiple_new 2006 Dunrovin" xfId="208"/>
    <cellStyle name="_Multiple_new 2006 model8" xfId="209"/>
    <cellStyle name="_Multiple_Plan Model 10-25" xfId="210"/>
    <cellStyle name="_Multiple_Plan Model 10-25_~0171358" xfId="211"/>
    <cellStyle name="_Multiple_Plan Model 10-25_6-06 Net Sales Reconciliation" xfId="212"/>
    <cellStyle name="_Multiple_Plan Model 10-25_AP-June08-070908" xfId="213"/>
    <cellStyle name="_Multiple_Plan Model 10-25_Corporate Reporting Package Q2 - WHR Legacy" xfId="214"/>
    <cellStyle name="_Multiple_Plan Model 10-25_E&amp;Y BS and IS3Q2007" xfId="215"/>
    <cellStyle name="_Multiple_Plan Model 10-25_June NAR crossover" xfId="216"/>
    <cellStyle name="_Multiple_Plan Model 10-25_LRP Backup Template" xfId="217"/>
    <cellStyle name="_Multiple_Plan Model 10-25_NAR - Q1 corp 2-16" xfId="218"/>
    <cellStyle name="_Multiple_Plan Model 10-25_NARCorpSchedules3Q2007" xfId="219"/>
    <cellStyle name="_Multiple_Plan Model 10-25_Pricing - NAR v2" xfId="220"/>
    <cellStyle name="_Multiple_Plan Model 10-25_Q306 vs Q307 6-1-07 submission" xfId="221"/>
    <cellStyle name="_Multiple_Plan Model 10-25_Q406 vs Q407 6-1-07 submission" xfId="222"/>
    <cellStyle name="_Multiple_Plan Model 10-25_YTD Mar final (link to Key Data) YN" xfId="223"/>
    <cellStyle name="_Multiple_Pricing - NAR v2" xfId="224"/>
    <cellStyle name="_Multiple_Profit Plan Roll-up Model 11-27" xfId="225"/>
    <cellStyle name="_Multiple_Q1 Estimated 11-28" xfId="226"/>
    <cellStyle name="_Multiple_Q2 Combined Fettig Format 7-27" xfId="227"/>
    <cellStyle name="_Multiple_Q3 Leverage ao 8-31 OL" xfId="228"/>
    <cellStyle name="_Multiple_Q3 Q4 P&amp;L OL" xfId="229"/>
    <cellStyle name="_Multiple_Q306 vs Q307 6-1-07 submission" xfId="230"/>
    <cellStyle name="_Multiple_Q406 vs Q407 6-1-07 submission" xfId="231"/>
    <cellStyle name="_Multiple_RC_Summary" xfId="232"/>
    <cellStyle name="_Multiple_Summary" xfId="233"/>
    <cellStyle name="_Multiple_temp" xfId="234"/>
    <cellStyle name="_Multiple_temp_~0171358" xfId="235"/>
    <cellStyle name="_Multiple_temp_6-06 Net Sales Reconciliation" xfId="236"/>
    <cellStyle name="_Multiple_temp_AP-June08-070908" xfId="237"/>
    <cellStyle name="_Multiple_temp_Corporate Reporting Package Q2 - WHR Legacy" xfId="238"/>
    <cellStyle name="_Multiple_temp_E&amp;Y BS and IS3Q2007" xfId="239"/>
    <cellStyle name="_Multiple_temp_June NAR crossover" xfId="240"/>
    <cellStyle name="_Multiple_temp_LRP Backup Template" xfId="241"/>
    <cellStyle name="_Multiple_temp_NAR - Q1 corp 2-16" xfId="242"/>
    <cellStyle name="_Multiple_temp_NARCorpSchedules3Q2007" xfId="243"/>
    <cellStyle name="_Multiple_temp_Pricing - NAR v2" xfId="244"/>
    <cellStyle name="_Multiple_temp_Q306 vs Q307 6-1-07 submission" xfId="245"/>
    <cellStyle name="_Multiple_temp_Q406 vs Q407 6-1-07 submission" xfId="246"/>
    <cellStyle name="_Multiple_temp_YTD Mar final (link to Key Data) YN" xfId="247"/>
    <cellStyle name="_Multiple_WHR-MYG consolidation v6" xfId="248"/>
    <cellStyle name="_Multiple_WHR-MYG consolidation v6b" xfId="249"/>
    <cellStyle name="_Multiple_YTD Mar final (link to Key Data) YN" xfId="250"/>
    <cellStyle name="_MultipleSpace" xfId="251"/>
    <cellStyle name="_MultipleSpace_~0171358" xfId="252"/>
    <cellStyle name="_MultipleSpace_~7566346" xfId="253"/>
    <cellStyle name="_MultipleSpace_~9773512" xfId="254"/>
    <cellStyle name="_MultipleSpace_~9773512_~0171358" xfId="255"/>
    <cellStyle name="_MultipleSpace_~9773512_6-06 Net Sales Reconciliation" xfId="256"/>
    <cellStyle name="_MultipleSpace_~9773512_AP-June08-070908" xfId="257"/>
    <cellStyle name="_MultipleSpace_~9773512_Corporate Reporting Package Q2 - WHR Legacy" xfId="258"/>
    <cellStyle name="_MultipleSpace_~9773512_E&amp;Y BS and IS3Q2007" xfId="259"/>
    <cellStyle name="_MultipleSpace_~9773512_June NAR crossover" xfId="260"/>
    <cellStyle name="_MultipleSpace_~9773512_LRP Backup Template" xfId="261"/>
    <cellStyle name="_MultipleSpace_~9773512_NAR - Q1 corp 2-16" xfId="262"/>
    <cellStyle name="_MultipleSpace_~9773512_NARCorpSchedules3Q2007" xfId="263"/>
    <cellStyle name="_MultipleSpace_~9773512_Pricing - NAR v2" xfId="264"/>
    <cellStyle name="_MultipleSpace_~9773512_Q306 vs Q307 6-1-07 submission" xfId="265"/>
    <cellStyle name="_MultipleSpace_~9773512_Q406 vs Q407 6-1-07 submission" xfId="266"/>
    <cellStyle name="_MultipleSpace_~9773512_YTD Mar final (link to Key Data) YN" xfId="267"/>
    <cellStyle name="_MultipleSpace_02-09 Fettig Review (yn)" xfId="268"/>
    <cellStyle name="_MultipleSpace_2005 Consolidated Profit Plan Review supporting file" xfId="269"/>
    <cellStyle name="_MultipleSpace_2006_LRP" xfId="270"/>
    <cellStyle name="_MultipleSpace_2007 Fettig Format by Month 02-02 v2" xfId="271"/>
    <cellStyle name="_MultipleSpace_2007 LRP Dunrovin supp 6-07-06" xfId="272"/>
    <cellStyle name="_MultipleSpace_2007 profit plan Supporting File" xfId="273"/>
    <cellStyle name="_MultipleSpace_6-06 Net Sales Reconciliation" xfId="274"/>
    <cellStyle name="_MultipleSpace_AP-June08-070908" xfId="275"/>
    <cellStyle name="_MultipleSpace_Apr06 Monthly Ops support" xfId="276"/>
    <cellStyle name="_MultipleSpace_Asia for Nov" xfId="277"/>
    <cellStyle name="_MultipleSpace_BOD Business Update - Dec. 19-06" xfId="278"/>
    <cellStyle name="_MultipleSpace_Copy of Q2 final (link to Key Data) YN2" xfId="279"/>
    <cellStyle name="_MultipleSpace_Corporate Reporting Package Q2 - WHR Legacy" xfId="280"/>
    <cellStyle name="_MultipleSpace_Crossover - Q3" xfId="281"/>
    <cellStyle name="_MultipleSpace_E&amp;Y BS and IS3Q2007" xfId="282"/>
    <cellStyle name="_MultipleSpace_Fcst II summ" xfId="283"/>
    <cellStyle name="_MultipleSpace_Free Cash Flow" xfId="284"/>
    <cellStyle name="_MultipleSpace_High Level 2007 Plan Model - 10-06 OL New Assumptions" xfId="285"/>
    <cellStyle name="_MultipleSpace_High Level 2007 Plan Model - 11-06 OL 11-15 v 1" xfId="286"/>
    <cellStyle name="_MultipleSpace_High Level 2007 Plan Model - 11-06 OL 11-15 v 2" xfId="287"/>
    <cellStyle name="_MultipleSpace_High Level 2007 Plan Model - 11-06 OL 11-15 v 3" xfId="288"/>
    <cellStyle name="_MultipleSpace_High Level 2007 Plan Model - 11-06 OL 11-15 v 4 (CF)" xfId="289"/>
    <cellStyle name="_MultipleSpace_High Level Long Range Plan Model 5" xfId="290"/>
    <cellStyle name="_MultipleSpace_High Level Long Range Plan Model 7" xfId="291"/>
    <cellStyle name="_MultipleSpace_High Level Long Range Plan Model 8" xfId="292"/>
    <cellStyle name="_MultipleSpace_Jun06 Monthly Ops support" xfId="293"/>
    <cellStyle name="_MultipleSpace_June NAR crossover" xfId="294"/>
    <cellStyle name="_MultipleSpace_LRP Backup Template" xfId="295"/>
    <cellStyle name="_MultipleSpace_NAR - Q1 corp 2-16" xfId="296"/>
    <cellStyle name="_MultipleSpace_NAR Historic P&amp;L info" xfId="297"/>
    <cellStyle name="_MultipleSpace_NAR HL FY OL 2-13" xfId="298"/>
    <cellStyle name="_MultipleSpace_NAR LRP to Corp 7-06-06" xfId="299"/>
    <cellStyle name="_MultipleSpace_NARCorpSchedules3Q2007" xfId="300"/>
    <cellStyle name="_MultipleSpace_new 2006 Dunrovin" xfId="301"/>
    <cellStyle name="_MultipleSpace_new 2006 model8" xfId="302"/>
    <cellStyle name="_MultipleSpace_Plan Model 10-25" xfId="303"/>
    <cellStyle name="_MultipleSpace_Plan Model 10-25_~0171358" xfId="304"/>
    <cellStyle name="_MultipleSpace_Plan Model 10-25_6-06 Net Sales Reconciliation" xfId="305"/>
    <cellStyle name="_MultipleSpace_Plan Model 10-25_AP-June08-070908" xfId="306"/>
    <cellStyle name="_MultipleSpace_Plan Model 10-25_Corporate Reporting Package Q2 - WHR Legacy" xfId="307"/>
    <cellStyle name="_MultipleSpace_Plan Model 10-25_E&amp;Y BS and IS3Q2007" xfId="308"/>
    <cellStyle name="_MultipleSpace_Plan Model 10-25_June NAR crossover" xfId="309"/>
    <cellStyle name="_MultipleSpace_Plan Model 10-25_LRP Backup Template" xfId="310"/>
    <cellStyle name="_MultipleSpace_Plan Model 10-25_NAR - Q1 corp 2-16" xfId="311"/>
    <cellStyle name="_MultipleSpace_Plan Model 10-25_NARCorpSchedules3Q2007" xfId="312"/>
    <cellStyle name="_MultipleSpace_Plan Model 10-25_Pricing - NAR v2" xfId="313"/>
    <cellStyle name="_MultipleSpace_Plan Model 10-25_Q306 vs Q307 6-1-07 submission" xfId="314"/>
    <cellStyle name="_MultipleSpace_Plan Model 10-25_Q406 vs Q407 6-1-07 submission" xfId="315"/>
    <cellStyle name="_MultipleSpace_Plan Model 10-25_YTD Mar final (link to Key Data) YN" xfId="316"/>
    <cellStyle name="_MultipleSpace_Pricing - NAR v2" xfId="317"/>
    <cellStyle name="_MultipleSpace_Profit Plan Roll-up Model 11-27" xfId="318"/>
    <cellStyle name="_MultipleSpace_Q1 Estimated 11-28" xfId="319"/>
    <cellStyle name="_MultipleSpace_Q2 Combined Fettig Format 7-27" xfId="320"/>
    <cellStyle name="_MultipleSpace_Q3 Leverage ao 8-31 OL" xfId="321"/>
    <cellStyle name="_MultipleSpace_Q3 Q4 P&amp;L OL" xfId="322"/>
    <cellStyle name="_MultipleSpace_Q306 vs Q307 6-1-07 submission" xfId="323"/>
    <cellStyle name="_MultipleSpace_Q406 vs Q407 6-1-07 submission" xfId="324"/>
    <cellStyle name="_MultipleSpace_RC_Summary" xfId="325"/>
    <cellStyle name="_MultipleSpace_Summary" xfId="326"/>
    <cellStyle name="_MultipleSpace_temp" xfId="327"/>
    <cellStyle name="_MultipleSpace_temp_~0171358" xfId="328"/>
    <cellStyle name="_MultipleSpace_temp_6-06 Net Sales Reconciliation" xfId="329"/>
    <cellStyle name="_MultipleSpace_temp_AP-June08-070908" xfId="330"/>
    <cellStyle name="_MultipleSpace_temp_Corporate Reporting Package Q2 - WHR Legacy" xfId="331"/>
    <cellStyle name="_MultipleSpace_temp_E&amp;Y BS and IS3Q2007" xfId="332"/>
    <cellStyle name="_MultipleSpace_temp_June NAR crossover" xfId="333"/>
    <cellStyle name="_MultipleSpace_temp_LRP Backup Template" xfId="334"/>
    <cellStyle name="_MultipleSpace_temp_NAR - Q1 corp 2-16" xfId="335"/>
    <cellStyle name="_MultipleSpace_temp_NARCorpSchedules3Q2007" xfId="336"/>
    <cellStyle name="_MultipleSpace_temp_Pricing - NAR v2" xfId="337"/>
    <cellStyle name="_MultipleSpace_temp_Q306 vs Q307 6-1-07 submission" xfId="338"/>
    <cellStyle name="_MultipleSpace_temp_Q406 vs Q407 6-1-07 submission" xfId="339"/>
    <cellStyle name="_MultipleSpace_temp_YTD Mar final (link to Key Data) YN" xfId="340"/>
    <cellStyle name="_MultipleSpace_WHR-MYG consolidation v6" xfId="341"/>
    <cellStyle name="_MultipleSpace_WHR-MYG consolidation v6b" xfId="342"/>
    <cellStyle name="_MultipleSpace_YTD Mar final (link to Key Data) YN" xfId="343"/>
    <cellStyle name="_Percent" xfId="344"/>
    <cellStyle name="_Percent_~0171358" xfId="345"/>
    <cellStyle name="_Percent_~2332904" xfId="346"/>
    <cellStyle name="_Percent_~7566346" xfId="347"/>
    <cellStyle name="_Percent_~9773512" xfId="348"/>
    <cellStyle name="_Percent_~9773512_~0171358" xfId="349"/>
    <cellStyle name="_Percent_~9773512_6-06 Net Sales Reconciliation" xfId="350"/>
    <cellStyle name="_Percent_~9773512_AP-June08-070908" xfId="351"/>
    <cellStyle name="_Percent_~9773512_Corporate Reporting Package Q2 - WHR Legacy" xfId="352"/>
    <cellStyle name="_Percent_~9773512_Corporate Reporting Package Q2 - WHR Legacy 2" xfId="353"/>
    <cellStyle name="_Percent_~9773512_E&amp;Y BS and IS3Q2007" xfId="354"/>
    <cellStyle name="_Percent_~9773512_June NAR crossover" xfId="355"/>
    <cellStyle name="_Percent_~9773512_LRP Backup Template" xfId="356"/>
    <cellStyle name="_Percent_~9773512_NAR - Q1 corp 2-16" xfId="357"/>
    <cellStyle name="_Percent_~9773512_NARCorpSchedules3Q2007" xfId="358"/>
    <cellStyle name="_Percent_~9773512_Pricing - NAR v2" xfId="359"/>
    <cellStyle name="_Percent_~9773512_Q306 vs Q307 6-1-07 submission" xfId="360"/>
    <cellStyle name="_Percent_~9773512_Q406 vs Q407 6-1-07 submission" xfId="361"/>
    <cellStyle name="_Percent_~9773512_YTD Mar final (link to Key Data) YN" xfId="362"/>
    <cellStyle name="_Percent_02-09 Fettig Review (yn)" xfId="363"/>
    <cellStyle name="_Percent_2005 Consolidated Profit Plan Review supporting file" xfId="364"/>
    <cellStyle name="_Percent_2006_LRP" xfId="365"/>
    <cellStyle name="_Percent_2007 Fettig Format by Month 02-02 v2" xfId="366"/>
    <cellStyle name="_Percent_2007 LRP Dunrovin supp 6-07-06" xfId="367"/>
    <cellStyle name="_Percent_2007 profit plan Supporting File" xfId="368"/>
    <cellStyle name="_Percent_6-06 Net Sales Reconciliation" xfId="369"/>
    <cellStyle name="_Percent_AP-June08-070908" xfId="370"/>
    <cellStyle name="_Percent_Apr06 Monthly Ops support" xfId="371"/>
    <cellStyle name="_Percent_Asia for Nov" xfId="372"/>
    <cellStyle name="_Percent_BOD Business Update - Dec. 19-06" xfId="373"/>
    <cellStyle name="_Percent_Copy of Q2 final (link to Key Data) YN2" xfId="374"/>
    <cellStyle name="_Percent_Corporate Reporting Package Q2 - WHR Legacy" xfId="375"/>
    <cellStyle name="_Percent_Crossover - Q3" xfId="376"/>
    <cellStyle name="_Percent_E&amp;Y BS and IS3Q2007" xfId="377"/>
    <cellStyle name="_Percent_Fcst II summ" xfId="378"/>
    <cellStyle name="_Percent_Free Cash Flow" xfId="379"/>
    <cellStyle name="_Percent_High Level 2007 Plan Model - 10-06 OL New Assumptions" xfId="380"/>
    <cellStyle name="_Percent_High Level 2007 Plan Model - 11-06 OL 11-15 v 1" xfId="381"/>
    <cellStyle name="_Percent_High Level 2007 Plan Model - 11-06 OL 11-15 v 2" xfId="382"/>
    <cellStyle name="_Percent_High Level 2007 Plan Model - 11-06 OL 11-15 v 3" xfId="383"/>
    <cellStyle name="_Percent_High Level 2007 Plan Model - 11-06 OL 11-15 v 4 (CF)" xfId="384"/>
    <cellStyle name="_Percent_High Level Long Range Plan Model 5" xfId="385"/>
    <cellStyle name="_Percent_High Level Long Range Plan Model 7" xfId="386"/>
    <cellStyle name="_Percent_High Level Long Range Plan Model 8" xfId="387"/>
    <cellStyle name="_Percent_Jun06 Monthly Ops support" xfId="388"/>
    <cellStyle name="_Percent_June NAR crossover" xfId="389"/>
    <cellStyle name="_Percent_LRP Backup Template" xfId="390"/>
    <cellStyle name="_Percent_NAR - Q1 corp 2-16" xfId="391"/>
    <cellStyle name="_Percent_NAR Historic P&amp;L info" xfId="392"/>
    <cellStyle name="_Percent_NAR HL FY OL 2-13" xfId="393"/>
    <cellStyle name="_Percent_NAR LRP to Corp 7-06-06" xfId="394"/>
    <cellStyle name="_Percent_NAR Supply Chain 2006 and 07 F&amp;W forecast Aug 18th 2005 v3" xfId="395"/>
    <cellStyle name="_Percent_NARCorpSchedules3Q2007" xfId="396"/>
    <cellStyle name="_Percent_new 2006 Dunrovin" xfId="397"/>
    <cellStyle name="_Percent_new 2006 model8" xfId="398"/>
    <cellStyle name="_Percent_Plan Model 10-25" xfId="399"/>
    <cellStyle name="_Percent_Plan Model 10-25_~0171358" xfId="400"/>
    <cellStyle name="_Percent_Plan Model 10-25_6-06 Net Sales Reconciliation" xfId="401"/>
    <cellStyle name="_Percent_Plan Model 10-25_AP-June08-070908" xfId="402"/>
    <cellStyle name="_Percent_Plan Model 10-25_Corporate Reporting Package Q2 - WHR Legacy" xfId="403"/>
    <cellStyle name="_Percent_Plan Model 10-25_E&amp;Y BS and IS3Q2007" xfId="404"/>
    <cellStyle name="_Percent_Plan Model 10-25_June NAR crossover" xfId="405"/>
    <cellStyle name="_Percent_Plan Model 10-25_LRP Backup Template" xfId="406"/>
    <cellStyle name="_Percent_Plan Model 10-25_NAR - Q1 corp 2-16" xfId="407"/>
    <cellStyle name="_Percent_Plan Model 10-25_NARCorpSchedules3Q2007" xfId="408"/>
    <cellStyle name="_Percent_Plan Model 10-25_Pricing - NAR v2" xfId="409"/>
    <cellStyle name="_Percent_Plan Model 10-25_Q306 vs Q307 6-1-07 submission" xfId="410"/>
    <cellStyle name="_Percent_Plan Model 10-25_Q406 vs Q407 6-1-07 submission" xfId="411"/>
    <cellStyle name="_Percent_Plan Model 10-25_YTD Mar final (link to Key Data) YN" xfId="412"/>
    <cellStyle name="_Percent_Pricing - NAR v2" xfId="413"/>
    <cellStyle name="_Percent_Profit Plan Roll-up Model 11-27" xfId="414"/>
    <cellStyle name="_Percent_Q1 Estimated 11-28" xfId="415"/>
    <cellStyle name="_Percent_Q2 Combined Fettig Format 7-27" xfId="416"/>
    <cellStyle name="_Percent_Q3 Leverage ao 8-31 OL" xfId="417"/>
    <cellStyle name="_Percent_Q3 Q4 P&amp;L OL" xfId="418"/>
    <cellStyle name="_Percent_Q306 vs Q307 6-1-07 submission" xfId="419"/>
    <cellStyle name="_Percent_Q406 vs Q407 6-1-07 submission" xfId="420"/>
    <cellStyle name="_Percent_RC_Summary" xfId="421"/>
    <cellStyle name="_Percent_Summary" xfId="422"/>
    <cellStyle name="_Percent_temp" xfId="423"/>
    <cellStyle name="_Percent_temp_~0171358" xfId="424"/>
    <cellStyle name="_Percent_temp_6-06 Net Sales Reconciliation" xfId="425"/>
    <cellStyle name="_Percent_temp_AP-June08-070908" xfId="426"/>
    <cellStyle name="_Percent_temp_Corporate Reporting Package Q2 - WHR Legacy" xfId="427"/>
    <cellStyle name="_Percent_temp_E&amp;Y BS and IS3Q2007" xfId="428"/>
    <cellStyle name="_Percent_temp_June NAR crossover" xfId="429"/>
    <cellStyle name="_Percent_temp_LRP Backup Template" xfId="430"/>
    <cellStyle name="_Percent_temp_NAR - Q1 corp 2-16" xfId="431"/>
    <cellStyle name="_Percent_temp_NARCorpSchedules3Q2007" xfId="432"/>
    <cellStyle name="_Percent_temp_Pricing - NAR v2" xfId="433"/>
    <cellStyle name="_Percent_temp_Q306 vs Q307 6-1-07 submission" xfId="434"/>
    <cellStyle name="_Percent_temp_Q406 vs Q407 6-1-07 submission" xfId="435"/>
    <cellStyle name="_Percent_temp_YTD Mar final (link to Key Data) YN" xfId="436"/>
    <cellStyle name="_Percent_WHR-MYG consolidation v6" xfId="437"/>
    <cellStyle name="_Percent_WHR-MYG consolidation v6b" xfId="438"/>
    <cellStyle name="_Percent_YTD Mar final (link to Key Data) YN" xfId="439"/>
    <cellStyle name="_PercentSpace" xfId="440"/>
    <cellStyle name="_PercentSpace_~0171358" xfId="441"/>
    <cellStyle name="_PercentSpace_~2332904" xfId="442"/>
    <cellStyle name="_PercentSpace_~7566346" xfId="443"/>
    <cellStyle name="_PercentSpace_~9773512" xfId="444"/>
    <cellStyle name="_PercentSpace_~9773512_~0171358" xfId="445"/>
    <cellStyle name="_PercentSpace_~9773512_6-06 Net Sales Reconciliation" xfId="446"/>
    <cellStyle name="_PercentSpace_~9773512_AP-June08-070908" xfId="447"/>
    <cellStyle name="_PercentSpace_~9773512_Corporate Reporting Package Q2 - WHR Legacy" xfId="448"/>
    <cellStyle name="_PercentSpace_~9773512_E&amp;Y BS and IS3Q2007" xfId="449"/>
    <cellStyle name="_PercentSpace_~9773512_June NAR crossover" xfId="450"/>
    <cellStyle name="_PercentSpace_~9773512_LRP Backup Template" xfId="451"/>
    <cellStyle name="_PercentSpace_~9773512_NAR - Q1 corp 2-16" xfId="452"/>
    <cellStyle name="_PercentSpace_~9773512_NARCorpSchedules3Q2007" xfId="453"/>
    <cellStyle name="_PercentSpace_~9773512_Pricing - NAR v2" xfId="454"/>
    <cellStyle name="_PercentSpace_~9773512_Q306 vs Q307 6-1-07 submission" xfId="455"/>
    <cellStyle name="_PercentSpace_~9773512_Q406 vs Q407 6-1-07 submission" xfId="456"/>
    <cellStyle name="_PercentSpace_~9773512_YTD Mar final (link to Key Data) YN" xfId="457"/>
    <cellStyle name="_PercentSpace_02-09 Fettig Review (yn)" xfId="458"/>
    <cellStyle name="_PercentSpace_2005 Consolidated Profit Plan Review supporting file" xfId="459"/>
    <cellStyle name="_PercentSpace_2006_LRP" xfId="460"/>
    <cellStyle name="_PercentSpace_2007 Fettig Format by Month 02-02 v2" xfId="461"/>
    <cellStyle name="_PercentSpace_2007 LRP Dunrovin supp 6-07-06" xfId="462"/>
    <cellStyle name="_PercentSpace_2007 profit plan Supporting File" xfId="463"/>
    <cellStyle name="_PercentSpace_6-06 Net Sales Reconciliation" xfId="464"/>
    <cellStyle name="_PercentSpace_AP-June08-070908" xfId="465"/>
    <cellStyle name="_PercentSpace_Apr06 Monthly Ops support" xfId="466"/>
    <cellStyle name="_PercentSpace_Asia for Nov" xfId="467"/>
    <cellStyle name="_PercentSpace_BOD Business Update - Dec. 19-06" xfId="468"/>
    <cellStyle name="_PercentSpace_Copy of Q2 final (link to Key Data) YN2" xfId="469"/>
    <cellStyle name="_PercentSpace_Corporate Reporting Package Q2 - WHR Legacy" xfId="470"/>
    <cellStyle name="_PercentSpace_Crossover - Q3" xfId="471"/>
    <cellStyle name="_PercentSpace_E&amp;Y BS and IS3Q2007" xfId="472"/>
    <cellStyle name="_PercentSpace_Fcst II summ" xfId="473"/>
    <cellStyle name="_PercentSpace_Free Cash Flow" xfId="474"/>
    <cellStyle name="_PercentSpace_High Level 2007 Plan Model - 10-06 OL New Assumptions" xfId="475"/>
    <cellStyle name="_PercentSpace_High Level 2007 Plan Model - 11-06 OL 11-15 v 1" xfId="476"/>
    <cellStyle name="_PercentSpace_High Level 2007 Plan Model - 11-06 OL 11-15 v 2" xfId="477"/>
    <cellStyle name="_PercentSpace_High Level 2007 Plan Model - 11-06 OL 11-15 v 3" xfId="478"/>
    <cellStyle name="_PercentSpace_High Level 2007 Plan Model - 11-06 OL 11-15 v 4 (CF)" xfId="479"/>
    <cellStyle name="_PercentSpace_High Level Long Range Plan Model 5" xfId="480"/>
    <cellStyle name="_PercentSpace_High Level Long Range Plan Model 7" xfId="481"/>
    <cellStyle name="_PercentSpace_High Level Long Range Plan Model 8" xfId="482"/>
    <cellStyle name="_PercentSpace_Jun06 Monthly Ops support" xfId="483"/>
    <cellStyle name="_PercentSpace_June NAR crossover" xfId="484"/>
    <cellStyle name="_PercentSpace_LRP Backup Template" xfId="485"/>
    <cellStyle name="_PercentSpace_NAR - Q1 corp 2-16" xfId="486"/>
    <cellStyle name="_PercentSpace_NAR Historic P&amp;L info" xfId="487"/>
    <cellStyle name="_PercentSpace_NAR HL FY OL 2-13" xfId="488"/>
    <cellStyle name="_PercentSpace_NAR LRP to Corp 7-06-06" xfId="489"/>
    <cellStyle name="_PercentSpace_NAR Supply Chain 2006 and 07 F&amp;W forecast Aug 18th 2005 v3" xfId="490"/>
    <cellStyle name="_PercentSpace_NARCorpSchedules3Q2007" xfId="491"/>
    <cellStyle name="_PercentSpace_new 2006 Dunrovin" xfId="492"/>
    <cellStyle name="_PercentSpace_new 2006 model8" xfId="493"/>
    <cellStyle name="_PercentSpace_Plan Model 10-25" xfId="494"/>
    <cellStyle name="_PercentSpace_Plan Model 10-25_~0171358" xfId="495"/>
    <cellStyle name="_PercentSpace_Plan Model 10-25_6-06 Net Sales Reconciliation" xfId="496"/>
    <cellStyle name="_PercentSpace_Plan Model 10-25_AP-June08-070908" xfId="497"/>
    <cellStyle name="_PercentSpace_Plan Model 10-25_Corporate Reporting Package Q2 - WHR Legacy" xfId="498"/>
    <cellStyle name="_PercentSpace_Plan Model 10-25_E&amp;Y BS and IS3Q2007" xfId="499"/>
    <cellStyle name="_PercentSpace_Plan Model 10-25_June NAR crossover" xfId="500"/>
    <cellStyle name="_PercentSpace_Plan Model 10-25_LRP Backup Template" xfId="501"/>
    <cellStyle name="_PercentSpace_Plan Model 10-25_NAR - Q1 corp 2-16" xfId="502"/>
    <cellStyle name="_PercentSpace_Plan Model 10-25_NARCorpSchedules3Q2007" xfId="503"/>
    <cellStyle name="_PercentSpace_Plan Model 10-25_Pricing - NAR v2" xfId="504"/>
    <cellStyle name="_PercentSpace_Plan Model 10-25_Q306 vs Q307 6-1-07 submission" xfId="505"/>
    <cellStyle name="_PercentSpace_Plan Model 10-25_Q406 vs Q407 6-1-07 submission" xfId="506"/>
    <cellStyle name="_PercentSpace_Plan Model 10-25_YTD Mar final (link to Key Data) YN" xfId="507"/>
    <cellStyle name="_PercentSpace_Pricing - NAR v2" xfId="508"/>
    <cellStyle name="_PercentSpace_Profit Plan Roll-up Model 11-27" xfId="509"/>
    <cellStyle name="_PercentSpace_Q1 Estimated 11-28" xfId="510"/>
    <cellStyle name="_PercentSpace_Q2 Combined Fettig Format 7-27" xfId="511"/>
    <cellStyle name="_PercentSpace_Q3 Leverage ao 8-31 OL" xfId="512"/>
    <cellStyle name="_PercentSpace_Q3 Q4 P&amp;L OL" xfId="513"/>
    <cellStyle name="_PercentSpace_Q306 vs Q307 6-1-07 submission" xfId="514"/>
    <cellStyle name="_PercentSpace_Q406 vs Q407 6-1-07 submission" xfId="515"/>
    <cellStyle name="_PercentSpace_RC_Summary" xfId="516"/>
    <cellStyle name="_PercentSpace_Summary" xfId="517"/>
    <cellStyle name="_PercentSpace_temp" xfId="518"/>
    <cellStyle name="_PercentSpace_temp_~0171358" xfId="519"/>
    <cellStyle name="_PercentSpace_temp_Corporate Reporting Package Q2 - WHR Legacy" xfId="520"/>
    <cellStyle name="_PercentSpace_temp_June NAR crossover" xfId="521"/>
    <cellStyle name="_PercentSpace_temp_NAR - Q1 corp 2-16" xfId="522"/>
    <cellStyle name="_PercentSpace_temp_Pricing - NAR v2" xfId="523"/>
    <cellStyle name="_PercentSpace_temp_YTD Mar final (link to Key Data) YN" xfId="524"/>
    <cellStyle name="_PercentSpace_WHR-MYG consolidation v6" xfId="525"/>
    <cellStyle name="_PercentSpace_WHR-MYG consolidation v6b" xfId="526"/>
    <cellStyle name="_PercentSpace_YTD Mar final (link to Key Data) YN" xfId="527"/>
    <cellStyle name="_PL MAY '06-Final" xfId="56957"/>
    <cellStyle name="_PL MAY '06-Final_~9750087" xfId="56958"/>
    <cellStyle name="_PL MAY '06-Final_Balance Sheet March 2009 25.09.09" xfId="56959"/>
    <cellStyle name="_PL MAY '06-Final_tax computation dec 2009" xfId="56960"/>
    <cellStyle name="_PL-May'06" xfId="56961"/>
    <cellStyle name="_PL-May'06_~9750087" xfId="56962"/>
    <cellStyle name="_PL-May'06_Balance Sheet March 2009 25.09.09" xfId="56963"/>
    <cellStyle name="_PL-May'06_tax computation dec 2009" xfId="56964"/>
    <cellStyle name="_Q2 Unsecured loan Consol Lead" xfId="528"/>
    <cellStyle name="_Ramos Assumptions - 103106" xfId="529"/>
    <cellStyle name="_Revenue Estimates by Girish" xfId="56965"/>
    <cellStyle name="_RSO-Corp-TA-productivity&amp; OTHERS FILE-feb-09" xfId="530"/>
    <cellStyle name="_RSO-Corp-TA-productivity&amp; OTHERS FILE-Mar-09" xfId="531"/>
    <cellStyle name="_Salesand incomeMay'06" xfId="56966"/>
    <cellStyle name="_Salesand incomeMay'06_~9750087" xfId="56967"/>
    <cellStyle name="_Salesand incomeMay'06_Balance Sheet March 2009 25.09.09" xfId="56968"/>
    <cellStyle name="_Salesand incomeMay'06_tax computation dec 2009" xfId="56969"/>
    <cellStyle name="_sayaji_proj1" xfId="532"/>
    <cellStyle name="_sayaji_project" xfId="533"/>
    <cellStyle name="_SCITSPL - Tax Liability 31.03.06" xfId="56970"/>
    <cellStyle name="_SCITSPL - Tax Liability 31.03.06_Financial Statements - March 2008" xfId="56971"/>
    <cellStyle name="_SCITSPL - Tax Liability 31.03.06_Financial Statements_15 months ended 31 Mar07" xfId="56972"/>
    <cellStyle name="_SCITSPL - Tax Liability 31.03.06_Sampe - Schedule VI financial statements" xfId="56973"/>
    <cellStyle name="_SCITSPL - Tax Liability 31.03.06_Schedule VI financial statements_RIPL_final" xfId="56974"/>
    <cellStyle name="_SCITSPL - Tax Liability 31.03.06_StatAccounts-Mar06 Revised_FINAL" xfId="56975"/>
    <cellStyle name="_SCITSPL - Tax Liability 31.03.06_StatAccounts-Mar06 Revised_TEST" xfId="56976"/>
    <cellStyle name="_Sekar Bill -revised" xfId="56977"/>
    <cellStyle name="_Sekar Bill -revised_Polymatech accounts- Mar10" xfId="56978"/>
    <cellStyle name="_Ser_Tax_Nov08" xfId="534"/>
    <cellStyle name="_Sheet2" xfId="535"/>
    <cellStyle name="_Sheet2_~9750087" xfId="56979"/>
    <cellStyle name="_Sheet2_Balance Sheet March 2009 25.09.09" xfId="56980"/>
    <cellStyle name="_Sheet2_tax computation dec 2009" xfId="56981"/>
    <cellStyle name="_Sheet3" xfId="536"/>
    <cellStyle name="_Sheet4" xfId="56982"/>
    <cellStyle name="_Sheet4_~9750087" xfId="56983"/>
    <cellStyle name="_Sheet4_Balance Sheet March 2009 25.09.09" xfId="56984"/>
    <cellStyle name="_Sheet4_tax computation dec 2009" xfId="56985"/>
    <cellStyle name="_Sheet5" xfId="56986"/>
    <cellStyle name="_Sheet5_~9750087" xfId="56987"/>
    <cellStyle name="_Sheet5_Balance Sheet March 2009 25.09.09" xfId="56988"/>
    <cellStyle name="_Sheet5_tax computation dec 2009" xfId="56989"/>
    <cellStyle name="_StatAccounts-Dec'05-Revised" xfId="56990"/>
    <cellStyle name="_synergybycategory 4242007" xfId="537"/>
    <cellStyle name="_Tax Audit Annexure" xfId="56991"/>
    <cellStyle name="_Tax Audit Annexure_~1236703" xfId="56992"/>
    <cellStyle name="_Tax Audit Annexure_Depreciation" xfId="56993"/>
    <cellStyle name="_Tax Audit Annexure_Depreciation Chart Dec-08 New" xfId="56994"/>
    <cellStyle name="_Tax Audit Annexure_Provision for taxation - March 31, 2007" xfId="56995"/>
    <cellStyle name="_tax computation dec 2009" xfId="56996"/>
    <cellStyle name="_TDS  ON  contract  " xfId="56997"/>
    <cellStyle name="_TDS  ON  contract  _~1236703" xfId="56998"/>
    <cellStyle name="_TDS  ON  contract  _Depreciation" xfId="56999"/>
    <cellStyle name="_TDS  ON  contract  _Depreciation Chart Dec-08 New" xfId="57000"/>
    <cellStyle name="_TDS  ON  contract  _Provision for taxation - March 31, 2007" xfId="57001"/>
    <cellStyle name="_TDS on  Brokerage  (2)" xfId="57002"/>
    <cellStyle name="_TDS on  Brokerage  (2)_~1236703" xfId="57003"/>
    <cellStyle name="_TDS on  Brokerage  (2)_Depreciation" xfId="57004"/>
    <cellStyle name="_TDS on  Brokerage  (2)_Depreciation Chart Dec-08 New" xfId="57005"/>
    <cellStyle name="_TDS on  Brokerage  (2)_Provision for taxation - March 31, 2007" xfId="57006"/>
    <cellStyle name="_TDS on Cont ( company )) " xfId="57007"/>
    <cellStyle name="_TDS on Cont ( company )) _~1236703" xfId="57008"/>
    <cellStyle name="_TDS on Cont ( company )) _Depreciation" xfId="57009"/>
    <cellStyle name="_TDS on Cont ( company )) _Depreciation Chart Dec-08 New" xfId="57010"/>
    <cellStyle name="_TDS on Cont ( company )) _Provision for taxation - March 31, 2007" xfId="57011"/>
    <cellStyle name="_TDS on prof Company  (2)" xfId="57012"/>
    <cellStyle name="_TDS on prof Company  (2)_~1236703" xfId="57013"/>
    <cellStyle name="_TDS on prof Company  (2)_Depreciation" xfId="57014"/>
    <cellStyle name="_TDS on prof Company  (2)_Depreciation Chart Dec-08 New" xfId="57015"/>
    <cellStyle name="_TDS on prof Company  (2)_Provision for taxation - March 31, 2007" xfId="57016"/>
    <cellStyle name="_Trial Balance" xfId="57017"/>
    <cellStyle name="_Trial Balance_~9750087" xfId="57018"/>
    <cellStyle name="_Trial Balance_Balance Sheet March 2009 25.09.09" xfId="57019"/>
    <cellStyle name="_Trial Balance_tax computation dec 2009" xfId="57020"/>
    <cellStyle name="_VD - Royality and Marketing Fees" xfId="538"/>
    <cellStyle name="_vpfAGEING 31mar09" xfId="539"/>
    <cellStyle name="_vpfAGEING 31mar09_Copy of HEADCOUNT 10-11" xfId="540"/>
    <cellStyle name="=C:\WINDOWS\SYSTEM32\COMMAND.COM" xfId="57021"/>
    <cellStyle name="=C:\WINNT\SYSTEM32\COMMAND.COM" xfId="541"/>
    <cellStyle name="•W_ˆ¶–¼“Y•t" xfId="57022"/>
    <cellStyle name="" xfId="542"/>
    <cellStyle name="0" xfId="543"/>
    <cellStyle name="0,0_x000d__x000a_NA_x000d__x000a_" xfId="57023"/>
    <cellStyle name="1" xfId="544"/>
    <cellStyle name="18" xfId="545"/>
    <cellStyle name="¹éºÐÀ²_±âÅ¸" xfId="546"/>
    <cellStyle name="2" xfId="547"/>
    <cellStyle name="20% - Accent1 10" xfId="548"/>
    <cellStyle name="20% - Accent1 11" xfId="549"/>
    <cellStyle name="20% - Accent1 2" xfId="550"/>
    <cellStyle name="20% - Accent1 2 10" xfId="551"/>
    <cellStyle name="20% - Accent1 2 10 2" xfId="552"/>
    <cellStyle name="20% - Accent1 2 11" xfId="553"/>
    <cellStyle name="20% - Accent1 2 11 2" xfId="554"/>
    <cellStyle name="20% - Accent1 2 12" xfId="555"/>
    <cellStyle name="20% - Accent1 2 12 2" xfId="556"/>
    <cellStyle name="20% - Accent1 2 13" xfId="557"/>
    <cellStyle name="20% - Accent1 2 14" xfId="558"/>
    <cellStyle name="20% - Accent1 2 15" xfId="559"/>
    <cellStyle name="20% - Accent1 2 16" xfId="560"/>
    <cellStyle name="20% - Accent1 2 2" xfId="561"/>
    <cellStyle name="20% - Accent1 2 2 10" xfId="562"/>
    <cellStyle name="20% - Accent1 2 2 11" xfId="563"/>
    <cellStyle name="20% - Accent1 2 2 12" xfId="564"/>
    <cellStyle name="20% - Accent1 2 2 2" xfId="565"/>
    <cellStyle name="20% - Accent1 2 2 2 10" xfId="566"/>
    <cellStyle name="20% - Accent1 2 2 2 2" xfId="567"/>
    <cellStyle name="20% - Accent1 2 2 2 2 2" xfId="568"/>
    <cellStyle name="20% - Accent1 2 2 2 2 2 2" xfId="569"/>
    <cellStyle name="20% - Accent1 2 2 2 2 2 2 2" xfId="570"/>
    <cellStyle name="20% - Accent1 2 2 2 2 2 3" xfId="571"/>
    <cellStyle name="20% - Accent1 2 2 2 2 3" xfId="572"/>
    <cellStyle name="20% - Accent1 2 2 2 2 3 2" xfId="573"/>
    <cellStyle name="20% - Accent1 2 2 2 2 4" xfId="574"/>
    <cellStyle name="20% - Accent1 2 2 2 2 4 2" xfId="575"/>
    <cellStyle name="20% - Accent1 2 2 2 2 5" xfId="576"/>
    <cellStyle name="20% - Accent1 2 2 2 2 5 2" xfId="577"/>
    <cellStyle name="20% - Accent1 2 2 2 2 6" xfId="578"/>
    <cellStyle name="20% - Accent1 2 2 2 3" xfId="579"/>
    <cellStyle name="20% - Accent1 2 2 2 3 2" xfId="580"/>
    <cellStyle name="20% - Accent1 2 2 2 3 2 2" xfId="581"/>
    <cellStyle name="20% - Accent1 2 2 2 3 3" xfId="582"/>
    <cellStyle name="20% - Accent1 2 2 2 4" xfId="583"/>
    <cellStyle name="20% - Accent1 2 2 2 4 2" xfId="584"/>
    <cellStyle name="20% - Accent1 2 2 2 5" xfId="585"/>
    <cellStyle name="20% - Accent1 2 2 2 5 2" xfId="586"/>
    <cellStyle name="20% - Accent1 2 2 2 6" xfId="587"/>
    <cellStyle name="20% - Accent1 2 2 2 6 2" xfId="588"/>
    <cellStyle name="20% - Accent1 2 2 2 7" xfId="589"/>
    <cellStyle name="20% - Accent1 2 2 2 8" xfId="590"/>
    <cellStyle name="20% - Accent1 2 2 2 9" xfId="591"/>
    <cellStyle name="20% - Accent1 2 2 3" xfId="592"/>
    <cellStyle name="20% - Accent1 2 2 3 2" xfId="593"/>
    <cellStyle name="20% - Accent1 2 2 3 2 2" xfId="594"/>
    <cellStyle name="20% - Accent1 2 2 3 2 2 2" xfId="595"/>
    <cellStyle name="20% - Accent1 2 2 3 2 2 2 2" xfId="596"/>
    <cellStyle name="20% - Accent1 2 2 3 2 2 3" xfId="597"/>
    <cellStyle name="20% - Accent1 2 2 3 2 3" xfId="598"/>
    <cellStyle name="20% - Accent1 2 2 3 2 3 2" xfId="599"/>
    <cellStyle name="20% - Accent1 2 2 3 2 4" xfId="600"/>
    <cellStyle name="20% - Accent1 2 2 3 2 4 2" xfId="601"/>
    <cellStyle name="20% - Accent1 2 2 3 2 5" xfId="602"/>
    <cellStyle name="20% - Accent1 2 2 3 2 5 2" xfId="603"/>
    <cellStyle name="20% - Accent1 2 2 3 2 6" xfId="604"/>
    <cellStyle name="20% - Accent1 2 2 3 3" xfId="605"/>
    <cellStyle name="20% - Accent1 2 2 3 3 2" xfId="606"/>
    <cellStyle name="20% - Accent1 2 2 3 3 2 2" xfId="607"/>
    <cellStyle name="20% - Accent1 2 2 3 3 3" xfId="608"/>
    <cellStyle name="20% - Accent1 2 2 3 4" xfId="609"/>
    <cellStyle name="20% - Accent1 2 2 3 4 2" xfId="610"/>
    <cellStyle name="20% - Accent1 2 2 3 5" xfId="611"/>
    <cellStyle name="20% - Accent1 2 2 3 5 2" xfId="612"/>
    <cellStyle name="20% - Accent1 2 2 3 5 2 2" xfId="613"/>
    <cellStyle name="20% - Accent1 2 2 3 5 3" xfId="614"/>
    <cellStyle name="20% - Accent1 2 2 3 6" xfId="615"/>
    <cellStyle name="20% - Accent1 2 2 3 6 2" xfId="616"/>
    <cellStyle name="20% - Accent1 2 2 3 7" xfId="617"/>
    <cellStyle name="20% - Accent1 2 2 4" xfId="618"/>
    <cellStyle name="20% - Accent1 2 2 4 2" xfId="619"/>
    <cellStyle name="20% - Accent1 2 2 4 2 2" xfId="620"/>
    <cellStyle name="20% - Accent1 2 2 4 2 2 2" xfId="621"/>
    <cellStyle name="20% - Accent1 2 2 4 2 3" xfId="622"/>
    <cellStyle name="20% - Accent1 2 2 4 3" xfId="623"/>
    <cellStyle name="20% - Accent1 2 2 4 3 2" xfId="624"/>
    <cellStyle name="20% - Accent1 2 2 4 4" xfId="625"/>
    <cellStyle name="20% - Accent1 2 2 4 4 2" xfId="626"/>
    <cellStyle name="20% - Accent1 2 2 4 5" xfId="627"/>
    <cellStyle name="20% - Accent1 2 2 4 5 2" xfId="628"/>
    <cellStyle name="20% - Accent1 2 2 4 6" xfId="629"/>
    <cellStyle name="20% - Accent1 2 2 5" xfId="630"/>
    <cellStyle name="20% - Accent1 2 2 5 2" xfId="631"/>
    <cellStyle name="20% - Accent1 2 2 5 2 2" xfId="632"/>
    <cellStyle name="20% - Accent1 2 2 5 3" xfId="633"/>
    <cellStyle name="20% - Accent1 2 2 6" xfId="634"/>
    <cellStyle name="20% - Accent1 2 2 6 2" xfId="635"/>
    <cellStyle name="20% - Accent1 2 2 7" xfId="636"/>
    <cellStyle name="20% - Accent1 2 2 7 2" xfId="637"/>
    <cellStyle name="20% - Accent1 2 2 8" xfId="638"/>
    <cellStyle name="20% - Accent1 2 2 8 2" xfId="639"/>
    <cellStyle name="20% - Accent1 2 2 9" xfId="640"/>
    <cellStyle name="20% - Accent1 2 3" xfId="641"/>
    <cellStyle name="20% - Accent1 2 3 10" xfId="642"/>
    <cellStyle name="20% - Accent1 2 3 11" xfId="643"/>
    <cellStyle name="20% - Accent1 2 3 2" xfId="644"/>
    <cellStyle name="20% - Accent1 2 3 2 2" xfId="645"/>
    <cellStyle name="20% - Accent1 2 3 2 2 2" xfId="646"/>
    <cellStyle name="20% - Accent1 2 3 2 2 2 2" xfId="647"/>
    <cellStyle name="20% - Accent1 2 3 2 2 2 2 2" xfId="648"/>
    <cellStyle name="20% - Accent1 2 3 2 2 2 3" xfId="649"/>
    <cellStyle name="20% - Accent1 2 3 2 2 3" xfId="650"/>
    <cellStyle name="20% - Accent1 2 3 2 2 3 2" xfId="651"/>
    <cellStyle name="20% - Accent1 2 3 2 2 4" xfId="652"/>
    <cellStyle name="20% - Accent1 2 3 2 2 4 2" xfId="653"/>
    <cellStyle name="20% - Accent1 2 3 2 2 5" xfId="654"/>
    <cellStyle name="20% - Accent1 2 3 2 2 5 2" xfId="655"/>
    <cellStyle name="20% - Accent1 2 3 2 2 6" xfId="656"/>
    <cellStyle name="20% - Accent1 2 3 2 3" xfId="657"/>
    <cellStyle name="20% - Accent1 2 3 2 3 2" xfId="658"/>
    <cellStyle name="20% - Accent1 2 3 2 3 2 2" xfId="659"/>
    <cellStyle name="20% - Accent1 2 3 2 3 3" xfId="660"/>
    <cellStyle name="20% - Accent1 2 3 2 4" xfId="661"/>
    <cellStyle name="20% - Accent1 2 3 2 4 2" xfId="662"/>
    <cellStyle name="20% - Accent1 2 3 2 5" xfId="663"/>
    <cellStyle name="20% - Accent1 2 3 2 5 2" xfId="664"/>
    <cellStyle name="20% - Accent1 2 3 2 6" xfId="665"/>
    <cellStyle name="20% - Accent1 2 3 2 6 2" xfId="666"/>
    <cellStyle name="20% - Accent1 2 3 2 7" xfId="667"/>
    <cellStyle name="20% - Accent1 2 3 3" xfId="668"/>
    <cellStyle name="20% - Accent1 2 3 3 2" xfId="669"/>
    <cellStyle name="20% - Accent1 2 3 3 2 2" xfId="670"/>
    <cellStyle name="20% - Accent1 2 3 3 2 2 2" xfId="671"/>
    <cellStyle name="20% - Accent1 2 3 3 2 3" xfId="672"/>
    <cellStyle name="20% - Accent1 2 3 3 3" xfId="673"/>
    <cellStyle name="20% - Accent1 2 3 3 3 2" xfId="674"/>
    <cellStyle name="20% - Accent1 2 3 3 4" xfId="675"/>
    <cellStyle name="20% - Accent1 2 3 3 4 2" xfId="676"/>
    <cellStyle name="20% - Accent1 2 3 3 5" xfId="677"/>
    <cellStyle name="20% - Accent1 2 3 3 5 2" xfId="678"/>
    <cellStyle name="20% - Accent1 2 3 3 6" xfId="679"/>
    <cellStyle name="20% - Accent1 2 3 4" xfId="680"/>
    <cellStyle name="20% - Accent1 2 3 4 2" xfId="681"/>
    <cellStyle name="20% - Accent1 2 3 4 2 2" xfId="682"/>
    <cellStyle name="20% - Accent1 2 3 4 3" xfId="683"/>
    <cellStyle name="20% - Accent1 2 3 5" xfId="684"/>
    <cellStyle name="20% - Accent1 2 3 5 2" xfId="685"/>
    <cellStyle name="20% - Accent1 2 3 6" xfId="686"/>
    <cellStyle name="20% - Accent1 2 3 6 2" xfId="687"/>
    <cellStyle name="20% - Accent1 2 3 7" xfId="688"/>
    <cellStyle name="20% - Accent1 2 3 7 2" xfId="689"/>
    <cellStyle name="20% - Accent1 2 3 8" xfId="690"/>
    <cellStyle name="20% - Accent1 2 3 9" xfId="691"/>
    <cellStyle name="20% - Accent1 2 4" xfId="692"/>
    <cellStyle name="20% - Accent1 2 4 2" xfId="693"/>
    <cellStyle name="20% - Accent1 2 4 2 2" xfId="694"/>
    <cellStyle name="20% - Accent1 2 4 2 2 2" xfId="695"/>
    <cellStyle name="20% - Accent1 2 4 2 2 2 2" xfId="696"/>
    <cellStyle name="20% - Accent1 2 4 2 2 3" xfId="697"/>
    <cellStyle name="20% - Accent1 2 4 2 3" xfId="698"/>
    <cellStyle name="20% - Accent1 2 4 2 3 2" xfId="699"/>
    <cellStyle name="20% - Accent1 2 4 2 4" xfId="700"/>
    <cellStyle name="20% - Accent1 2 4 2 4 2" xfId="701"/>
    <cellStyle name="20% - Accent1 2 4 2 5" xfId="702"/>
    <cellStyle name="20% - Accent1 2 4 2 5 2" xfId="703"/>
    <cellStyle name="20% - Accent1 2 4 2 6" xfId="704"/>
    <cellStyle name="20% - Accent1 2 4 3" xfId="705"/>
    <cellStyle name="20% - Accent1 2 4 3 2" xfId="706"/>
    <cellStyle name="20% - Accent1 2 4 3 2 2" xfId="707"/>
    <cellStyle name="20% - Accent1 2 4 3 3" xfId="708"/>
    <cellStyle name="20% - Accent1 2 4 4" xfId="709"/>
    <cellStyle name="20% - Accent1 2 4 4 2" xfId="710"/>
    <cellStyle name="20% - Accent1 2 4 5" xfId="711"/>
    <cellStyle name="20% - Accent1 2 4 5 2" xfId="712"/>
    <cellStyle name="20% - Accent1 2 4 6" xfId="713"/>
    <cellStyle name="20% - Accent1 2 4 6 2" xfId="714"/>
    <cellStyle name="20% - Accent1 2 4 7" xfId="715"/>
    <cellStyle name="20% - Accent1 2 4 7 2" xfId="716"/>
    <cellStyle name="20% - Accent1 2 5" xfId="717"/>
    <cellStyle name="20% - Accent1 2 5 2" xfId="718"/>
    <cellStyle name="20% - Accent1 2 5 2 2" xfId="719"/>
    <cellStyle name="20% - Accent1 2 5 2 2 2" xfId="720"/>
    <cellStyle name="20% - Accent1 2 5 2 2 2 2" xfId="721"/>
    <cellStyle name="20% - Accent1 2 5 2 2 3" xfId="722"/>
    <cellStyle name="20% - Accent1 2 5 2 2 4" xfId="723"/>
    <cellStyle name="20% - Accent1 2 5 2 3" xfId="724"/>
    <cellStyle name="20% - Accent1 2 5 2 3 2" xfId="725"/>
    <cellStyle name="20% - Accent1 2 5 2 4" xfId="726"/>
    <cellStyle name="20% - Accent1 2 5 2 4 2" xfId="727"/>
    <cellStyle name="20% - Accent1 2 5 2 5" xfId="728"/>
    <cellStyle name="20% - Accent1 2 5 2 5 2" xfId="729"/>
    <cellStyle name="20% - Accent1 2 5 2 6" xfId="730"/>
    <cellStyle name="20% - Accent1 2 5 3" xfId="731"/>
    <cellStyle name="20% - Accent1 2 5 3 2" xfId="732"/>
    <cellStyle name="20% - Accent1 2 5 3 2 2" xfId="733"/>
    <cellStyle name="20% - Accent1 2 5 3 3" xfId="734"/>
    <cellStyle name="20% - Accent1 2 5 4" xfId="735"/>
    <cellStyle name="20% - Accent1 2 5 4 2" xfId="736"/>
    <cellStyle name="20% - Accent1 2 5 5" xfId="737"/>
    <cellStyle name="20% - Accent1 2 5 5 2" xfId="738"/>
    <cellStyle name="20% - Accent1 2 5 6" xfId="739"/>
    <cellStyle name="20% - Accent1 2 5 6 2" xfId="740"/>
    <cellStyle name="20% - Accent1 2 5 7" xfId="741"/>
    <cellStyle name="20% - Accent1 2 6" xfId="742"/>
    <cellStyle name="20% - Accent1 2 6 2" xfId="743"/>
    <cellStyle name="20% - Accent1 2 6 2 2" xfId="744"/>
    <cellStyle name="20% - Accent1 2 6 2 2 2" xfId="745"/>
    <cellStyle name="20% - Accent1 2 6 2 2 2 2" xfId="746"/>
    <cellStyle name="20% - Accent1 2 6 2 2 3" xfId="747"/>
    <cellStyle name="20% - Accent1 2 6 2 3" xfId="748"/>
    <cellStyle name="20% - Accent1 2 6 2 3 2" xfId="749"/>
    <cellStyle name="20% - Accent1 2 6 2 4" xfId="750"/>
    <cellStyle name="20% - Accent1 2 6 2 4 2" xfId="751"/>
    <cellStyle name="20% - Accent1 2 6 2 5" xfId="752"/>
    <cellStyle name="20% - Accent1 2 6 2 5 2" xfId="753"/>
    <cellStyle name="20% - Accent1 2 6 2 6" xfId="754"/>
    <cellStyle name="20% - Accent1 2 6 3" xfId="755"/>
    <cellStyle name="20% - Accent1 2 6 3 2" xfId="756"/>
    <cellStyle name="20% - Accent1 2 6 3 2 2" xfId="757"/>
    <cellStyle name="20% - Accent1 2 6 3 3" xfId="758"/>
    <cellStyle name="20% - Accent1 2 6 4" xfId="759"/>
    <cellStyle name="20% - Accent1 2 6 4 2" xfId="760"/>
    <cellStyle name="20% - Accent1 2 6 5" xfId="761"/>
    <cellStyle name="20% - Accent1 2 6 5 2" xfId="762"/>
    <cellStyle name="20% - Accent1 2 6 6" xfId="763"/>
    <cellStyle name="20% - Accent1 2 6 6 2" xfId="764"/>
    <cellStyle name="20% - Accent1 2 6 7" xfId="765"/>
    <cellStyle name="20% - Accent1 2 7" xfId="766"/>
    <cellStyle name="20% - Accent1 2 7 2" xfId="767"/>
    <cellStyle name="20% - Accent1 2 7 2 2" xfId="768"/>
    <cellStyle name="20% - Accent1 2 7 2 2 2" xfId="769"/>
    <cellStyle name="20% - Accent1 2 7 2 3" xfId="770"/>
    <cellStyle name="20% - Accent1 2 7 3" xfId="771"/>
    <cellStyle name="20% - Accent1 2 7 3 2" xfId="772"/>
    <cellStyle name="20% - Accent1 2 7 4" xfId="773"/>
    <cellStyle name="20% - Accent1 2 7 4 2" xfId="774"/>
    <cellStyle name="20% - Accent1 2 7 5" xfId="775"/>
    <cellStyle name="20% - Accent1 2 7 5 2" xfId="776"/>
    <cellStyle name="20% - Accent1 2 7 6" xfId="777"/>
    <cellStyle name="20% - Accent1 2 8" xfId="778"/>
    <cellStyle name="20% - Accent1 2 8 2" xfId="779"/>
    <cellStyle name="20% - Accent1 2 8 2 2" xfId="780"/>
    <cellStyle name="20% - Accent1 2 8 3" xfId="781"/>
    <cellStyle name="20% - Accent1 2 8 4" xfId="782"/>
    <cellStyle name="20% - Accent1 2 9" xfId="783"/>
    <cellStyle name="20% - Accent1 2 9 2" xfId="784"/>
    <cellStyle name="20% - Accent1 3" xfId="785"/>
    <cellStyle name="20% - Accent1 3 10" xfId="786"/>
    <cellStyle name="20% - Accent1 3 10 2" xfId="787"/>
    <cellStyle name="20% - Accent1 3 11" xfId="788"/>
    <cellStyle name="20% - Accent1 3 12" xfId="789"/>
    <cellStyle name="20% - Accent1 3 2" xfId="790"/>
    <cellStyle name="20% - Accent1 3 2 2" xfId="791"/>
    <cellStyle name="20% - Accent1 3 2 2 2" xfId="792"/>
    <cellStyle name="20% - Accent1 3 2 2 2 2" xfId="793"/>
    <cellStyle name="20% - Accent1 3 2 2 2 2 2" xfId="794"/>
    <cellStyle name="20% - Accent1 3 2 2 2 2 2 2" xfId="795"/>
    <cellStyle name="20% - Accent1 3 2 2 2 2 3" xfId="796"/>
    <cellStyle name="20% - Accent1 3 2 2 2 3" xfId="797"/>
    <cellStyle name="20% - Accent1 3 2 2 2 3 2" xfId="798"/>
    <cellStyle name="20% - Accent1 3 2 2 2 4" xfId="799"/>
    <cellStyle name="20% - Accent1 3 2 2 2 4 2" xfId="800"/>
    <cellStyle name="20% - Accent1 3 2 2 2 5" xfId="801"/>
    <cellStyle name="20% - Accent1 3 2 2 2 5 2" xfId="802"/>
    <cellStyle name="20% - Accent1 3 2 2 2 6" xfId="803"/>
    <cellStyle name="20% - Accent1 3 2 2 3" xfId="804"/>
    <cellStyle name="20% - Accent1 3 2 2 3 2" xfId="805"/>
    <cellStyle name="20% - Accent1 3 2 2 3 2 2" xfId="806"/>
    <cellStyle name="20% - Accent1 3 2 2 3 3" xfId="807"/>
    <cellStyle name="20% - Accent1 3 2 2 4" xfId="808"/>
    <cellStyle name="20% - Accent1 3 2 2 4 2" xfId="809"/>
    <cellStyle name="20% - Accent1 3 2 2 5" xfId="810"/>
    <cellStyle name="20% - Accent1 3 2 2 5 2" xfId="811"/>
    <cellStyle name="20% - Accent1 3 2 2 6" xfId="812"/>
    <cellStyle name="20% - Accent1 3 2 2 6 2" xfId="813"/>
    <cellStyle name="20% - Accent1 3 2 2 7" xfId="814"/>
    <cellStyle name="20% - Accent1 3 2 3" xfId="815"/>
    <cellStyle name="20% - Accent1 3 2 3 2" xfId="816"/>
    <cellStyle name="20% - Accent1 3 2 3 2 2" xfId="817"/>
    <cellStyle name="20% - Accent1 3 2 3 2 2 2" xfId="818"/>
    <cellStyle name="20% - Accent1 3 2 3 2 2 2 2" xfId="819"/>
    <cellStyle name="20% - Accent1 3 2 3 2 2 3" xfId="820"/>
    <cellStyle name="20% - Accent1 3 2 3 2 3" xfId="821"/>
    <cellStyle name="20% - Accent1 3 2 3 2 3 2" xfId="822"/>
    <cellStyle name="20% - Accent1 3 2 3 2 4" xfId="823"/>
    <cellStyle name="20% - Accent1 3 2 3 2 4 2" xfId="824"/>
    <cellStyle name="20% - Accent1 3 2 3 2 5" xfId="825"/>
    <cellStyle name="20% - Accent1 3 2 3 2 5 2" xfId="826"/>
    <cellStyle name="20% - Accent1 3 2 3 2 6" xfId="827"/>
    <cellStyle name="20% - Accent1 3 2 3 3" xfId="828"/>
    <cellStyle name="20% - Accent1 3 2 3 3 2" xfId="829"/>
    <cellStyle name="20% - Accent1 3 2 3 3 2 2" xfId="830"/>
    <cellStyle name="20% - Accent1 3 2 3 3 3" xfId="831"/>
    <cellStyle name="20% - Accent1 3 2 3 4" xfId="832"/>
    <cellStyle name="20% - Accent1 3 2 3 4 2" xfId="833"/>
    <cellStyle name="20% - Accent1 3 2 3 5" xfId="834"/>
    <cellStyle name="20% - Accent1 3 2 3 5 2" xfId="835"/>
    <cellStyle name="20% - Accent1 3 2 3 6" xfId="836"/>
    <cellStyle name="20% - Accent1 3 2 3 6 2" xfId="837"/>
    <cellStyle name="20% - Accent1 3 2 3 7" xfId="838"/>
    <cellStyle name="20% - Accent1 3 2 4" xfId="839"/>
    <cellStyle name="20% - Accent1 3 2 4 2" xfId="840"/>
    <cellStyle name="20% - Accent1 3 2 4 2 2" xfId="841"/>
    <cellStyle name="20% - Accent1 3 2 4 2 2 2" xfId="842"/>
    <cellStyle name="20% - Accent1 3 2 4 2 3" xfId="843"/>
    <cellStyle name="20% - Accent1 3 2 4 3" xfId="844"/>
    <cellStyle name="20% - Accent1 3 2 4 3 2" xfId="845"/>
    <cellStyle name="20% - Accent1 3 2 4 4" xfId="846"/>
    <cellStyle name="20% - Accent1 3 2 4 4 2" xfId="847"/>
    <cellStyle name="20% - Accent1 3 2 4 5" xfId="848"/>
    <cellStyle name="20% - Accent1 3 2 4 5 2" xfId="849"/>
    <cellStyle name="20% - Accent1 3 2 4 6" xfId="850"/>
    <cellStyle name="20% - Accent1 3 2 5" xfId="851"/>
    <cellStyle name="20% - Accent1 3 2 5 2" xfId="852"/>
    <cellStyle name="20% - Accent1 3 2 5 2 2" xfId="853"/>
    <cellStyle name="20% - Accent1 3 2 5 3" xfId="854"/>
    <cellStyle name="20% - Accent1 3 2 6" xfId="855"/>
    <cellStyle name="20% - Accent1 3 2 6 2" xfId="856"/>
    <cellStyle name="20% - Accent1 3 2 7" xfId="857"/>
    <cellStyle name="20% - Accent1 3 2 7 2" xfId="858"/>
    <cellStyle name="20% - Accent1 3 2 8" xfId="859"/>
    <cellStyle name="20% - Accent1 3 2 8 2" xfId="860"/>
    <cellStyle name="20% - Accent1 3 2 9" xfId="861"/>
    <cellStyle name="20% - Accent1 3 3" xfId="862"/>
    <cellStyle name="20% - Accent1 3 4" xfId="863"/>
    <cellStyle name="20% - Accent1 3 4 2" xfId="864"/>
    <cellStyle name="20% - Accent1 3 4 2 2" xfId="865"/>
    <cellStyle name="20% - Accent1 3 4 2 2 2" xfId="866"/>
    <cellStyle name="20% - Accent1 3 4 2 2 2 2" xfId="867"/>
    <cellStyle name="20% - Accent1 3 4 2 2 3" xfId="868"/>
    <cellStyle name="20% - Accent1 3 4 2 3" xfId="869"/>
    <cellStyle name="20% - Accent1 3 4 2 3 2" xfId="870"/>
    <cellStyle name="20% - Accent1 3 4 2 4" xfId="871"/>
    <cellStyle name="20% - Accent1 3 4 2 4 2" xfId="872"/>
    <cellStyle name="20% - Accent1 3 4 2 5" xfId="873"/>
    <cellStyle name="20% - Accent1 3 4 2 5 2" xfId="874"/>
    <cellStyle name="20% - Accent1 3 4 2 6" xfId="875"/>
    <cellStyle name="20% - Accent1 3 4 3" xfId="876"/>
    <cellStyle name="20% - Accent1 3 4 3 2" xfId="877"/>
    <cellStyle name="20% - Accent1 3 4 3 2 2" xfId="878"/>
    <cellStyle name="20% - Accent1 3 4 3 3" xfId="879"/>
    <cellStyle name="20% - Accent1 3 4 4" xfId="880"/>
    <cellStyle name="20% - Accent1 3 4 4 2" xfId="881"/>
    <cellStyle name="20% - Accent1 3 4 5" xfId="882"/>
    <cellStyle name="20% - Accent1 3 4 5 2" xfId="883"/>
    <cellStyle name="20% - Accent1 3 4 6" xfId="884"/>
    <cellStyle name="20% - Accent1 3 4 6 2" xfId="885"/>
    <cellStyle name="20% - Accent1 3 4 7" xfId="886"/>
    <cellStyle name="20% - Accent1 3 5" xfId="887"/>
    <cellStyle name="20% - Accent1 3 5 2" xfId="888"/>
    <cellStyle name="20% - Accent1 3 5 2 2" xfId="889"/>
    <cellStyle name="20% - Accent1 3 5 2 2 2" xfId="890"/>
    <cellStyle name="20% - Accent1 3 5 2 2 2 2" xfId="891"/>
    <cellStyle name="20% - Accent1 3 5 2 2 3" xfId="892"/>
    <cellStyle name="20% - Accent1 3 5 2 3" xfId="893"/>
    <cellStyle name="20% - Accent1 3 5 2 3 2" xfId="894"/>
    <cellStyle name="20% - Accent1 3 5 2 4" xfId="895"/>
    <cellStyle name="20% - Accent1 3 5 2 4 2" xfId="896"/>
    <cellStyle name="20% - Accent1 3 5 2 5" xfId="897"/>
    <cellStyle name="20% - Accent1 3 5 2 5 2" xfId="898"/>
    <cellStyle name="20% - Accent1 3 5 2 5 2 2" xfId="899"/>
    <cellStyle name="20% - Accent1 3 5 2 5 3" xfId="900"/>
    <cellStyle name="20% - Accent1 3 5 2 6" xfId="901"/>
    <cellStyle name="20% - Accent1 3 5 3" xfId="902"/>
    <cellStyle name="20% - Accent1 3 5 3 2" xfId="903"/>
    <cellStyle name="20% - Accent1 3 5 3 2 2" xfId="904"/>
    <cellStyle name="20% - Accent1 3 5 3 3" xfId="905"/>
    <cellStyle name="20% - Accent1 3 5 4" xfId="906"/>
    <cellStyle name="20% - Accent1 3 5 4 2" xfId="907"/>
    <cellStyle name="20% - Accent1 3 5 5" xfId="908"/>
    <cellStyle name="20% - Accent1 3 5 5 2" xfId="909"/>
    <cellStyle name="20% - Accent1 3 5 6" xfId="910"/>
    <cellStyle name="20% - Accent1 3 5 6 2" xfId="911"/>
    <cellStyle name="20% - Accent1 3 5 7" xfId="912"/>
    <cellStyle name="20% - Accent1 3 6" xfId="913"/>
    <cellStyle name="20% - Accent1 3 6 2" xfId="914"/>
    <cellStyle name="20% - Accent1 3 6 2 2" xfId="915"/>
    <cellStyle name="20% - Accent1 3 6 2 2 2" xfId="916"/>
    <cellStyle name="20% - Accent1 3 6 2 3" xfId="917"/>
    <cellStyle name="20% - Accent1 3 6 2 4" xfId="918"/>
    <cellStyle name="20% - Accent1 3 6 3" xfId="919"/>
    <cellStyle name="20% - Accent1 3 6 3 2" xfId="920"/>
    <cellStyle name="20% - Accent1 3 6 4" xfId="921"/>
    <cellStyle name="20% - Accent1 3 6 4 2" xfId="922"/>
    <cellStyle name="20% - Accent1 3 6 5" xfId="923"/>
    <cellStyle name="20% - Accent1 3 6 5 2" xfId="924"/>
    <cellStyle name="20% - Accent1 3 6 6" xfId="925"/>
    <cellStyle name="20% - Accent1 3 7" xfId="926"/>
    <cellStyle name="20% - Accent1 3 7 2" xfId="927"/>
    <cellStyle name="20% - Accent1 3 7 2 2" xfId="928"/>
    <cellStyle name="20% - Accent1 3 7 3" xfId="929"/>
    <cellStyle name="20% - Accent1 3 8" xfId="930"/>
    <cellStyle name="20% - Accent1 3 8 2" xfId="931"/>
    <cellStyle name="20% - Accent1 3 9" xfId="932"/>
    <cellStyle name="20% - Accent1 3 9 2" xfId="933"/>
    <cellStyle name="20% - Accent1 4" xfId="934"/>
    <cellStyle name="20% - Accent1 4 10" xfId="935"/>
    <cellStyle name="20% - Accent1 4 2" xfId="936"/>
    <cellStyle name="20% - Accent1 4 2 2" xfId="937"/>
    <cellStyle name="20% - Accent1 4 3" xfId="938"/>
    <cellStyle name="20% - Accent1 4 3 2" xfId="939"/>
    <cellStyle name="20% - Accent1 4 3 2 2" xfId="940"/>
    <cellStyle name="20% - Accent1 4 3 2 2 2" xfId="941"/>
    <cellStyle name="20% - Accent1 4 3 2 2 2 2" xfId="942"/>
    <cellStyle name="20% - Accent1 4 3 2 2 3" xfId="943"/>
    <cellStyle name="20% - Accent1 4 3 2 3" xfId="944"/>
    <cellStyle name="20% - Accent1 4 3 2 3 2" xfId="945"/>
    <cellStyle name="20% - Accent1 4 3 2 3 2 2" xfId="946"/>
    <cellStyle name="20% - Accent1 4 3 2 3 3" xfId="947"/>
    <cellStyle name="20% - Accent1 4 3 2 4" xfId="948"/>
    <cellStyle name="20% - Accent1 4 3 2 4 2" xfId="949"/>
    <cellStyle name="20% - Accent1 4 3 2 5" xfId="950"/>
    <cellStyle name="20% - Accent1 4 3 2 5 2" xfId="951"/>
    <cellStyle name="20% - Accent1 4 3 2 6" xfId="952"/>
    <cellStyle name="20% - Accent1 4 3 3" xfId="953"/>
    <cellStyle name="20% - Accent1 4 3 3 2" xfId="954"/>
    <cellStyle name="20% - Accent1 4 3 3 2 2" xfId="955"/>
    <cellStyle name="20% - Accent1 4 3 3 3" xfId="956"/>
    <cellStyle name="20% - Accent1 4 3 4" xfId="957"/>
    <cellStyle name="20% - Accent1 4 3 4 2" xfId="958"/>
    <cellStyle name="20% - Accent1 4 3 5" xfId="959"/>
    <cellStyle name="20% - Accent1 4 3 5 2" xfId="960"/>
    <cellStyle name="20% - Accent1 4 3 6" xfId="961"/>
    <cellStyle name="20% - Accent1 4 3 6 2" xfId="962"/>
    <cellStyle name="20% - Accent1 4 3 7" xfId="963"/>
    <cellStyle name="20% - Accent1 4 4" xfId="964"/>
    <cellStyle name="20% - Accent1 4 5" xfId="965"/>
    <cellStyle name="20% - Accent1 4 5 2" xfId="966"/>
    <cellStyle name="20% - Accent1 4 5 2 2" xfId="967"/>
    <cellStyle name="20% - Accent1 4 5 2 2 2" xfId="968"/>
    <cellStyle name="20% - Accent1 4 5 2 3" xfId="969"/>
    <cellStyle name="20% - Accent1 4 5 3" xfId="970"/>
    <cellStyle name="20% - Accent1 4 5 3 2" xfId="971"/>
    <cellStyle name="20% - Accent1 4 5 4" xfId="972"/>
    <cellStyle name="20% - Accent1 4 5 4 2" xfId="973"/>
    <cellStyle name="20% - Accent1 4 5 5" xfId="974"/>
    <cellStyle name="20% - Accent1 4 5 5 2" xfId="975"/>
    <cellStyle name="20% - Accent1 4 5 6" xfId="976"/>
    <cellStyle name="20% - Accent1 4 6" xfId="977"/>
    <cellStyle name="20% - Accent1 4 6 2" xfId="978"/>
    <cellStyle name="20% - Accent1 4 6 2 2" xfId="979"/>
    <cellStyle name="20% - Accent1 4 6 3" xfId="980"/>
    <cellStyle name="20% - Accent1 4 7" xfId="981"/>
    <cellStyle name="20% - Accent1 4 7 2" xfId="982"/>
    <cellStyle name="20% - Accent1 4 8" xfId="983"/>
    <cellStyle name="20% - Accent1 4 8 2" xfId="984"/>
    <cellStyle name="20% - Accent1 4 9" xfId="985"/>
    <cellStyle name="20% - Accent1 4 9 2" xfId="986"/>
    <cellStyle name="20% - Accent1 5" xfId="987"/>
    <cellStyle name="20% - Accent1 5 2" xfId="988"/>
    <cellStyle name="20% - Accent1 5 2 2" xfId="989"/>
    <cellStyle name="20% - Accent1 5 2 2 2" xfId="990"/>
    <cellStyle name="20% - Accent1 5 2 2 2 2" xfId="991"/>
    <cellStyle name="20% - Accent1 5 2 2 2 2 2" xfId="992"/>
    <cellStyle name="20% - Accent1 5 2 2 2 3" xfId="993"/>
    <cellStyle name="20% - Accent1 5 2 2 3" xfId="994"/>
    <cellStyle name="20% - Accent1 5 2 2 3 2" xfId="995"/>
    <cellStyle name="20% - Accent1 5 2 2 4" xfId="996"/>
    <cellStyle name="20% - Accent1 5 2 2 4 2" xfId="997"/>
    <cellStyle name="20% - Accent1 5 2 2 5" xfId="998"/>
    <cellStyle name="20% - Accent1 5 2 2 5 2" xfId="999"/>
    <cellStyle name="20% - Accent1 5 2 2 6" xfId="1000"/>
    <cellStyle name="20% - Accent1 5 2 3" xfId="1001"/>
    <cellStyle name="20% - Accent1 5 2 3 2" xfId="1002"/>
    <cellStyle name="20% - Accent1 5 2 3 2 2" xfId="1003"/>
    <cellStyle name="20% - Accent1 5 2 3 3" xfId="1004"/>
    <cellStyle name="20% - Accent1 5 2 4" xfId="1005"/>
    <cellStyle name="20% - Accent1 5 2 4 2" xfId="1006"/>
    <cellStyle name="20% - Accent1 5 2 5" xfId="1007"/>
    <cellStyle name="20% - Accent1 5 2 5 2" xfId="1008"/>
    <cellStyle name="20% - Accent1 5 2 6" xfId="1009"/>
    <cellStyle name="20% - Accent1 5 2 6 2" xfId="1010"/>
    <cellStyle name="20% - Accent1 5 2 7" xfId="1011"/>
    <cellStyle name="20% - Accent1 5 3" xfId="1012"/>
    <cellStyle name="20% - Accent1 5 3 2" xfId="1013"/>
    <cellStyle name="20% - Accent1 5 3 2 2" xfId="1014"/>
    <cellStyle name="20% - Accent1 5 3 2 2 2" xfId="1015"/>
    <cellStyle name="20% - Accent1 5 3 2 3" xfId="1016"/>
    <cellStyle name="20% - Accent1 5 3 3" xfId="1017"/>
    <cellStyle name="20% - Accent1 5 3 3 2" xfId="1018"/>
    <cellStyle name="20% - Accent1 5 3 4" xfId="1019"/>
    <cellStyle name="20% - Accent1 5 3 4 2" xfId="1020"/>
    <cellStyle name="20% - Accent1 5 3 5" xfId="1021"/>
    <cellStyle name="20% - Accent1 5 3 5 2" xfId="1022"/>
    <cellStyle name="20% - Accent1 5 3 6" xfId="1023"/>
    <cellStyle name="20% - Accent1 5 4" xfId="1024"/>
    <cellStyle name="20% - Accent1 5 4 2" xfId="1025"/>
    <cellStyle name="20% - Accent1 5 4 2 2" xfId="1026"/>
    <cellStyle name="20% - Accent1 5 4 3" xfId="1027"/>
    <cellStyle name="20% - Accent1 5 5" xfId="1028"/>
    <cellStyle name="20% - Accent1 5 5 2" xfId="1029"/>
    <cellStyle name="20% - Accent1 5 6" xfId="1030"/>
    <cellStyle name="20% - Accent1 5 6 2" xfId="1031"/>
    <cellStyle name="20% - Accent1 5 7" xfId="1032"/>
    <cellStyle name="20% - Accent1 5 7 2" xfId="1033"/>
    <cellStyle name="20% - Accent1 5 8" xfId="1034"/>
    <cellStyle name="20% - Accent1 5 8 2" xfId="1035"/>
    <cellStyle name="20% - Accent1 6" xfId="1036"/>
    <cellStyle name="20% - Accent1 6 2" xfId="1037"/>
    <cellStyle name="20% - Accent1 6 2 2" xfId="1038"/>
    <cellStyle name="20% - Accent1 6 2 2 2" xfId="1039"/>
    <cellStyle name="20% - Accent1 6 2 3" xfId="1040"/>
    <cellStyle name="20% - Accent1 6 3" xfId="1041"/>
    <cellStyle name="20% - Accent1 6 3 2" xfId="1042"/>
    <cellStyle name="20% - Accent1 6 4" xfId="1043"/>
    <cellStyle name="20% - Accent1 6 4 2" xfId="1044"/>
    <cellStyle name="20% - Accent1 6 5" xfId="1045"/>
    <cellStyle name="20% - Accent1 6 5 2" xfId="1046"/>
    <cellStyle name="20% - Accent1 6 6" xfId="1047"/>
    <cellStyle name="20% - Accent1 7" xfId="1048"/>
    <cellStyle name="20% - Accent1 7 2" xfId="1049"/>
    <cellStyle name="20% - Accent1 7 2 2" xfId="1050"/>
    <cellStyle name="20% - Accent1 7 3" xfId="1051"/>
    <cellStyle name="20% - Accent1 8" xfId="1052"/>
    <cellStyle name="20% - Accent1 8 2" xfId="1053"/>
    <cellStyle name="20% - Accent1 9" xfId="1054"/>
    <cellStyle name="20% - Accent1 9 2" xfId="1055"/>
    <cellStyle name="20% - Accent2 10" xfId="1056"/>
    <cellStyle name="20% - Accent2 11" xfId="1057"/>
    <cellStyle name="20% - Accent2 2" xfId="1058"/>
    <cellStyle name="20% - Accent2 2 10" xfId="1059"/>
    <cellStyle name="20% - Accent2 2 10 2" xfId="1060"/>
    <cellStyle name="20% - Accent2 2 11" xfId="1061"/>
    <cellStyle name="20% - Accent2 2 11 2" xfId="1062"/>
    <cellStyle name="20% - Accent2 2 12" xfId="1063"/>
    <cellStyle name="20% - Accent2 2 12 2" xfId="1064"/>
    <cellStyle name="20% - Accent2 2 13" xfId="1065"/>
    <cellStyle name="20% - Accent2 2 14" xfId="1066"/>
    <cellStyle name="20% - Accent2 2 15" xfId="1067"/>
    <cellStyle name="20% - Accent2 2 16" xfId="1068"/>
    <cellStyle name="20% - Accent2 2 2" xfId="1069"/>
    <cellStyle name="20% - Accent2 2 2 10" xfId="1070"/>
    <cellStyle name="20% - Accent2 2 2 11" xfId="1071"/>
    <cellStyle name="20% - Accent2 2 2 12" xfId="1072"/>
    <cellStyle name="20% - Accent2 2 2 2" xfId="1073"/>
    <cellStyle name="20% - Accent2 2 2 2 10" xfId="1074"/>
    <cellStyle name="20% - Accent2 2 2 2 2" xfId="1075"/>
    <cellStyle name="20% - Accent2 2 2 2 2 2" xfId="1076"/>
    <cellStyle name="20% - Accent2 2 2 2 2 2 2" xfId="1077"/>
    <cellStyle name="20% - Accent2 2 2 2 2 2 2 2" xfId="1078"/>
    <cellStyle name="20% - Accent2 2 2 2 2 2 3" xfId="1079"/>
    <cellStyle name="20% - Accent2 2 2 2 2 3" xfId="1080"/>
    <cellStyle name="20% - Accent2 2 2 2 2 3 2" xfId="1081"/>
    <cellStyle name="20% - Accent2 2 2 2 2 4" xfId="1082"/>
    <cellStyle name="20% - Accent2 2 2 2 2 4 2" xfId="1083"/>
    <cellStyle name="20% - Accent2 2 2 2 2 5" xfId="1084"/>
    <cellStyle name="20% - Accent2 2 2 2 2 5 2" xfId="1085"/>
    <cellStyle name="20% - Accent2 2 2 2 2 6" xfId="1086"/>
    <cellStyle name="20% - Accent2 2 2 2 3" xfId="1087"/>
    <cellStyle name="20% - Accent2 2 2 2 3 2" xfId="1088"/>
    <cellStyle name="20% - Accent2 2 2 2 3 2 2" xfId="1089"/>
    <cellStyle name="20% - Accent2 2 2 2 3 3" xfId="1090"/>
    <cellStyle name="20% - Accent2 2 2 2 4" xfId="1091"/>
    <cellStyle name="20% - Accent2 2 2 2 4 2" xfId="1092"/>
    <cellStyle name="20% - Accent2 2 2 2 5" xfId="1093"/>
    <cellStyle name="20% - Accent2 2 2 2 5 2" xfId="1094"/>
    <cellStyle name="20% - Accent2 2 2 2 6" xfId="1095"/>
    <cellStyle name="20% - Accent2 2 2 2 6 2" xfId="1096"/>
    <cellStyle name="20% - Accent2 2 2 2 7" xfId="1097"/>
    <cellStyle name="20% - Accent2 2 2 2 8" xfId="1098"/>
    <cellStyle name="20% - Accent2 2 2 2 9" xfId="1099"/>
    <cellStyle name="20% - Accent2 2 2 3" xfId="1100"/>
    <cellStyle name="20% - Accent2 2 2 3 2" xfId="1101"/>
    <cellStyle name="20% - Accent2 2 2 3 2 2" xfId="1102"/>
    <cellStyle name="20% - Accent2 2 2 3 2 2 2" xfId="1103"/>
    <cellStyle name="20% - Accent2 2 2 3 2 2 2 2" xfId="1104"/>
    <cellStyle name="20% - Accent2 2 2 3 2 2 3" xfId="1105"/>
    <cellStyle name="20% - Accent2 2 2 3 2 3" xfId="1106"/>
    <cellStyle name="20% - Accent2 2 2 3 2 3 2" xfId="1107"/>
    <cellStyle name="20% - Accent2 2 2 3 2 3 2 2" xfId="1108"/>
    <cellStyle name="20% - Accent2 2 2 3 2 3 3" xfId="1109"/>
    <cellStyle name="20% - Accent2 2 2 3 2 4" xfId="1110"/>
    <cellStyle name="20% - Accent2 2 2 3 2 4 2" xfId="1111"/>
    <cellStyle name="20% - Accent2 2 2 3 2 5" xfId="1112"/>
    <cellStyle name="20% - Accent2 2 2 3 2 5 2" xfId="1113"/>
    <cellStyle name="20% - Accent2 2 2 3 2 6" xfId="1114"/>
    <cellStyle name="20% - Accent2 2 2 3 3" xfId="1115"/>
    <cellStyle name="20% - Accent2 2 2 3 3 2" xfId="1116"/>
    <cellStyle name="20% - Accent2 2 2 3 3 2 2" xfId="1117"/>
    <cellStyle name="20% - Accent2 2 2 3 3 3" xfId="1118"/>
    <cellStyle name="20% - Accent2 2 2 3 4" xfId="1119"/>
    <cellStyle name="20% - Accent2 2 2 3 4 2" xfId="1120"/>
    <cellStyle name="20% - Accent2 2 2 3 5" xfId="1121"/>
    <cellStyle name="20% - Accent2 2 2 3 5 2" xfId="1122"/>
    <cellStyle name="20% - Accent2 2 2 3 6" xfId="1123"/>
    <cellStyle name="20% - Accent2 2 2 3 6 2" xfId="1124"/>
    <cellStyle name="20% - Accent2 2 2 3 7" xfId="1125"/>
    <cellStyle name="20% - Accent2 2 2 4" xfId="1126"/>
    <cellStyle name="20% - Accent2 2 2 4 2" xfId="1127"/>
    <cellStyle name="20% - Accent2 2 2 4 2 2" xfId="1128"/>
    <cellStyle name="20% - Accent2 2 2 4 2 2 2" xfId="1129"/>
    <cellStyle name="20% - Accent2 2 2 4 2 2 2 2" xfId="1130"/>
    <cellStyle name="20% - Accent2 2 2 4 2 2 3" xfId="1131"/>
    <cellStyle name="20% - Accent2 2 2 4 2 3" xfId="1132"/>
    <cellStyle name="20% - Accent2 2 2 4 3" xfId="1133"/>
    <cellStyle name="20% - Accent2 2 2 4 3 2" xfId="1134"/>
    <cellStyle name="20% - Accent2 2 2 4 4" xfId="1135"/>
    <cellStyle name="20% - Accent2 2 2 4 4 2" xfId="1136"/>
    <cellStyle name="20% - Accent2 2 2 4 5" xfId="1137"/>
    <cellStyle name="20% - Accent2 2 2 4 5 2" xfId="1138"/>
    <cellStyle name="20% - Accent2 2 2 4 6" xfId="1139"/>
    <cellStyle name="20% - Accent2 2 2 5" xfId="1140"/>
    <cellStyle name="20% - Accent2 2 2 5 2" xfId="1141"/>
    <cellStyle name="20% - Accent2 2 2 5 2 2" xfId="1142"/>
    <cellStyle name="20% - Accent2 2 2 5 3" xfId="1143"/>
    <cellStyle name="20% - Accent2 2 2 6" xfId="1144"/>
    <cellStyle name="20% - Accent2 2 2 6 2" xfId="1145"/>
    <cellStyle name="20% - Accent2 2 2 7" xfId="1146"/>
    <cellStyle name="20% - Accent2 2 2 7 2" xfId="1147"/>
    <cellStyle name="20% - Accent2 2 2 8" xfId="1148"/>
    <cellStyle name="20% - Accent2 2 2 8 2" xfId="1149"/>
    <cellStyle name="20% - Accent2 2 2 9" xfId="1150"/>
    <cellStyle name="20% - Accent2 2 3" xfId="1151"/>
    <cellStyle name="20% - Accent2 2 3 10" xfId="1152"/>
    <cellStyle name="20% - Accent2 2 3 11" xfId="1153"/>
    <cellStyle name="20% - Accent2 2 3 2" xfId="1154"/>
    <cellStyle name="20% - Accent2 2 3 2 2" xfId="1155"/>
    <cellStyle name="20% - Accent2 2 3 2 2 2" xfId="1156"/>
    <cellStyle name="20% - Accent2 2 3 2 2 2 2" xfId="1157"/>
    <cellStyle name="20% - Accent2 2 3 2 2 2 2 2" xfId="1158"/>
    <cellStyle name="20% - Accent2 2 3 2 2 2 3" xfId="1159"/>
    <cellStyle name="20% - Accent2 2 3 2 2 3" xfId="1160"/>
    <cellStyle name="20% - Accent2 2 3 2 2 3 2" xfId="1161"/>
    <cellStyle name="20% - Accent2 2 3 2 2 4" xfId="1162"/>
    <cellStyle name="20% - Accent2 2 3 2 2 4 2" xfId="1163"/>
    <cellStyle name="20% - Accent2 2 3 2 2 5" xfId="1164"/>
    <cellStyle name="20% - Accent2 2 3 2 2 5 2" xfId="1165"/>
    <cellStyle name="20% - Accent2 2 3 2 2 6" xfId="1166"/>
    <cellStyle name="20% - Accent2 2 3 2 3" xfId="1167"/>
    <cellStyle name="20% - Accent2 2 3 2 3 2" xfId="1168"/>
    <cellStyle name="20% - Accent2 2 3 2 3 2 2" xfId="1169"/>
    <cellStyle name="20% - Accent2 2 3 2 3 3" xfId="1170"/>
    <cellStyle name="20% - Accent2 2 3 2 4" xfId="1171"/>
    <cellStyle name="20% - Accent2 2 3 2 4 2" xfId="1172"/>
    <cellStyle name="20% - Accent2 2 3 2 5" xfId="1173"/>
    <cellStyle name="20% - Accent2 2 3 2 5 2" xfId="1174"/>
    <cellStyle name="20% - Accent2 2 3 2 6" xfId="1175"/>
    <cellStyle name="20% - Accent2 2 3 2 6 2" xfId="1176"/>
    <cellStyle name="20% - Accent2 2 3 2 7" xfId="1177"/>
    <cellStyle name="20% - Accent2 2 3 3" xfId="1178"/>
    <cellStyle name="20% - Accent2 2 3 3 2" xfId="1179"/>
    <cellStyle name="20% - Accent2 2 3 3 2 2" xfId="1180"/>
    <cellStyle name="20% - Accent2 2 3 3 2 2 2" xfId="1181"/>
    <cellStyle name="20% - Accent2 2 3 3 2 3" xfId="1182"/>
    <cellStyle name="20% - Accent2 2 3 3 3" xfId="1183"/>
    <cellStyle name="20% - Accent2 2 3 3 3 2" xfId="1184"/>
    <cellStyle name="20% - Accent2 2 3 3 4" xfId="1185"/>
    <cellStyle name="20% - Accent2 2 3 3 4 2" xfId="1186"/>
    <cellStyle name="20% - Accent2 2 3 3 5" xfId="1187"/>
    <cellStyle name="20% - Accent2 2 3 3 5 2" xfId="1188"/>
    <cellStyle name="20% - Accent2 2 3 3 6" xfId="1189"/>
    <cellStyle name="20% - Accent2 2 3 4" xfId="1190"/>
    <cellStyle name="20% - Accent2 2 3 4 2" xfId="1191"/>
    <cellStyle name="20% - Accent2 2 3 4 2 2" xfId="1192"/>
    <cellStyle name="20% - Accent2 2 3 4 3" xfId="1193"/>
    <cellStyle name="20% - Accent2 2 3 5" xfId="1194"/>
    <cellStyle name="20% - Accent2 2 3 5 2" xfId="1195"/>
    <cellStyle name="20% - Accent2 2 3 6" xfId="1196"/>
    <cellStyle name="20% - Accent2 2 3 6 2" xfId="1197"/>
    <cellStyle name="20% - Accent2 2 3 7" xfId="1198"/>
    <cellStyle name="20% - Accent2 2 3 7 2" xfId="1199"/>
    <cellStyle name="20% - Accent2 2 3 8" xfId="1200"/>
    <cellStyle name="20% - Accent2 2 3 9" xfId="1201"/>
    <cellStyle name="20% - Accent2 2 4" xfId="1202"/>
    <cellStyle name="20% - Accent2 2 4 2" xfId="1203"/>
    <cellStyle name="20% - Accent2 2 4 2 2" xfId="1204"/>
    <cellStyle name="20% - Accent2 2 4 2 2 2" xfId="1205"/>
    <cellStyle name="20% - Accent2 2 4 2 2 2 2" xfId="1206"/>
    <cellStyle name="20% - Accent2 2 4 2 2 3" xfId="1207"/>
    <cellStyle name="20% - Accent2 2 4 2 3" xfId="1208"/>
    <cellStyle name="20% - Accent2 2 4 2 3 2" xfId="1209"/>
    <cellStyle name="20% - Accent2 2 4 2 4" xfId="1210"/>
    <cellStyle name="20% - Accent2 2 4 2 4 2" xfId="1211"/>
    <cellStyle name="20% - Accent2 2 4 2 5" xfId="1212"/>
    <cellStyle name="20% - Accent2 2 4 2 5 2" xfId="1213"/>
    <cellStyle name="20% - Accent2 2 4 2 6" xfId="1214"/>
    <cellStyle name="20% - Accent2 2 4 3" xfId="1215"/>
    <cellStyle name="20% - Accent2 2 4 3 2" xfId="1216"/>
    <cellStyle name="20% - Accent2 2 4 3 2 2" xfId="1217"/>
    <cellStyle name="20% - Accent2 2 4 3 3" xfId="1218"/>
    <cellStyle name="20% - Accent2 2 4 4" xfId="1219"/>
    <cellStyle name="20% - Accent2 2 4 4 2" xfId="1220"/>
    <cellStyle name="20% - Accent2 2 4 5" xfId="1221"/>
    <cellStyle name="20% - Accent2 2 4 5 2" xfId="1222"/>
    <cellStyle name="20% - Accent2 2 4 6" xfId="1223"/>
    <cellStyle name="20% - Accent2 2 4 6 2" xfId="1224"/>
    <cellStyle name="20% - Accent2 2 4 7" xfId="1225"/>
    <cellStyle name="20% - Accent2 2 4 7 2" xfId="1226"/>
    <cellStyle name="20% - Accent2 2 5" xfId="1227"/>
    <cellStyle name="20% - Accent2 2 5 2" xfId="1228"/>
    <cellStyle name="20% - Accent2 2 5 2 2" xfId="1229"/>
    <cellStyle name="20% - Accent2 2 5 2 2 2" xfId="1230"/>
    <cellStyle name="20% - Accent2 2 5 2 2 2 2" xfId="1231"/>
    <cellStyle name="20% - Accent2 2 5 2 2 3" xfId="1232"/>
    <cellStyle name="20% - Accent2 2 5 2 3" xfId="1233"/>
    <cellStyle name="20% - Accent2 2 5 2 3 2" xfId="1234"/>
    <cellStyle name="20% - Accent2 2 5 2 4" xfId="1235"/>
    <cellStyle name="20% - Accent2 2 5 2 4 2" xfId="1236"/>
    <cellStyle name="20% - Accent2 2 5 2 5" xfId="1237"/>
    <cellStyle name="20% - Accent2 2 5 2 5 2" xfId="1238"/>
    <cellStyle name="20% - Accent2 2 5 2 6" xfId="1239"/>
    <cellStyle name="20% - Accent2 2 5 2 7" xfId="1240"/>
    <cellStyle name="20% - Accent2 2 5 3" xfId="1241"/>
    <cellStyle name="20% - Accent2 2 5 3 2" xfId="1242"/>
    <cellStyle name="20% - Accent2 2 5 3 2 2" xfId="1243"/>
    <cellStyle name="20% - Accent2 2 5 3 3" xfId="1244"/>
    <cellStyle name="20% - Accent2 2 5 4" xfId="1245"/>
    <cellStyle name="20% - Accent2 2 5 4 2" xfId="1246"/>
    <cellStyle name="20% - Accent2 2 5 5" xfId="1247"/>
    <cellStyle name="20% - Accent2 2 5 5 2" xfId="1248"/>
    <cellStyle name="20% - Accent2 2 5 6" xfId="1249"/>
    <cellStyle name="20% - Accent2 2 5 6 2" xfId="1250"/>
    <cellStyle name="20% - Accent2 2 5 7" xfId="1251"/>
    <cellStyle name="20% - Accent2 2 6" xfId="1252"/>
    <cellStyle name="20% - Accent2 2 6 2" xfId="1253"/>
    <cellStyle name="20% - Accent2 2 6 2 2" xfId="1254"/>
    <cellStyle name="20% - Accent2 2 6 2 2 2" xfId="1255"/>
    <cellStyle name="20% - Accent2 2 6 2 2 2 2" xfId="1256"/>
    <cellStyle name="20% - Accent2 2 6 2 2 3" xfId="1257"/>
    <cellStyle name="20% - Accent2 2 6 2 3" xfId="1258"/>
    <cellStyle name="20% - Accent2 2 6 2 3 2" xfId="1259"/>
    <cellStyle name="20% - Accent2 2 6 2 4" xfId="1260"/>
    <cellStyle name="20% - Accent2 2 6 2 4 2" xfId="1261"/>
    <cellStyle name="20% - Accent2 2 6 2 5" xfId="1262"/>
    <cellStyle name="20% - Accent2 2 6 2 5 2" xfId="1263"/>
    <cellStyle name="20% - Accent2 2 6 2 6" xfId="1264"/>
    <cellStyle name="20% - Accent2 2 6 3" xfId="1265"/>
    <cellStyle name="20% - Accent2 2 6 3 2" xfId="1266"/>
    <cellStyle name="20% - Accent2 2 6 3 2 2" xfId="1267"/>
    <cellStyle name="20% - Accent2 2 6 3 3" xfId="1268"/>
    <cellStyle name="20% - Accent2 2 6 4" xfId="1269"/>
    <cellStyle name="20% - Accent2 2 6 4 2" xfId="1270"/>
    <cellStyle name="20% - Accent2 2 6 5" xfId="1271"/>
    <cellStyle name="20% - Accent2 2 6 5 2" xfId="1272"/>
    <cellStyle name="20% - Accent2 2 6 6" xfId="1273"/>
    <cellStyle name="20% - Accent2 2 6 6 2" xfId="1274"/>
    <cellStyle name="20% - Accent2 2 6 7" xfId="1275"/>
    <cellStyle name="20% - Accent2 2 7" xfId="1276"/>
    <cellStyle name="20% - Accent2 2 7 2" xfId="1277"/>
    <cellStyle name="20% - Accent2 2 7 2 2" xfId="1278"/>
    <cellStyle name="20% - Accent2 2 7 2 2 2" xfId="1279"/>
    <cellStyle name="20% - Accent2 2 7 2 3" xfId="1280"/>
    <cellStyle name="20% - Accent2 2 7 3" xfId="1281"/>
    <cellStyle name="20% - Accent2 2 7 3 2" xfId="1282"/>
    <cellStyle name="20% - Accent2 2 7 4" xfId="1283"/>
    <cellStyle name="20% - Accent2 2 7 4 2" xfId="1284"/>
    <cellStyle name="20% - Accent2 2 7 5" xfId="1285"/>
    <cellStyle name="20% - Accent2 2 7 5 2" xfId="1286"/>
    <cellStyle name="20% - Accent2 2 7 6" xfId="1287"/>
    <cellStyle name="20% - Accent2 2 8" xfId="1288"/>
    <cellStyle name="20% - Accent2 2 8 2" xfId="1289"/>
    <cellStyle name="20% - Accent2 2 8 2 2" xfId="1290"/>
    <cellStyle name="20% - Accent2 2 8 3" xfId="1291"/>
    <cellStyle name="20% - Accent2 2 9" xfId="1292"/>
    <cellStyle name="20% - Accent2 2 9 2" xfId="1293"/>
    <cellStyle name="20% - Accent2 3" xfId="1294"/>
    <cellStyle name="20% - Accent2 3 10" xfId="1295"/>
    <cellStyle name="20% - Accent2 3 10 2" xfId="1296"/>
    <cellStyle name="20% - Accent2 3 10 2 2" xfId="1297"/>
    <cellStyle name="20% - Accent2 3 10 3" xfId="1298"/>
    <cellStyle name="20% - Accent2 3 11" xfId="1299"/>
    <cellStyle name="20% - Accent2 3 12" xfId="1300"/>
    <cellStyle name="20% - Accent2 3 2" xfId="1301"/>
    <cellStyle name="20% - Accent2 3 2 2" xfId="1302"/>
    <cellStyle name="20% - Accent2 3 2 2 2" xfId="1303"/>
    <cellStyle name="20% - Accent2 3 2 2 2 2" xfId="1304"/>
    <cellStyle name="20% - Accent2 3 2 2 2 2 2" xfId="1305"/>
    <cellStyle name="20% - Accent2 3 2 2 2 2 2 2" xfId="1306"/>
    <cellStyle name="20% - Accent2 3 2 2 2 2 3" xfId="1307"/>
    <cellStyle name="20% - Accent2 3 2 2 2 3" xfId="1308"/>
    <cellStyle name="20% - Accent2 3 2 2 2 3 2" xfId="1309"/>
    <cellStyle name="20% - Accent2 3 2 2 2 4" xfId="1310"/>
    <cellStyle name="20% - Accent2 3 2 2 2 4 2" xfId="1311"/>
    <cellStyle name="20% - Accent2 3 2 2 2 5" xfId="1312"/>
    <cellStyle name="20% - Accent2 3 2 2 2 5 2" xfId="1313"/>
    <cellStyle name="20% - Accent2 3 2 2 2 6" xfId="1314"/>
    <cellStyle name="20% - Accent2 3 2 2 3" xfId="1315"/>
    <cellStyle name="20% - Accent2 3 2 2 3 2" xfId="1316"/>
    <cellStyle name="20% - Accent2 3 2 2 3 2 2" xfId="1317"/>
    <cellStyle name="20% - Accent2 3 2 2 3 3" xfId="1318"/>
    <cellStyle name="20% - Accent2 3 2 2 4" xfId="1319"/>
    <cellStyle name="20% - Accent2 3 2 2 4 2" xfId="1320"/>
    <cellStyle name="20% - Accent2 3 2 2 4 2 2" xfId="1321"/>
    <cellStyle name="20% - Accent2 3 2 2 4 3" xfId="1322"/>
    <cellStyle name="20% - Accent2 3 2 2 5" xfId="1323"/>
    <cellStyle name="20% - Accent2 3 2 2 5 2" xfId="1324"/>
    <cellStyle name="20% - Accent2 3 2 2 6" xfId="1325"/>
    <cellStyle name="20% - Accent2 3 2 2 6 2" xfId="1326"/>
    <cellStyle name="20% - Accent2 3 2 2 7" xfId="1327"/>
    <cellStyle name="20% - Accent2 3 2 3" xfId="1328"/>
    <cellStyle name="20% - Accent2 3 2 3 2" xfId="1329"/>
    <cellStyle name="20% - Accent2 3 2 3 2 2" xfId="1330"/>
    <cellStyle name="20% - Accent2 3 2 3 2 2 2" xfId="1331"/>
    <cellStyle name="20% - Accent2 3 2 3 2 2 2 2" xfId="1332"/>
    <cellStyle name="20% - Accent2 3 2 3 2 2 3" xfId="1333"/>
    <cellStyle name="20% - Accent2 3 2 3 2 3" xfId="1334"/>
    <cellStyle name="20% - Accent2 3 2 3 2 3 2" xfId="1335"/>
    <cellStyle name="20% - Accent2 3 2 3 2 4" xfId="1336"/>
    <cellStyle name="20% - Accent2 3 2 3 2 4 2" xfId="1337"/>
    <cellStyle name="20% - Accent2 3 2 3 2 5" xfId="1338"/>
    <cellStyle name="20% - Accent2 3 2 3 2 5 2" xfId="1339"/>
    <cellStyle name="20% - Accent2 3 2 3 2 6" xfId="1340"/>
    <cellStyle name="20% - Accent2 3 2 3 3" xfId="1341"/>
    <cellStyle name="20% - Accent2 3 2 3 3 2" xfId="1342"/>
    <cellStyle name="20% - Accent2 3 2 3 3 2 2" xfId="1343"/>
    <cellStyle name="20% - Accent2 3 2 3 3 3" xfId="1344"/>
    <cellStyle name="20% - Accent2 3 2 3 4" xfId="1345"/>
    <cellStyle name="20% - Accent2 3 2 3 4 2" xfId="1346"/>
    <cellStyle name="20% - Accent2 3 2 3 5" xfId="1347"/>
    <cellStyle name="20% - Accent2 3 2 3 5 2" xfId="1348"/>
    <cellStyle name="20% - Accent2 3 2 3 6" xfId="1349"/>
    <cellStyle name="20% - Accent2 3 2 3 6 2" xfId="1350"/>
    <cellStyle name="20% - Accent2 3 2 3 7" xfId="1351"/>
    <cellStyle name="20% - Accent2 3 2 4" xfId="1352"/>
    <cellStyle name="20% - Accent2 3 2 4 2" xfId="1353"/>
    <cellStyle name="20% - Accent2 3 2 4 2 2" xfId="1354"/>
    <cellStyle name="20% - Accent2 3 2 4 2 2 2" xfId="1355"/>
    <cellStyle name="20% - Accent2 3 2 4 2 3" xfId="1356"/>
    <cellStyle name="20% - Accent2 3 2 4 3" xfId="1357"/>
    <cellStyle name="20% - Accent2 3 2 4 3 2" xfId="1358"/>
    <cellStyle name="20% - Accent2 3 2 4 4" xfId="1359"/>
    <cellStyle name="20% - Accent2 3 2 4 4 2" xfId="1360"/>
    <cellStyle name="20% - Accent2 3 2 4 5" xfId="1361"/>
    <cellStyle name="20% - Accent2 3 2 4 5 2" xfId="1362"/>
    <cellStyle name="20% - Accent2 3 2 4 6" xfId="1363"/>
    <cellStyle name="20% - Accent2 3 2 5" xfId="1364"/>
    <cellStyle name="20% - Accent2 3 2 5 2" xfId="1365"/>
    <cellStyle name="20% - Accent2 3 2 5 2 2" xfId="1366"/>
    <cellStyle name="20% - Accent2 3 2 5 3" xfId="1367"/>
    <cellStyle name="20% - Accent2 3 2 6" xfId="1368"/>
    <cellStyle name="20% - Accent2 3 2 6 2" xfId="1369"/>
    <cellStyle name="20% - Accent2 3 2 7" xfId="1370"/>
    <cellStyle name="20% - Accent2 3 2 7 2" xfId="1371"/>
    <cellStyle name="20% - Accent2 3 2 8" xfId="1372"/>
    <cellStyle name="20% - Accent2 3 2 8 2" xfId="1373"/>
    <cellStyle name="20% - Accent2 3 2 9" xfId="1374"/>
    <cellStyle name="20% - Accent2 3 3" xfId="1375"/>
    <cellStyle name="20% - Accent2 3 3 2" xfId="1376"/>
    <cellStyle name="20% - Accent2 3 3 2 2" xfId="1377"/>
    <cellStyle name="20% - Accent2 3 4" xfId="1378"/>
    <cellStyle name="20% - Accent2 3 4 2" xfId="1379"/>
    <cellStyle name="20% - Accent2 3 4 2 2" xfId="1380"/>
    <cellStyle name="20% - Accent2 3 4 2 2 2" xfId="1381"/>
    <cellStyle name="20% - Accent2 3 4 2 2 2 2" xfId="1382"/>
    <cellStyle name="20% - Accent2 3 4 2 2 3" xfId="1383"/>
    <cellStyle name="20% - Accent2 3 4 2 3" xfId="1384"/>
    <cellStyle name="20% - Accent2 3 4 2 3 2" xfId="1385"/>
    <cellStyle name="20% - Accent2 3 4 2 4" xfId="1386"/>
    <cellStyle name="20% - Accent2 3 4 2 4 2" xfId="1387"/>
    <cellStyle name="20% - Accent2 3 4 2 4 2 2" xfId="1388"/>
    <cellStyle name="20% - Accent2 3 4 2 4 3" xfId="1389"/>
    <cellStyle name="20% - Accent2 3 4 2 5" xfId="1390"/>
    <cellStyle name="20% - Accent2 3 4 2 5 2" xfId="1391"/>
    <cellStyle name="20% - Accent2 3 4 2 6" xfId="1392"/>
    <cellStyle name="20% - Accent2 3 4 3" xfId="1393"/>
    <cellStyle name="20% - Accent2 3 4 3 2" xfId="1394"/>
    <cellStyle name="20% - Accent2 3 4 3 2 2" xfId="1395"/>
    <cellStyle name="20% - Accent2 3 4 3 3" xfId="1396"/>
    <cellStyle name="20% - Accent2 3 4 4" xfId="1397"/>
    <cellStyle name="20% - Accent2 3 4 4 2" xfId="1398"/>
    <cellStyle name="20% - Accent2 3 4 5" xfId="1399"/>
    <cellStyle name="20% - Accent2 3 4 5 2" xfId="1400"/>
    <cellStyle name="20% - Accent2 3 4 6" xfId="1401"/>
    <cellStyle name="20% - Accent2 3 4 6 2" xfId="1402"/>
    <cellStyle name="20% - Accent2 3 4 7" xfId="1403"/>
    <cellStyle name="20% - Accent2 3 5" xfId="1404"/>
    <cellStyle name="20% - Accent2 3 5 2" xfId="1405"/>
    <cellStyle name="20% - Accent2 3 5 2 2" xfId="1406"/>
    <cellStyle name="20% - Accent2 3 5 2 2 2" xfId="1407"/>
    <cellStyle name="20% - Accent2 3 5 2 2 2 2" xfId="1408"/>
    <cellStyle name="20% - Accent2 3 5 2 2 3" xfId="1409"/>
    <cellStyle name="20% - Accent2 3 5 2 3" xfId="1410"/>
    <cellStyle name="20% - Accent2 3 5 2 3 2" xfId="1411"/>
    <cellStyle name="20% - Accent2 3 5 2 4" xfId="1412"/>
    <cellStyle name="20% - Accent2 3 5 2 4 2" xfId="1413"/>
    <cellStyle name="20% - Accent2 3 5 2 5" xfId="1414"/>
    <cellStyle name="20% - Accent2 3 5 2 5 2" xfId="1415"/>
    <cellStyle name="20% - Accent2 3 5 2 6" xfId="1416"/>
    <cellStyle name="20% - Accent2 3 5 3" xfId="1417"/>
    <cellStyle name="20% - Accent2 3 5 3 2" xfId="1418"/>
    <cellStyle name="20% - Accent2 3 5 3 2 2" xfId="1419"/>
    <cellStyle name="20% - Accent2 3 5 3 3" xfId="1420"/>
    <cellStyle name="20% - Accent2 3 5 4" xfId="1421"/>
    <cellStyle name="20% - Accent2 3 5 4 2" xfId="1422"/>
    <cellStyle name="20% - Accent2 3 5 5" xfId="1423"/>
    <cellStyle name="20% - Accent2 3 5 5 2" xfId="1424"/>
    <cellStyle name="20% - Accent2 3 5 6" xfId="1425"/>
    <cellStyle name="20% - Accent2 3 5 6 2" xfId="1426"/>
    <cellStyle name="20% - Accent2 3 5 7" xfId="1427"/>
    <cellStyle name="20% - Accent2 3 5 8" xfId="1428"/>
    <cellStyle name="20% - Accent2 3 6" xfId="1429"/>
    <cellStyle name="20% - Accent2 3 6 2" xfId="1430"/>
    <cellStyle name="20% - Accent2 3 6 2 2" xfId="1431"/>
    <cellStyle name="20% - Accent2 3 6 2 2 2" xfId="1432"/>
    <cellStyle name="20% - Accent2 3 6 2 3" xfId="1433"/>
    <cellStyle name="20% - Accent2 3 6 3" xfId="1434"/>
    <cellStyle name="20% - Accent2 3 6 3 2" xfId="1435"/>
    <cellStyle name="20% - Accent2 3 6 4" xfId="1436"/>
    <cellStyle name="20% - Accent2 3 6 4 2" xfId="1437"/>
    <cellStyle name="20% - Accent2 3 6 5" xfId="1438"/>
    <cellStyle name="20% - Accent2 3 6 5 2" xfId="1439"/>
    <cellStyle name="20% - Accent2 3 6 6" xfId="1440"/>
    <cellStyle name="20% - Accent2 3 7" xfId="1441"/>
    <cellStyle name="20% - Accent2 3 7 2" xfId="1442"/>
    <cellStyle name="20% - Accent2 3 7 2 2" xfId="1443"/>
    <cellStyle name="20% - Accent2 3 7 3" xfId="1444"/>
    <cellStyle name="20% - Accent2 3 8" xfId="1445"/>
    <cellStyle name="20% - Accent2 3 8 2" xfId="1446"/>
    <cellStyle name="20% - Accent2 3 9" xfId="1447"/>
    <cellStyle name="20% - Accent2 3 9 2" xfId="1448"/>
    <cellStyle name="20% - Accent2 4" xfId="1449"/>
    <cellStyle name="20% - Accent2 4 10" xfId="1450"/>
    <cellStyle name="20% - Accent2 4 2" xfId="1451"/>
    <cellStyle name="20% - Accent2 4 2 2" xfId="1452"/>
    <cellStyle name="20% - Accent2 4 3" xfId="1453"/>
    <cellStyle name="20% - Accent2 4 3 2" xfId="1454"/>
    <cellStyle name="20% - Accent2 4 3 2 2" xfId="1455"/>
    <cellStyle name="20% - Accent2 4 3 2 2 2" xfId="1456"/>
    <cellStyle name="20% - Accent2 4 3 2 2 2 2" xfId="1457"/>
    <cellStyle name="20% - Accent2 4 3 2 2 3" xfId="1458"/>
    <cellStyle name="20% - Accent2 4 3 2 3" xfId="1459"/>
    <cellStyle name="20% - Accent2 4 3 2 3 2" xfId="1460"/>
    <cellStyle name="20% - Accent2 4 3 2 4" xfId="1461"/>
    <cellStyle name="20% - Accent2 4 3 2 4 2" xfId="1462"/>
    <cellStyle name="20% - Accent2 4 3 2 5" xfId="1463"/>
    <cellStyle name="20% - Accent2 4 3 2 5 2" xfId="1464"/>
    <cellStyle name="20% - Accent2 4 3 2 6" xfId="1465"/>
    <cellStyle name="20% - Accent2 4 3 3" xfId="1466"/>
    <cellStyle name="20% - Accent2 4 3 3 2" xfId="1467"/>
    <cellStyle name="20% - Accent2 4 3 3 2 2" xfId="1468"/>
    <cellStyle name="20% - Accent2 4 3 3 3" xfId="1469"/>
    <cellStyle name="20% - Accent2 4 3 4" xfId="1470"/>
    <cellStyle name="20% - Accent2 4 3 4 2" xfId="1471"/>
    <cellStyle name="20% - Accent2 4 3 5" xfId="1472"/>
    <cellStyle name="20% - Accent2 4 3 5 2" xfId="1473"/>
    <cellStyle name="20% - Accent2 4 3 6" xfId="1474"/>
    <cellStyle name="20% - Accent2 4 3 6 2" xfId="1475"/>
    <cellStyle name="20% - Accent2 4 3 7" xfId="1476"/>
    <cellStyle name="20% - Accent2 4 4" xfId="1477"/>
    <cellStyle name="20% - Accent2 4 5" xfId="1478"/>
    <cellStyle name="20% - Accent2 4 5 2" xfId="1479"/>
    <cellStyle name="20% - Accent2 4 5 2 2" xfId="1480"/>
    <cellStyle name="20% - Accent2 4 5 2 2 2" xfId="1481"/>
    <cellStyle name="20% - Accent2 4 5 2 3" xfId="1482"/>
    <cellStyle name="20% - Accent2 4 5 3" xfId="1483"/>
    <cellStyle name="20% - Accent2 4 5 3 2" xfId="1484"/>
    <cellStyle name="20% - Accent2 4 5 4" xfId="1485"/>
    <cellStyle name="20% - Accent2 4 5 4 2" xfId="1486"/>
    <cellStyle name="20% - Accent2 4 5 5" xfId="1487"/>
    <cellStyle name="20% - Accent2 4 5 5 2" xfId="1488"/>
    <cellStyle name="20% - Accent2 4 5 6" xfId="1489"/>
    <cellStyle name="20% - Accent2 4 6" xfId="1490"/>
    <cellStyle name="20% - Accent2 4 6 2" xfId="1491"/>
    <cellStyle name="20% - Accent2 4 6 2 2" xfId="1492"/>
    <cellStyle name="20% - Accent2 4 6 3" xfId="1493"/>
    <cellStyle name="20% - Accent2 4 7" xfId="1494"/>
    <cellStyle name="20% - Accent2 4 7 2" xfId="1495"/>
    <cellStyle name="20% - Accent2 4 8" xfId="1496"/>
    <cellStyle name="20% - Accent2 4 8 2" xfId="1497"/>
    <cellStyle name="20% - Accent2 4 8 2 2" xfId="1498"/>
    <cellStyle name="20% - Accent2 4 8 3" xfId="1499"/>
    <cellStyle name="20% - Accent2 4 9" xfId="1500"/>
    <cellStyle name="20% - Accent2 4 9 2" xfId="1501"/>
    <cellStyle name="20% - Accent2 5" xfId="1502"/>
    <cellStyle name="20% - Accent2 5 2" xfId="1503"/>
    <cellStyle name="20% - Accent2 5 2 2" xfId="1504"/>
    <cellStyle name="20% - Accent2 5 2 2 2" xfId="1505"/>
    <cellStyle name="20% - Accent2 5 2 2 2 2" xfId="1506"/>
    <cellStyle name="20% - Accent2 5 2 2 2 2 2" xfId="1507"/>
    <cellStyle name="20% - Accent2 5 2 2 2 3" xfId="1508"/>
    <cellStyle name="20% - Accent2 5 2 2 3" xfId="1509"/>
    <cellStyle name="20% - Accent2 5 2 2 3 2" xfId="1510"/>
    <cellStyle name="20% - Accent2 5 2 2 4" xfId="1511"/>
    <cellStyle name="20% - Accent2 5 2 2 4 2" xfId="1512"/>
    <cellStyle name="20% - Accent2 5 2 2 5" xfId="1513"/>
    <cellStyle name="20% - Accent2 5 2 2 5 2" xfId="1514"/>
    <cellStyle name="20% - Accent2 5 2 2 6" xfId="1515"/>
    <cellStyle name="20% - Accent2 5 2 3" xfId="1516"/>
    <cellStyle name="20% - Accent2 5 2 3 2" xfId="1517"/>
    <cellStyle name="20% - Accent2 5 2 3 2 2" xfId="1518"/>
    <cellStyle name="20% - Accent2 5 2 3 3" xfId="1519"/>
    <cellStyle name="20% - Accent2 5 2 4" xfId="1520"/>
    <cellStyle name="20% - Accent2 5 2 4 2" xfId="1521"/>
    <cellStyle name="20% - Accent2 5 2 5" xfId="1522"/>
    <cellStyle name="20% - Accent2 5 2 5 2" xfId="1523"/>
    <cellStyle name="20% - Accent2 5 2 6" xfId="1524"/>
    <cellStyle name="20% - Accent2 5 2 6 2" xfId="1525"/>
    <cellStyle name="20% - Accent2 5 2 7" xfId="1526"/>
    <cellStyle name="20% - Accent2 5 3" xfId="1527"/>
    <cellStyle name="20% - Accent2 5 3 2" xfId="1528"/>
    <cellStyle name="20% - Accent2 5 3 2 2" xfId="1529"/>
    <cellStyle name="20% - Accent2 5 3 2 2 2" xfId="1530"/>
    <cellStyle name="20% - Accent2 5 3 2 3" xfId="1531"/>
    <cellStyle name="20% - Accent2 5 3 3" xfId="1532"/>
    <cellStyle name="20% - Accent2 5 3 3 2" xfId="1533"/>
    <cellStyle name="20% - Accent2 5 3 4" xfId="1534"/>
    <cellStyle name="20% - Accent2 5 3 4 2" xfId="1535"/>
    <cellStyle name="20% - Accent2 5 3 5" xfId="1536"/>
    <cellStyle name="20% - Accent2 5 3 5 2" xfId="1537"/>
    <cellStyle name="20% - Accent2 5 3 5 2 2" xfId="1538"/>
    <cellStyle name="20% - Accent2 5 3 5 3" xfId="1539"/>
    <cellStyle name="20% - Accent2 5 3 6" xfId="1540"/>
    <cellStyle name="20% - Accent2 5 4" xfId="1541"/>
    <cellStyle name="20% - Accent2 5 4 2" xfId="1542"/>
    <cellStyle name="20% - Accent2 5 4 2 2" xfId="1543"/>
    <cellStyle name="20% - Accent2 5 4 3" xfId="1544"/>
    <cellStyle name="20% - Accent2 5 5" xfId="1545"/>
    <cellStyle name="20% - Accent2 5 5 2" xfId="1546"/>
    <cellStyle name="20% - Accent2 5 6" xfId="1547"/>
    <cellStyle name="20% - Accent2 5 6 2" xfId="1548"/>
    <cellStyle name="20% - Accent2 5 7" xfId="1549"/>
    <cellStyle name="20% - Accent2 5 7 2" xfId="1550"/>
    <cellStyle name="20% - Accent2 5 8" xfId="1551"/>
    <cellStyle name="20% - Accent2 5 8 2" xfId="1552"/>
    <cellStyle name="20% - Accent2 6" xfId="1553"/>
    <cellStyle name="20% - Accent2 6 2" xfId="1554"/>
    <cellStyle name="20% - Accent2 6 2 2" xfId="1555"/>
    <cellStyle name="20% - Accent2 6 2 2 2" xfId="1556"/>
    <cellStyle name="20% - Accent2 6 2 3" xfId="1557"/>
    <cellStyle name="20% - Accent2 6 3" xfId="1558"/>
    <cellStyle name="20% - Accent2 6 3 2" xfId="1559"/>
    <cellStyle name="20% - Accent2 6 4" xfId="1560"/>
    <cellStyle name="20% - Accent2 6 4 2" xfId="1561"/>
    <cellStyle name="20% - Accent2 6 5" xfId="1562"/>
    <cellStyle name="20% - Accent2 6 5 2" xfId="1563"/>
    <cellStyle name="20% - Accent2 6 6" xfId="1564"/>
    <cellStyle name="20% - Accent2 7" xfId="1565"/>
    <cellStyle name="20% - Accent2 7 2" xfId="1566"/>
    <cellStyle name="20% - Accent2 7 2 2" xfId="1567"/>
    <cellStyle name="20% - Accent2 7 3" xfId="1568"/>
    <cellStyle name="20% - Accent2 8" xfId="1569"/>
    <cellStyle name="20% - Accent2 8 2" xfId="1570"/>
    <cellStyle name="20% - Accent2 9" xfId="1571"/>
    <cellStyle name="20% - Accent2 9 2" xfId="1572"/>
    <cellStyle name="20% - Accent3 10" xfId="1573"/>
    <cellStyle name="20% - Accent3 11" xfId="1574"/>
    <cellStyle name="20% - Accent3 2" xfId="1575"/>
    <cellStyle name="20% - Accent3 2 10" xfId="1576"/>
    <cellStyle name="20% - Accent3 2 10 2" xfId="1577"/>
    <cellStyle name="20% - Accent3 2 11" xfId="1578"/>
    <cellStyle name="20% - Accent3 2 11 2" xfId="1579"/>
    <cellStyle name="20% - Accent3 2 12" xfId="1580"/>
    <cellStyle name="20% - Accent3 2 12 2" xfId="1581"/>
    <cellStyle name="20% - Accent3 2 13" xfId="1582"/>
    <cellStyle name="20% - Accent3 2 14" xfId="1583"/>
    <cellStyle name="20% - Accent3 2 15" xfId="1584"/>
    <cellStyle name="20% - Accent3 2 16" xfId="1585"/>
    <cellStyle name="20% - Accent3 2 2" xfId="1586"/>
    <cellStyle name="20% - Accent3 2 2 10" xfId="1587"/>
    <cellStyle name="20% - Accent3 2 2 11" xfId="1588"/>
    <cellStyle name="20% - Accent3 2 2 12" xfId="1589"/>
    <cellStyle name="20% - Accent3 2 2 2" xfId="1590"/>
    <cellStyle name="20% - Accent3 2 2 2 10" xfId="1591"/>
    <cellStyle name="20% - Accent3 2 2 2 2" xfId="1592"/>
    <cellStyle name="20% - Accent3 2 2 2 2 2" xfId="1593"/>
    <cellStyle name="20% - Accent3 2 2 2 2 2 2" xfId="1594"/>
    <cellStyle name="20% - Accent3 2 2 2 2 2 2 2" xfId="1595"/>
    <cellStyle name="20% - Accent3 2 2 2 2 2 3" xfId="1596"/>
    <cellStyle name="20% - Accent3 2 2 2 2 3" xfId="1597"/>
    <cellStyle name="20% - Accent3 2 2 2 2 3 2" xfId="1598"/>
    <cellStyle name="20% - Accent3 2 2 2 2 4" xfId="1599"/>
    <cellStyle name="20% - Accent3 2 2 2 2 4 2" xfId="1600"/>
    <cellStyle name="20% - Accent3 2 2 2 2 5" xfId="1601"/>
    <cellStyle name="20% - Accent3 2 2 2 2 5 2" xfId="1602"/>
    <cellStyle name="20% - Accent3 2 2 2 2 6" xfId="1603"/>
    <cellStyle name="20% - Accent3 2 2 2 3" xfId="1604"/>
    <cellStyle name="20% - Accent3 2 2 2 3 2" xfId="1605"/>
    <cellStyle name="20% - Accent3 2 2 2 3 2 2" xfId="1606"/>
    <cellStyle name="20% - Accent3 2 2 2 3 3" xfId="1607"/>
    <cellStyle name="20% - Accent3 2 2 2 4" xfId="1608"/>
    <cellStyle name="20% - Accent3 2 2 2 4 2" xfId="1609"/>
    <cellStyle name="20% - Accent3 2 2 2 5" xfId="1610"/>
    <cellStyle name="20% - Accent3 2 2 2 5 2" xfId="1611"/>
    <cellStyle name="20% - Accent3 2 2 2 6" xfId="1612"/>
    <cellStyle name="20% - Accent3 2 2 2 6 2" xfId="1613"/>
    <cellStyle name="20% - Accent3 2 2 2 6 2 2" xfId="1614"/>
    <cellStyle name="20% - Accent3 2 2 2 6 3" xfId="1615"/>
    <cellStyle name="20% - Accent3 2 2 2 7" xfId="1616"/>
    <cellStyle name="20% - Accent3 2 2 2 8" xfId="1617"/>
    <cellStyle name="20% - Accent3 2 2 2 9" xfId="1618"/>
    <cellStyle name="20% - Accent3 2 2 3" xfId="1619"/>
    <cellStyle name="20% - Accent3 2 2 3 2" xfId="1620"/>
    <cellStyle name="20% - Accent3 2 2 3 2 2" xfId="1621"/>
    <cellStyle name="20% - Accent3 2 2 3 2 2 2" xfId="1622"/>
    <cellStyle name="20% - Accent3 2 2 3 2 2 2 2" xfId="1623"/>
    <cellStyle name="20% - Accent3 2 2 3 2 2 3" xfId="1624"/>
    <cellStyle name="20% - Accent3 2 2 3 2 3" xfId="1625"/>
    <cellStyle name="20% - Accent3 2 2 3 2 3 2" xfId="1626"/>
    <cellStyle name="20% - Accent3 2 2 3 2 4" xfId="1627"/>
    <cellStyle name="20% - Accent3 2 2 3 2 4 2" xfId="1628"/>
    <cellStyle name="20% - Accent3 2 2 3 2 5" xfId="1629"/>
    <cellStyle name="20% - Accent3 2 2 3 2 5 2" xfId="1630"/>
    <cellStyle name="20% - Accent3 2 2 3 2 5 2 2" xfId="1631"/>
    <cellStyle name="20% - Accent3 2 2 3 2 5 3" xfId="1632"/>
    <cellStyle name="20% - Accent3 2 2 3 2 6" xfId="1633"/>
    <cellStyle name="20% - Accent3 2 2 3 3" xfId="1634"/>
    <cellStyle name="20% - Accent3 2 2 3 3 2" xfId="1635"/>
    <cellStyle name="20% - Accent3 2 2 3 3 2 2" xfId="1636"/>
    <cellStyle name="20% - Accent3 2 2 3 3 3" xfId="1637"/>
    <cellStyle name="20% - Accent3 2 2 3 4" xfId="1638"/>
    <cellStyle name="20% - Accent3 2 2 3 4 2" xfId="1639"/>
    <cellStyle name="20% - Accent3 2 2 3 5" xfId="1640"/>
    <cellStyle name="20% - Accent3 2 2 3 5 2" xfId="1641"/>
    <cellStyle name="20% - Accent3 2 2 3 6" xfId="1642"/>
    <cellStyle name="20% - Accent3 2 2 3 6 2" xfId="1643"/>
    <cellStyle name="20% - Accent3 2 2 3 7" xfId="1644"/>
    <cellStyle name="20% - Accent3 2 2 4" xfId="1645"/>
    <cellStyle name="20% - Accent3 2 2 4 2" xfId="1646"/>
    <cellStyle name="20% - Accent3 2 2 4 2 2" xfId="1647"/>
    <cellStyle name="20% - Accent3 2 2 4 2 2 2" xfId="1648"/>
    <cellStyle name="20% - Accent3 2 2 4 2 3" xfId="1649"/>
    <cellStyle name="20% - Accent3 2 2 4 3" xfId="1650"/>
    <cellStyle name="20% - Accent3 2 2 4 3 2" xfId="1651"/>
    <cellStyle name="20% - Accent3 2 2 4 4" xfId="1652"/>
    <cellStyle name="20% - Accent3 2 2 4 4 2" xfId="1653"/>
    <cellStyle name="20% - Accent3 2 2 4 5" xfId="1654"/>
    <cellStyle name="20% - Accent3 2 2 4 5 2" xfId="1655"/>
    <cellStyle name="20% - Accent3 2 2 4 6" xfId="1656"/>
    <cellStyle name="20% - Accent3 2 2 5" xfId="1657"/>
    <cellStyle name="20% - Accent3 2 2 5 2" xfId="1658"/>
    <cellStyle name="20% - Accent3 2 2 5 2 2" xfId="1659"/>
    <cellStyle name="20% - Accent3 2 2 5 3" xfId="1660"/>
    <cellStyle name="20% - Accent3 2 2 6" xfId="1661"/>
    <cellStyle name="20% - Accent3 2 2 6 2" xfId="1662"/>
    <cellStyle name="20% - Accent3 2 2 7" xfId="1663"/>
    <cellStyle name="20% - Accent3 2 2 7 2" xfId="1664"/>
    <cellStyle name="20% - Accent3 2 2 8" xfId="1665"/>
    <cellStyle name="20% - Accent3 2 2 8 2" xfId="1666"/>
    <cellStyle name="20% - Accent3 2 2 9" xfId="1667"/>
    <cellStyle name="20% - Accent3 2 3" xfId="1668"/>
    <cellStyle name="20% - Accent3 2 3 10" xfId="1669"/>
    <cellStyle name="20% - Accent3 2 3 11" xfId="1670"/>
    <cellStyle name="20% - Accent3 2 3 2" xfId="1671"/>
    <cellStyle name="20% - Accent3 2 3 2 2" xfId="1672"/>
    <cellStyle name="20% - Accent3 2 3 2 2 2" xfId="1673"/>
    <cellStyle name="20% - Accent3 2 3 2 2 2 2" xfId="1674"/>
    <cellStyle name="20% - Accent3 2 3 2 2 2 2 2" xfId="1675"/>
    <cellStyle name="20% - Accent3 2 3 2 2 2 3" xfId="1676"/>
    <cellStyle name="20% - Accent3 2 3 2 2 3" xfId="1677"/>
    <cellStyle name="20% - Accent3 2 3 2 2 3 2" xfId="1678"/>
    <cellStyle name="20% - Accent3 2 3 2 2 4" xfId="1679"/>
    <cellStyle name="20% - Accent3 2 3 2 2 4 2" xfId="1680"/>
    <cellStyle name="20% - Accent3 2 3 2 2 5" xfId="1681"/>
    <cellStyle name="20% - Accent3 2 3 2 2 5 2" xfId="1682"/>
    <cellStyle name="20% - Accent3 2 3 2 2 6" xfId="1683"/>
    <cellStyle name="20% - Accent3 2 3 2 3" xfId="1684"/>
    <cellStyle name="20% - Accent3 2 3 2 3 2" xfId="1685"/>
    <cellStyle name="20% - Accent3 2 3 2 3 2 2" xfId="1686"/>
    <cellStyle name="20% - Accent3 2 3 2 3 3" xfId="1687"/>
    <cellStyle name="20% - Accent3 2 3 2 4" xfId="1688"/>
    <cellStyle name="20% - Accent3 2 3 2 4 2" xfId="1689"/>
    <cellStyle name="20% - Accent3 2 3 2 5" xfId="1690"/>
    <cellStyle name="20% - Accent3 2 3 2 5 2" xfId="1691"/>
    <cellStyle name="20% - Accent3 2 3 2 6" xfId="1692"/>
    <cellStyle name="20% - Accent3 2 3 2 6 2" xfId="1693"/>
    <cellStyle name="20% - Accent3 2 3 2 7" xfId="1694"/>
    <cellStyle name="20% - Accent3 2 3 3" xfId="1695"/>
    <cellStyle name="20% - Accent3 2 3 3 2" xfId="1696"/>
    <cellStyle name="20% - Accent3 2 3 3 2 2" xfId="1697"/>
    <cellStyle name="20% - Accent3 2 3 3 2 2 2" xfId="1698"/>
    <cellStyle name="20% - Accent3 2 3 3 2 3" xfId="1699"/>
    <cellStyle name="20% - Accent3 2 3 3 3" xfId="1700"/>
    <cellStyle name="20% - Accent3 2 3 3 3 2" xfId="1701"/>
    <cellStyle name="20% - Accent3 2 3 3 4" xfId="1702"/>
    <cellStyle name="20% - Accent3 2 3 3 4 2" xfId="1703"/>
    <cellStyle name="20% - Accent3 2 3 3 5" xfId="1704"/>
    <cellStyle name="20% - Accent3 2 3 3 5 2" xfId="1705"/>
    <cellStyle name="20% - Accent3 2 3 3 6" xfId="1706"/>
    <cellStyle name="20% - Accent3 2 3 4" xfId="1707"/>
    <cellStyle name="20% - Accent3 2 3 4 2" xfId="1708"/>
    <cellStyle name="20% - Accent3 2 3 4 2 2" xfId="1709"/>
    <cellStyle name="20% - Accent3 2 3 4 3" xfId="1710"/>
    <cellStyle name="20% - Accent3 2 3 5" xfId="1711"/>
    <cellStyle name="20% - Accent3 2 3 5 2" xfId="1712"/>
    <cellStyle name="20% - Accent3 2 3 6" xfId="1713"/>
    <cellStyle name="20% - Accent3 2 3 6 2" xfId="1714"/>
    <cellStyle name="20% - Accent3 2 3 7" xfId="1715"/>
    <cellStyle name="20% - Accent3 2 3 7 2" xfId="1716"/>
    <cellStyle name="20% - Accent3 2 3 8" xfId="1717"/>
    <cellStyle name="20% - Accent3 2 3 9" xfId="1718"/>
    <cellStyle name="20% - Accent3 2 4" xfId="1719"/>
    <cellStyle name="20% - Accent3 2 4 2" xfId="1720"/>
    <cellStyle name="20% - Accent3 2 4 2 2" xfId="1721"/>
    <cellStyle name="20% - Accent3 2 4 2 2 2" xfId="1722"/>
    <cellStyle name="20% - Accent3 2 4 2 2 2 2" xfId="1723"/>
    <cellStyle name="20% - Accent3 2 4 2 2 3" xfId="1724"/>
    <cellStyle name="20% - Accent3 2 4 2 3" xfId="1725"/>
    <cellStyle name="20% - Accent3 2 4 2 3 2" xfId="1726"/>
    <cellStyle name="20% - Accent3 2 4 2 4" xfId="1727"/>
    <cellStyle name="20% - Accent3 2 4 2 4 2" xfId="1728"/>
    <cellStyle name="20% - Accent3 2 4 2 5" xfId="1729"/>
    <cellStyle name="20% - Accent3 2 4 2 5 2" xfId="1730"/>
    <cellStyle name="20% - Accent3 2 4 2 6" xfId="1731"/>
    <cellStyle name="20% - Accent3 2 4 3" xfId="1732"/>
    <cellStyle name="20% - Accent3 2 4 3 2" xfId="1733"/>
    <cellStyle name="20% - Accent3 2 4 3 2 2" xfId="1734"/>
    <cellStyle name="20% - Accent3 2 4 3 3" xfId="1735"/>
    <cellStyle name="20% - Accent3 2 4 4" xfId="1736"/>
    <cellStyle name="20% - Accent3 2 4 4 2" xfId="1737"/>
    <cellStyle name="20% - Accent3 2 4 5" xfId="1738"/>
    <cellStyle name="20% - Accent3 2 4 5 2" xfId="1739"/>
    <cellStyle name="20% - Accent3 2 4 6" xfId="1740"/>
    <cellStyle name="20% - Accent3 2 4 6 2" xfId="1741"/>
    <cellStyle name="20% - Accent3 2 4 7" xfId="1742"/>
    <cellStyle name="20% - Accent3 2 4 7 2" xfId="1743"/>
    <cellStyle name="20% - Accent3 2 5" xfId="1744"/>
    <cellStyle name="20% - Accent3 2 5 2" xfId="1745"/>
    <cellStyle name="20% - Accent3 2 5 2 2" xfId="1746"/>
    <cellStyle name="20% - Accent3 2 5 2 2 2" xfId="1747"/>
    <cellStyle name="20% - Accent3 2 5 2 2 2 2" xfId="1748"/>
    <cellStyle name="20% - Accent3 2 5 2 2 3" xfId="1749"/>
    <cellStyle name="20% - Accent3 2 5 2 3" xfId="1750"/>
    <cellStyle name="20% - Accent3 2 5 2 3 2" xfId="1751"/>
    <cellStyle name="20% - Accent3 2 5 2 4" xfId="1752"/>
    <cellStyle name="20% - Accent3 2 5 2 4 2" xfId="1753"/>
    <cellStyle name="20% - Accent3 2 5 2 5" xfId="1754"/>
    <cellStyle name="20% - Accent3 2 5 2 5 2" xfId="1755"/>
    <cellStyle name="20% - Accent3 2 5 2 6" xfId="1756"/>
    <cellStyle name="20% - Accent3 2 5 3" xfId="1757"/>
    <cellStyle name="20% - Accent3 2 5 3 2" xfId="1758"/>
    <cellStyle name="20% - Accent3 2 5 3 2 2" xfId="1759"/>
    <cellStyle name="20% - Accent3 2 5 3 3" xfId="1760"/>
    <cellStyle name="20% - Accent3 2 5 4" xfId="1761"/>
    <cellStyle name="20% - Accent3 2 5 4 2" xfId="1762"/>
    <cellStyle name="20% - Accent3 2 5 5" xfId="1763"/>
    <cellStyle name="20% - Accent3 2 5 5 2" xfId="1764"/>
    <cellStyle name="20% - Accent3 2 5 6" xfId="1765"/>
    <cellStyle name="20% - Accent3 2 5 6 2" xfId="1766"/>
    <cellStyle name="20% - Accent3 2 5 7" xfId="1767"/>
    <cellStyle name="20% - Accent3 2 6" xfId="1768"/>
    <cellStyle name="20% - Accent3 2 6 2" xfId="1769"/>
    <cellStyle name="20% - Accent3 2 6 2 2" xfId="1770"/>
    <cellStyle name="20% - Accent3 2 6 2 2 2" xfId="1771"/>
    <cellStyle name="20% - Accent3 2 6 2 2 2 2" xfId="1772"/>
    <cellStyle name="20% - Accent3 2 6 2 2 3" xfId="1773"/>
    <cellStyle name="20% - Accent3 2 6 2 3" xfId="1774"/>
    <cellStyle name="20% - Accent3 2 6 2 3 2" xfId="1775"/>
    <cellStyle name="20% - Accent3 2 6 2 4" xfId="1776"/>
    <cellStyle name="20% - Accent3 2 6 2 4 2" xfId="1777"/>
    <cellStyle name="20% - Accent3 2 6 2 5" xfId="1778"/>
    <cellStyle name="20% - Accent3 2 6 2 5 2" xfId="1779"/>
    <cellStyle name="20% - Accent3 2 6 2 6" xfId="1780"/>
    <cellStyle name="20% - Accent3 2 6 3" xfId="1781"/>
    <cellStyle name="20% - Accent3 2 6 3 2" xfId="1782"/>
    <cellStyle name="20% - Accent3 2 6 3 2 2" xfId="1783"/>
    <cellStyle name="20% - Accent3 2 6 3 3" xfId="1784"/>
    <cellStyle name="20% - Accent3 2 6 4" xfId="1785"/>
    <cellStyle name="20% - Accent3 2 6 4 2" xfId="1786"/>
    <cellStyle name="20% - Accent3 2 6 5" xfId="1787"/>
    <cellStyle name="20% - Accent3 2 6 5 2" xfId="1788"/>
    <cellStyle name="20% - Accent3 2 6 6" xfId="1789"/>
    <cellStyle name="20% - Accent3 2 6 6 2" xfId="1790"/>
    <cellStyle name="20% - Accent3 2 6 7" xfId="1791"/>
    <cellStyle name="20% - Accent3 2 7" xfId="1792"/>
    <cellStyle name="20% - Accent3 2 7 2" xfId="1793"/>
    <cellStyle name="20% - Accent3 2 7 2 2" xfId="1794"/>
    <cellStyle name="20% - Accent3 2 7 2 2 2" xfId="1795"/>
    <cellStyle name="20% - Accent3 2 7 2 3" xfId="1796"/>
    <cellStyle name="20% - Accent3 2 7 3" xfId="1797"/>
    <cellStyle name="20% - Accent3 2 7 3 2" xfId="1798"/>
    <cellStyle name="20% - Accent3 2 7 4" xfId="1799"/>
    <cellStyle name="20% - Accent3 2 7 4 2" xfId="1800"/>
    <cellStyle name="20% - Accent3 2 7 5" xfId="1801"/>
    <cellStyle name="20% - Accent3 2 7 5 2" xfId="1802"/>
    <cellStyle name="20% - Accent3 2 7 6" xfId="1803"/>
    <cellStyle name="20% - Accent3 2 8" xfId="1804"/>
    <cellStyle name="20% - Accent3 2 8 2" xfId="1805"/>
    <cellStyle name="20% - Accent3 2 8 2 2" xfId="1806"/>
    <cellStyle name="20% - Accent3 2 8 3" xfId="1807"/>
    <cellStyle name="20% - Accent3 2 9" xfId="1808"/>
    <cellStyle name="20% - Accent3 2 9 2" xfId="1809"/>
    <cellStyle name="20% - Accent3 3" xfId="1810"/>
    <cellStyle name="20% - Accent3 3 10" xfId="1811"/>
    <cellStyle name="20% - Accent3 3 10 2" xfId="1812"/>
    <cellStyle name="20% - Accent3 3 11" xfId="1813"/>
    <cellStyle name="20% - Accent3 3 12" xfId="1814"/>
    <cellStyle name="20% - Accent3 3 2" xfId="1815"/>
    <cellStyle name="20% - Accent3 3 2 2" xfId="1816"/>
    <cellStyle name="20% - Accent3 3 2 2 2" xfId="1817"/>
    <cellStyle name="20% - Accent3 3 2 2 2 2" xfId="1818"/>
    <cellStyle name="20% - Accent3 3 2 2 2 2 2" xfId="1819"/>
    <cellStyle name="20% - Accent3 3 2 2 2 2 2 2" xfId="1820"/>
    <cellStyle name="20% - Accent3 3 2 2 2 2 3" xfId="1821"/>
    <cellStyle name="20% - Accent3 3 2 2 2 3" xfId="1822"/>
    <cellStyle name="20% - Accent3 3 2 2 2 3 2" xfId="1823"/>
    <cellStyle name="20% - Accent3 3 2 2 2 4" xfId="1824"/>
    <cellStyle name="20% - Accent3 3 2 2 2 4 2" xfId="1825"/>
    <cellStyle name="20% - Accent3 3 2 2 2 5" xfId="1826"/>
    <cellStyle name="20% - Accent3 3 2 2 2 5 2" xfId="1827"/>
    <cellStyle name="20% - Accent3 3 2 2 2 6" xfId="1828"/>
    <cellStyle name="20% - Accent3 3 2 2 3" xfId="1829"/>
    <cellStyle name="20% - Accent3 3 2 2 3 2" xfId="1830"/>
    <cellStyle name="20% - Accent3 3 2 2 3 2 2" xfId="1831"/>
    <cellStyle name="20% - Accent3 3 2 2 3 3" xfId="1832"/>
    <cellStyle name="20% - Accent3 3 2 2 4" xfId="1833"/>
    <cellStyle name="20% - Accent3 3 2 2 4 2" xfId="1834"/>
    <cellStyle name="20% - Accent3 3 2 2 5" xfId="1835"/>
    <cellStyle name="20% - Accent3 3 2 2 5 2" xfId="1836"/>
    <cellStyle name="20% - Accent3 3 2 2 6" xfId="1837"/>
    <cellStyle name="20% - Accent3 3 2 2 6 2" xfId="1838"/>
    <cellStyle name="20% - Accent3 3 2 2 7" xfId="1839"/>
    <cellStyle name="20% - Accent3 3 2 3" xfId="1840"/>
    <cellStyle name="20% - Accent3 3 2 3 2" xfId="1841"/>
    <cellStyle name="20% - Accent3 3 2 3 2 2" xfId="1842"/>
    <cellStyle name="20% - Accent3 3 2 3 2 2 2" xfId="1843"/>
    <cellStyle name="20% - Accent3 3 2 3 2 2 2 2" xfId="1844"/>
    <cellStyle name="20% - Accent3 3 2 3 2 2 3" xfId="1845"/>
    <cellStyle name="20% - Accent3 3 2 3 2 3" xfId="1846"/>
    <cellStyle name="20% - Accent3 3 2 3 2 3 2" xfId="1847"/>
    <cellStyle name="20% - Accent3 3 2 3 2 4" xfId="1848"/>
    <cellStyle name="20% - Accent3 3 2 3 2 4 2" xfId="1849"/>
    <cellStyle name="20% - Accent3 3 2 3 2 5" xfId="1850"/>
    <cellStyle name="20% - Accent3 3 2 3 2 5 2" xfId="1851"/>
    <cellStyle name="20% - Accent3 3 2 3 2 6" xfId="1852"/>
    <cellStyle name="20% - Accent3 3 2 3 3" xfId="1853"/>
    <cellStyle name="20% - Accent3 3 2 3 3 2" xfId="1854"/>
    <cellStyle name="20% - Accent3 3 2 3 3 2 2" xfId="1855"/>
    <cellStyle name="20% - Accent3 3 2 3 3 3" xfId="1856"/>
    <cellStyle name="20% - Accent3 3 2 3 4" xfId="1857"/>
    <cellStyle name="20% - Accent3 3 2 3 4 2" xfId="1858"/>
    <cellStyle name="20% - Accent3 3 2 3 5" xfId="1859"/>
    <cellStyle name="20% - Accent3 3 2 3 5 2" xfId="1860"/>
    <cellStyle name="20% - Accent3 3 2 3 6" xfId="1861"/>
    <cellStyle name="20% - Accent3 3 2 3 6 2" xfId="1862"/>
    <cellStyle name="20% - Accent3 3 2 3 7" xfId="1863"/>
    <cellStyle name="20% - Accent3 3 2 4" xfId="1864"/>
    <cellStyle name="20% - Accent3 3 2 4 2" xfId="1865"/>
    <cellStyle name="20% - Accent3 3 2 4 2 2" xfId="1866"/>
    <cellStyle name="20% - Accent3 3 2 4 2 2 2" xfId="1867"/>
    <cellStyle name="20% - Accent3 3 2 4 2 3" xfId="1868"/>
    <cellStyle name="20% - Accent3 3 2 4 3" xfId="1869"/>
    <cellStyle name="20% - Accent3 3 2 4 3 2" xfId="1870"/>
    <cellStyle name="20% - Accent3 3 2 4 4" xfId="1871"/>
    <cellStyle name="20% - Accent3 3 2 4 4 2" xfId="1872"/>
    <cellStyle name="20% - Accent3 3 2 4 5" xfId="1873"/>
    <cellStyle name="20% - Accent3 3 2 4 5 2" xfId="1874"/>
    <cellStyle name="20% - Accent3 3 2 4 6" xfId="1875"/>
    <cellStyle name="20% - Accent3 3 2 5" xfId="1876"/>
    <cellStyle name="20% - Accent3 3 2 5 2" xfId="1877"/>
    <cellStyle name="20% - Accent3 3 2 5 2 2" xfId="1878"/>
    <cellStyle name="20% - Accent3 3 2 5 3" xfId="1879"/>
    <cellStyle name="20% - Accent3 3 2 6" xfId="1880"/>
    <cellStyle name="20% - Accent3 3 2 6 2" xfId="1881"/>
    <cellStyle name="20% - Accent3 3 2 7" xfId="1882"/>
    <cellStyle name="20% - Accent3 3 2 7 2" xfId="1883"/>
    <cellStyle name="20% - Accent3 3 2 8" xfId="1884"/>
    <cellStyle name="20% - Accent3 3 2 8 2" xfId="1885"/>
    <cellStyle name="20% - Accent3 3 2 9" xfId="1886"/>
    <cellStyle name="20% - Accent3 3 3" xfId="1887"/>
    <cellStyle name="20% - Accent3 3 4" xfId="1888"/>
    <cellStyle name="20% - Accent3 3 4 2" xfId="1889"/>
    <cellStyle name="20% - Accent3 3 4 2 2" xfId="1890"/>
    <cellStyle name="20% - Accent3 3 4 2 2 2" xfId="1891"/>
    <cellStyle name="20% - Accent3 3 4 2 2 2 2" xfId="1892"/>
    <cellStyle name="20% - Accent3 3 4 2 2 3" xfId="1893"/>
    <cellStyle name="20% - Accent3 3 4 2 3" xfId="1894"/>
    <cellStyle name="20% - Accent3 3 4 2 3 2" xfId="1895"/>
    <cellStyle name="20% - Accent3 3 4 2 4" xfId="1896"/>
    <cellStyle name="20% - Accent3 3 4 2 4 2" xfId="1897"/>
    <cellStyle name="20% - Accent3 3 4 2 5" xfId="1898"/>
    <cellStyle name="20% - Accent3 3 4 2 5 2" xfId="1899"/>
    <cellStyle name="20% - Accent3 3 4 2 6" xfId="1900"/>
    <cellStyle name="20% - Accent3 3 4 3" xfId="1901"/>
    <cellStyle name="20% - Accent3 3 4 3 2" xfId="1902"/>
    <cellStyle name="20% - Accent3 3 4 3 2 2" xfId="1903"/>
    <cellStyle name="20% - Accent3 3 4 3 3" xfId="1904"/>
    <cellStyle name="20% - Accent3 3 4 4" xfId="1905"/>
    <cellStyle name="20% - Accent3 3 4 4 2" xfId="1906"/>
    <cellStyle name="20% - Accent3 3 4 5" xfId="1907"/>
    <cellStyle name="20% - Accent3 3 4 5 2" xfId="1908"/>
    <cellStyle name="20% - Accent3 3 4 6" xfId="1909"/>
    <cellStyle name="20% - Accent3 3 4 6 2" xfId="1910"/>
    <cellStyle name="20% - Accent3 3 4 7" xfId="1911"/>
    <cellStyle name="20% - Accent3 3 5" xfId="1912"/>
    <cellStyle name="20% - Accent3 3 5 2" xfId="1913"/>
    <cellStyle name="20% - Accent3 3 5 2 2" xfId="1914"/>
    <cellStyle name="20% - Accent3 3 5 2 2 2" xfId="1915"/>
    <cellStyle name="20% - Accent3 3 5 2 2 2 2" xfId="1916"/>
    <cellStyle name="20% - Accent3 3 5 2 2 3" xfId="1917"/>
    <cellStyle name="20% - Accent3 3 5 2 3" xfId="1918"/>
    <cellStyle name="20% - Accent3 3 5 2 3 2" xfId="1919"/>
    <cellStyle name="20% - Accent3 3 5 2 4" xfId="1920"/>
    <cellStyle name="20% - Accent3 3 5 2 4 2" xfId="1921"/>
    <cellStyle name="20% - Accent3 3 5 2 5" xfId="1922"/>
    <cellStyle name="20% - Accent3 3 5 2 5 2" xfId="1923"/>
    <cellStyle name="20% - Accent3 3 5 2 6" xfId="1924"/>
    <cellStyle name="20% - Accent3 3 5 3" xfId="1925"/>
    <cellStyle name="20% - Accent3 3 5 3 2" xfId="1926"/>
    <cellStyle name="20% - Accent3 3 5 3 2 2" xfId="1927"/>
    <cellStyle name="20% - Accent3 3 5 3 3" xfId="1928"/>
    <cellStyle name="20% - Accent3 3 5 4" xfId="1929"/>
    <cellStyle name="20% - Accent3 3 5 4 2" xfId="1930"/>
    <cellStyle name="20% - Accent3 3 5 5" xfId="1931"/>
    <cellStyle name="20% - Accent3 3 5 5 2" xfId="1932"/>
    <cellStyle name="20% - Accent3 3 5 6" xfId="1933"/>
    <cellStyle name="20% - Accent3 3 5 6 2" xfId="1934"/>
    <cellStyle name="20% - Accent3 3 5 7" xfId="1935"/>
    <cellStyle name="20% - Accent3 3 6" xfId="1936"/>
    <cellStyle name="20% - Accent3 3 6 2" xfId="1937"/>
    <cellStyle name="20% - Accent3 3 6 2 2" xfId="1938"/>
    <cellStyle name="20% - Accent3 3 6 2 2 2" xfId="1939"/>
    <cellStyle name="20% - Accent3 3 6 2 3" xfId="1940"/>
    <cellStyle name="20% - Accent3 3 6 3" xfId="1941"/>
    <cellStyle name="20% - Accent3 3 6 3 2" xfId="1942"/>
    <cellStyle name="20% - Accent3 3 6 4" xfId="1943"/>
    <cellStyle name="20% - Accent3 3 6 4 2" xfId="1944"/>
    <cellStyle name="20% - Accent3 3 6 5" xfId="1945"/>
    <cellStyle name="20% - Accent3 3 6 5 2" xfId="1946"/>
    <cellStyle name="20% - Accent3 3 6 6" xfId="1947"/>
    <cellStyle name="20% - Accent3 3 7" xfId="1948"/>
    <cellStyle name="20% - Accent3 3 7 2" xfId="1949"/>
    <cellStyle name="20% - Accent3 3 7 2 2" xfId="1950"/>
    <cellStyle name="20% - Accent3 3 7 3" xfId="1951"/>
    <cellStyle name="20% - Accent3 3 8" xfId="1952"/>
    <cellStyle name="20% - Accent3 3 8 2" xfId="1953"/>
    <cellStyle name="20% - Accent3 3 9" xfId="1954"/>
    <cellStyle name="20% - Accent3 3 9 2" xfId="1955"/>
    <cellStyle name="20% - Accent3 4" xfId="1956"/>
    <cellStyle name="20% - Accent3 4 10" xfId="1957"/>
    <cellStyle name="20% - Accent3 4 2" xfId="1958"/>
    <cellStyle name="20% - Accent3 4 2 2" xfId="1959"/>
    <cellStyle name="20% - Accent3 4 3" xfId="1960"/>
    <cellStyle name="20% - Accent3 4 3 2" xfId="1961"/>
    <cellStyle name="20% - Accent3 4 3 2 2" xfId="1962"/>
    <cellStyle name="20% - Accent3 4 3 2 2 2" xfId="1963"/>
    <cellStyle name="20% - Accent3 4 3 2 2 2 2" xfId="1964"/>
    <cellStyle name="20% - Accent3 4 3 2 2 3" xfId="1965"/>
    <cellStyle name="20% - Accent3 4 3 2 3" xfId="1966"/>
    <cellStyle name="20% - Accent3 4 3 2 3 2" xfId="1967"/>
    <cellStyle name="20% - Accent3 4 3 2 4" xfId="1968"/>
    <cellStyle name="20% - Accent3 4 3 2 4 2" xfId="1969"/>
    <cellStyle name="20% - Accent3 4 3 2 5" xfId="1970"/>
    <cellStyle name="20% - Accent3 4 3 2 5 2" xfId="1971"/>
    <cellStyle name="20% - Accent3 4 3 2 6" xfId="1972"/>
    <cellStyle name="20% - Accent3 4 3 3" xfId="1973"/>
    <cellStyle name="20% - Accent3 4 3 3 2" xfId="1974"/>
    <cellStyle name="20% - Accent3 4 3 3 2 2" xfId="1975"/>
    <cellStyle name="20% - Accent3 4 3 3 3" xfId="1976"/>
    <cellStyle name="20% - Accent3 4 3 4" xfId="1977"/>
    <cellStyle name="20% - Accent3 4 3 4 2" xfId="1978"/>
    <cellStyle name="20% - Accent3 4 3 5" xfId="1979"/>
    <cellStyle name="20% - Accent3 4 3 5 2" xfId="1980"/>
    <cellStyle name="20% - Accent3 4 3 5 2 2" xfId="1981"/>
    <cellStyle name="20% - Accent3 4 3 5 3" xfId="1982"/>
    <cellStyle name="20% - Accent3 4 3 6" xfId="1983"/>
    <cellStyle name="20% - Accent3 4 3 6 2" xfId="1984"/>
    <cellStyle name="20% - Accent3 4 3 7" xfId="1985"/>
    <cellStyle name="20% - Accent3 4 4" xfId="1986"/>
    <cellStyle name="20% - Accent3 4 5" xfId="1987"/>
    <cellStyle name="20% - Accent3 4 5 2" xfId="1988"/>
    <cellStyle name="20% - Accent3 4 5 2 2" xfId="1989"/>
    <cellStyle name="20% - Accent3 4 5 2 2 2" xfId="1990"/>
    <cellStyle name="20% - Accent3 4 5 2 3" xfId="1991"/>
    <cellStyle name="20% - Accent3 4 5 3" xfId="1992"/>
    <cellStyle name="20% - Accent3 4 5 3 2" xfId="1993"/>
    <cellStyle name="20% - Accent3 4 5 4" xfId="1994"/>
    <cellStyle name="20% - Accent3 4 5 4 2" xfId="1995"/>
    <cellStyle name="20% - Accent3 4 5 5" xfId="1996"/>
    <cellStyle name="20% - Accent3 4 5 5 2" xfId="1997"/>
    <cellStyle name="20% - Accent3 4 5 6" xfId="1998"/>
    <cellStyle name="20% - Accent3 4 6" xfId="1999"/>
    <cellStyle name="20% - Accent3 4 6 2" xfId="2000"/>
    <cellStyle name="20% - Accent3 4 6 2 2" xfId="2001"/>
    <cellStyle name="20% - Accent3 4 6 3" xfId="2002"/>
    <cellStyle name="20% - Accent3 4 7" xfId="2003"/>
    <cellStyle name="20% - Accent3 4 7 2" xfId="2004"/>
    <cellStyle name="20% - Accent3 4 8" xfId="2005"/>
    <cellStyle name="20% - Accent3 4 8 2" xfId="2006"/>
    <cellStyle name="20% - Accent3 4 9" xfId="2007"/>
    <cellStyle name="20% - Accent3 4 9 2" xfId="2008"/>
    <cellStyle name="20% - Accent3 5" xfId="2009"/>
    <cellStyle name="20% - Accent3 5 2" xfId="2010"/>
    <cellStyle name="20% - Accent3 5 2 2" xfId="2011"/>
    <cellStyle name="20% - Accent3 5 2 2 2" xfId="2012"/>
    <cellStyle name="20% - Accent3 5 2 2 2 2" xfId="2013"/>
    <cellStyle name="20% - Accent3 5 2 2 2 2 2" xfId="2014"/>
    <cellStyle name="20% - Accent3 5 2 2 2 3" xfId="2015"/>
    <cellStyle name="20% - Accent3 5 2 2 3" xfId="2016"/>
    <cellStyle name="20% - Accent3 5 2 2 3 2" xfId="2017"/>
    <cellStyle name="20% - Accent3 5 2 2 4" xfId="2018"/>
    <cellStyle name="20% - Accent3 5 2 2 4 2" xfId="2019"/>
    <cellStyle name="20% - Accent3 5 2 2 5" xfId="2020"/>
    <cellStyle name="20% - Accent3 5 2 2 5 2" xfId="2021"/>
    <cellStyle name="20% - Accent3 5 2 2 6" xfId="2022"/>
    <cellStyle name="20% - Accent3 5 2 3" xfId="2023"/>
    <cellStyle name="20% - Accent3 5 2 3 2" xfId="2024"/>
    <cellStyle name="20% - Accent3 5 2 3 2 2" xfId="2025"/>
    <cellStyle name="20% - Accent3 5 2 3 3" xfId="2026"/>
    <cellStyle name="20% - Accent3 5 2 4" xfId="2027"/>
    <cellStyle name="20% - Accent3 5 2 4 2" xfId="2028"/>
    <cellStyle name="20% - Accent3 5 2 5" xfId="2029"/>
    <cellStyle name="20% - Accent3 5 2 5 2" xfId="2030"/>
    <cellStyle name="20% - Accent3 5 2 6" xfId="2031"/>
    <cellStyle name="20% - Accent3 5 2 6 2" xfId="2032"/>
    <cellStyle name="20% - Accent3 5 2 7" xfId="2033"/>
    <cellStyle name="20% - Accent3 5 3" xfId="2034"/>
    <cellStyle name="20% - Accent3 5 3 2" xfId="2035"/>
    <cellStyle name="20% - Accent3 5 3 2 2" xfId="2036"/>
    <cellStyle name="20% - Accent3 5 3 2 2 2" xfId="2037"/>
    <cellStyle name="20% - Accent3 5 3 2 3" xfId="2038"/>
    <cellStyle name="20% - Accent3 5 3 3" xfId="2039"/>
    <cellStyle name="20% - Accent3 5 3 3 2" xfId="2040"/>
    <cellStyle name="20% - Accent3 5 3 4" xfId="2041"/>
    <cellStyle name="20% - Accent3 5 3 4 2" xfId="2042"/>
    <cellStyle name="20% - Accent3 5 3 5" xfId="2043"/>
    <cellStyle name="20% - Accent3 5 3 5 2" xfId="2044"/>
    <cellStyle name="20% - Accent3 5 3 6" xfId="2045"/>
    <cellStyle name="20% - Accent3 5 4" xfId="2046"/>
    <cellStyle name="20% - Accent3 5 4 2" xfId="2047"/>
    <cellStyle name="20% - Accent3 5 4 2 2" xfId="2048"/>
    <cellStyle name="20% - Accent3 5 4 3" xfId="2049"/>
    <cellStyle name="20% - Accent3 5 5" xfId="2050"/>
    <cellStyle name="20% - Accent3 5 5 2" xfId="2051"/>
    <cellStyle name="20% - Accent3 5 6" xfId="2052"/>
    <cellStyle name="20% - Accent3 5 6 2" xfId="2053"/>
    <cellStyle name="20% - Accent3 5 7" xfId="2054"/>
    <cellStyle name="20% - Accent3 5 7 2" xfId="2055"/>
    <cellStyle name="20% - Accent3 5 8" xfId="2056"/>
    <cellStyle name="20% - Accent3 5 8 2" xfId="2057"/>
    <cellStyle name="20% - Accent3 6" xfId="2058"/>
    <cellStyle name="20% - Accent3 6 2" xfId="2059"/>
    <cellStyle name="20% - Accent3 6 2 2" xfId="2060"/>
    <cellStyle name="20% - Accent3 6 2 2 2" xfId="2061"/>
    <cellStyle name="20% - Accent3 6 2 3" xfId="2062"/>
    <cellStyle name="20% - Accent3 6 3" xfId="2063"/>
    <cellStyle name="20% - Accent3 6 3 2" xfId="2064"/>
    <cellStyle name="20% - Accent3 6 4" xfId="2065"/>
    <cellStyle name="20% - Accent3 6 4 2" xfId="2066"/>
    <cellStyle name="20% - Accent3 6 5" xfId="2067"/>
    <cellStyle name="20% - Accent3 6 5 2" xfId="2068"/>
    <cellStyle name="20% - Accent3 6 6" xfId="2069"/>
    <cellStyle name="20% - Accent3 7" xfId="2070"/>
    <cellStyle name="20% - Accent3 7 2" xfId="2071"/>
    <cellStyle name="20% - Accent3 7 2 2" xfId="2072"/>
    <cellStyle name="20% - Accent3 7 3" xfId="2073"/>
    <cellStyle name="20% - Accent3 8" xfId="2074"/>
    <cellStyle name="20% - Accent3 8 2" xfId="2075"/>
    <cellStyle name="20% - Accent3 9" xfId="2076"/>
    <cellStyle name="20% - Accent3 9 2" xfId="2077"/>
    <cellStyle name="20% - Accent4 10" xfId="2078"/>
    <cellStyle name="20% - Accent4 11" xfId="2079"/>
    <cellStyle name="20% - Accent4 2" xfId="2080"/>
    <cellStyle name="20% - Accent4 2 10" xfId="2081"/>
    <cellStyle name="20% - Accent4 2 10 2" xfId="2082"/>
    <cellStyle name="20% - Accent4 2 11" xfId="2083"/>
    <cellStyle name="20% - Accent4 2 11 2" xfId="2084"/>
    <cellStyle name="20% - Accent4 2 12" xfId="2085"/>
    <cellStyle name="20% - Accent4 2 12 2" xfId="2086"/>
    <cellStyle name="20% - Accent4 2 13" xfId="2087"/>
    <cellStyle name="20% - Accent4 2 14" xfId="2088"/>
    <cellStyle name="20% - Accent4 2 15" xfId="2089"/>
    <cellStyle name="20% - Accent4 2 16" xfId="2090"/>
    <cellStyle name="20% - Accent4 2 2" xfId="2091"/>
    <cellStyle name="20% - Accent4 2 2 10" xfId="2092"/>
    <cellStyle name="20% - Accent4 2 2 11" xfId="2093"/>
    <cellStyle name="20% - Accent4 2 2 12" xfId="2094"/>
    <cellStyle name="20% - Accent4 2 2 2" xfId="2095"/>
    <cellStyle name="20% - Accent4 2 2 2 10" xfId="2096"/>
    <cellStyle name="20% - Accent4 2 2 2 2" xfId="2097"/>
    <cellStyle name="20% - Accent4 2 2 2 2 2" xfId="2098"/>
    <cellStyle name="20% - Accent4 2 2 2 2 2 2" xfId="2099"/>
    <cellStyle name="20% - Accent4 2 2 2 2 2 2 2" xfId="2100"/>
    <cellStyle name="20% - Accent4 2 2 2 2 2 2 2 2" xfId="2101"/>
    <cellStyle name="20% - Accent4 2 2 2 2 2 2 3" xfId="2102"/>
    <cellStyle name="20% - Accent4 2 2 2 2 2 3" xfId="2103"/>
    <cellStyle name="20% - Accent4 2 2 2 2 3" xfId="2104"/>
    <cellStyle name="20% - Accent4 2 2 2 2 3 2" xfId="2105"/>
    <cellStyle name="20% - Accent4 2 2 2 2 4" xfId="2106"/>
    <cellStyle name="20% - Accent4 2 2 2 2 4 2" xfId="2107"/>
    <cellStyle name="20% - Accent4 2 2 2 2 5" xfId="2108"/>
    <cellStyle name="20% - Accent4 2 2 2 2 5 2" xfId="2109"/>
    <cellStyle name="20% - Accent4 2 2 2 2 6" xfId="2110"/>
    <cellStyle name="20% - Accent4 2 2 2 3" xfId="2111"/>
    <cellStyle name="20% - Accent4 2 2 2 3 2" xfId="2112"/>
    <cellStyle name="20% - Accent4 2 2 2 3 2 2" xfId="2113"/>
    <cellStyle name="20% - Accent4 2 2 2 3 3" xfId="2114"/>
    <cellStyle name="20% - Accent4 2 2 2 4" xfId="2115"/>
    <cellStyle name="20% - Accent4 2 2 2 4 2" xfId="2116"/>
    <cellStyle name="20% - Accent4 2 2 2 5" xfId="2117"/>
    <cellStyle name="20% - Accent4 2 2 2 5 2" xfId="2118"/>
    <cellStyle name="20% - Accent4 2 2 2 6" xfId="2119"/>
    <cellStyle name="20% - Accent4 2 2 2 6 2" xfId="2120"/>
    <cellStyle name="20% - Accent4 2 2 2 7" xfId="2121"/>
    <cellStyle name="20% - Accent4 2 2 2 8" xfId="2122"/>
    <cellStyle name="20% - Accent4 2 2 2 9" xfId="2123"/>
    <cellStyle name="20% - Accent4 2 2 3" xfId="2124"/>
    <cellStyle name="20% - Accent4 2 2 3 2" xfId="2125"/>
    <cellStyle name="20% - Accent4 2 2 3 2 2" xfId="2126"/>
    <cellStyle name="20% - Accent4 2 2 3 2 2 2" xfId="2127"/>
    <cellStyle name="20% - Accent4 2 2 3 2 2 2 2" xfId="2128"/>
    <cellStyle name="20% - Accent4 2 2 3 2 2 3" xfId="2129"/>
    <cellStyle name="20% - Accent4 2 2 3 2 3" xfId="2130"/>
    <cellStyle name="20% - Accent4 2 2 3 2 3 2" xfId="2131"/>
    <cellStyle name="20% - Accent4 2 2 3 2 4" xfId="2132"/>
    <cellStyle name="20% - Accent4 2 2 3 2 4 2" xfId="2133"/>
    <cellStyle name="20% - Accent4 2 2 3 2 5" xfId="2134"/>
    <cellStyle name="20% - Accent4 2 2 3 2 5 2" xfId="2135"/>
    <cellStyle name="20% - Accent4 2 2 3 2 6" xfId="2136"/>
    <cellStyle name="20% - Accent4 2 2 3 3" xfId="2137"/>
    <cellStyle name="20% - Accent4 2 2 3 3 2" xfId="2138"/>
    <cellStyle name="20% - Accent4 2 2 3 3 2 2" xfId="2139"/>
    <cellStyle name="20% - Accent4 2 2 3 3 3" xfId="2140"/>
    <cellStyle name="20% - Accent4 2 2 3 4" xfId="2141"/>
    <cellStyle name="20% - Accent4 2 2 3 4 2" xfId="2142"/>
    <cellStyle name="20% - Accent4 2 2 3 5" xfId="2143"/>
    <cellStyle name="20% - Accent4 2 2 3 5 2" xfId="2144"/>
    <cellStyle name="20% - Accent4 2 2 3 5 2 2" xfId="2145"/>
    <cellStyle name="20% - Accent4 2 2 3 5 3" xfId="2146"/>
    <cellStyle name="20% - Accent4 2 2 3 6" xfId="2147"/>
    <cellStyle name="20% - Accent4 2 2 3 6 2" xfId="2148"/>
    <cellStyle name="20% - Accent4 2 2 3 7" xfId="2149"/>
    <cellStyle name="20% - Accent4 2 2 4" xfId="2150"/>
    <cellStyle name="20% - Accent4 2 2 4 2" xfId="2151"/>
    <cellStyle name="20% - Accent4 2 2 4 2 2" xfId="2152"/>
    <cellStyle name="20% - Accent4 2 2 4 2 2 2" xfId="2153"/>
    <cellStyle name="20% - Accent4 2 2 4 2 3" xfId="2154"/>
    <cellStyle name="20% - Accent4 2 2 4 2 4" xfId="2155"/>
    <cellStyle name="20% - Accent4 2 2 4 3" xfId="2156"/>
    <cellStyle name="20% - Accent4 2 2 4 3 2" xfId="2157"/>
    <cellStyle name="20% - Accent4 2 2 4 4" xfId="2158"/>
    <cellStyle name="20% - Accent4 2 2 4 4 2" xfId="2159"/>
    <cellStyle name="20% - Accent4 2 2 4 5" xfId="2160"/>
    <cellStyle name="20% - Accent4 2 2 4 5 2" xfId="2161"/>
    <cellStyle name="20% - Accent4 2 2 4 6" xfId="2162"/>
    <cellStyle name="20% - Accent4 2 2 5" xfId="2163"/>
    <cellStyle name="20% - Accent4 2 2 5 2" xfId="2164"/>
    <cellStyle name="20% - Accent4 2 2 5 2 2" xfId="2165"/>
    <cellStyle name="20% - Accent4 2 2 5 3" xfId="2166"/>
    <cellStyle name="20% - Accent4 2 2 6" xfId="2167"/>
    <cellStyle name="20% - Accent4 2 2 6 2" xfId="2168"/>
    <cellStyle name="20% - Accent4 2 2 7" xfId="2169"/>
    <cellStyle name="20% - Accent4 2 2 7 2" xfId="2170"/>
    <cellStyle name="20% - Accent4 2 2 8" xfId="2171"/>
    <cellStyle name="20% - Accent4 2 2 8 2" xfId="2172"/>
    <cellStyle name="20% - Accent4 2 2 9" xfId="2173"/>
    <cellStyle name="20% - Accent4 2 3" xfId="2174"/>
    <cellStyle name="20% - Accent4 2 3 10" xfId="2175"/>
    <cellStyle name="20% - Accent4 2 3 11" xfId="2176"/>
    <cellStyle name="20% - Accent4 2 3 2" xfId="2177"/>
    <cellStyle name="20% - Accent4 2 3 2 2" xfId="2178"/>
    <cellStyle name="20% - Accent4 2 3 2 2 2" xfId="2179"/>
    <cellStyle name="20% - Accent4 2 3 2 2 2 2" xfId="2180"/>
    <cellStyle name="20% - Accent4 2 3 2 2 2 2 2" xfId="2181"/>
    <cellStyle name="20% - Accent4 2 3 2 2 2 3" xfId="2182"/>
    <cellStyle name="20% - Accent4 2 3 2 2 3" xfId="2183"/>
    <cellStyle name="20% - Accent4 2 3 2 2 3 2" xfId="2184"/>
    <cellStyle name="20% - Accent4 2 3 2 2 4" xfId="2185"/>
    <cellStyle name="20% - Accent4 2 3 2 2 4 2" xfId="2186"/>
    <cellStyle name="20% - Accent4 2 3 2 2 5" xfId="2187"/>
    <cellStyle name="20% - Accent4 2 3 2 2 5 2" xfId="2188"/>
    <cellStyle name="20% - Accent4 2 3 2 2 6" xfId="2189"/>
    <cellStyle name="20% - Accent4 2 3 2 3" xfId="2190"/>
    <cellStyle name="20% - Accent4 2 3 2 3 2" xfId="2191"/>
    <cellStyle name="20% - Accent4 2 3 2 3 2 2" xfId="2192"/>
    <cellStyle name="20% - Accent4 2 3 2 3 3" xfId="2193"/>
    <cellStyle name="20% - Accent4 2 3 2 4" xfId="2194"/>
    <cellStyle name="20% - Accent4 2 3 2 4 2" xfId="2195"/>
    <cellStyle name="20% - Accent4 2 3 2 5" xfId="2196"/>
    <cellStyle name="20% - Accent4 2 3 2 5 2" xfId="2197"/>
    <cellStyle name="20% - Accent4 2 3 2 6" xfId="2198"/>
    <cellStyle name="20% - Accent4 2 3 2 6 2" xfId="2199"/>
    <cellStyle name="20% - Accent4 2 3 2 6 2 2" xfId="2200"/>
    <cellStyle name="20% - Accent4 2 3 2 6 3" xfId="2201"/>
    <cellStyle name="20% - Accent4 2 3 2 7" xfId="2202"/>
    <cellStyle name="20% - Accent4 2 3 3" xfId="2203"/>
    <cellStyle name="20% - Accent4 2 3 3 2" xfId="2204"/>
    <cellStyle name="20% - Accent4 2 3 3 2 2" xfId="2205"/>
    <cellStyle name="20% - Accent4 2 3 3 2 2 2" xfId="2206"/>
    <cellStyle name="20% - Accent4 2 3 3 2 3" xfId="2207"/>
    <cellStyle name="20% - Accent4 2 3 3 3" xfId="2208"/>
    <cellStyle name="20% - Accent4 2 3 3 3 2" xfId="2209"/>
    <cellStyle name="20% - Accent4 2 3 3 4" xfId="2210"/>
    <cellStyle name="20% - Accent4 2 3 3 4 2" xfId="2211"/>
    <cellStyle name="20% - Accent4 2 3 3 5" xfId="2212"/>
    <cellStyle name="20% - Accent4 2 3 3 5 2" xfId="2213"/>
    <cellStyle name="20% - Accent4 2 3 3 6" xfId="2214"/>
    <cellStyle name="20% - Accent4 2 3 4" xfId="2215"/>
    <cellStyle name="20% - Accent4 2 3 4 2" xfId="2216"/>
    <cellStyle name="20% - Accent4 2 3 4 2 2" xfId="2217"/>
    <cellStyle name="20% - Accent4 2 3 4 3" xfId="2218"/>
    <cellStyle name="20% - Accent4 2 3 5" xfId="2219"/>
    <cellStyle name="20% - Accent4 2 3 5 2" xfId="2220"/>
    <cellStyle name="20% - Accent4 2 3 6" xfId="2221"/>
    <cellStyle name="20% - Accent4 2 3 6 2" xfId="2222"/>
    <cellStyle name="20% - Accent4 2 3 7" xfId="2223"/>
    <cellStyle name="20% - Accent4 2 3 7 2" xfId="2224"/>
    <cellStyle name="20% - Accent4 2 3 8" xfId="2225"/>
    <cellStyle name="20% - Accent4 2 3 9" xfId="2226"/>
    <cellStyle name="20% - Accent4 2 4" xfId="2227"/>
    <cellStyle name="20% - Accent4 2 4 2" xfId="2228"/>
    <cellStyle name="20% - Accent4 2 4 2 2" xfId="2229"/>
    <cellStyle name="20% - Accent4 2 4 2 2 2" xfId="2230"/>
    <cellStyle name="20% - Accent4 2 4 2 2 2 2" xfId="2231"/>
    <cellStyle name="20% - Accent4 2 4 2 2 3" xfId="2232"/>
    <cellStyle name="20% - Accent4 2 4 2 3" xfId="2233"/>
    <cellStyle name="20% - Accent4 2 4 2 3 2" xfId="2234"/>
    <cellStyle name="20% - Accent4 2 4 2 3 2 2" xfId="2235"/>
    <cellStyle name="20% - Accent4 2 4 2 3 3" xfId="2236"/>
    <cellStyle name="20% - Accent4 2 4 2 4" xfId="2237"/>
    <cellStyle name="20% - Accent4 2 4 2 4 2" xfId="2238"/>
    <cellStyle name="20% - Accent4 2 4 2 5" xfId="2239"/>
    <cellStyle name="20% - Accent4 2 4 2 5 2" xfId="2240"/>
    <cellStyle name="20% - Accent4 2 4 2 6" xfId="2241"/>
    <cellStyle name="20% - Accent4 2 4 3" xfId="2242"/>
    <cellStyle name="20% - Accent4 2 4 3 2" xfId="2243"/>
    <cellStyle name="20% - Accent4 2 4 3 2 2" xfId="2244"/>
    <cellStyle name="20% - Accent4 2 4 3 3" xfId="2245"/>
    <cellStyle name="20% - Accent4 2 4 4" xfId="2246"/>
    <cellStyle name="20% - Accent4 2 4 4 2" xfId="2247"/>
    <cellStyle name="20% - Accent4 2 4 5" xfId="2248"/>
    <cellStyle name="20% - Accent4 2 4 5 2" xfId="2249"/>
    <cellStyle name="20% - Accent4 2 4 6" xfId="2250"/>
    <cellStyle name="20% - Accent4 2 4 6 2" xfId="2251"/>
    <cellStyle name="20% - Accent4 2 4 7" xfId="2252"/>
    <cellStyle name="20% - Accent4 2 4 7 2" xfId="2253"/>
    <cellStyle name="20% - Accent4 2 5" xfId="2254"/>
    <cellStyle name="20% - Accent4 2 5 2" xfId="2255"/>
    <cellStyle name="20% - Accent4 2 5 2 2" xfId="2256"/>
    <cellStyle name="20% - Accent4 2 5 2 2 2" xfId="2257"/>
    <cellStyle name="20% - Accent4 2 5 2 2 2 2" xfId="2258"/>
    <cellStyle name="20% - Accent4 2 5 2 2 3" xfId="2259"/>
    <cellStyle name="20% - Accent4 2 5 2 3" xfId="2260"/>
    <cellStyle name="20% - Accent4 2 5 2 3 2" xfId="2261"/>
    <cellStyle name="20% - Accent4 2 5 2 4" xfId="2262"/>
    <cellStyle name="20% - Accent4 2 5 2 4 2" xfId="2263"/>
    <cellStyle name="20% - Accent4 2 5 2 5" xfId="2264"/>
    <cellStyle name="20% - Accent4 2 5 2 5 2" xfId="2265"/>
    <cellStyle name="20% - Accent4 2 5 2 6" xfId="2266"/>
    <cellStyle name="20% - Accent4 2 5 3" xfId="2267"/>
    <cellStyle name="20% - Accent4 2 5 3 2" xfId="2268"/>
    <cellStyle name="20% - Accent4 2 5 3 2 2" xfId="2269"/>
    <cellStyle name="20% - Accent4 2 5 3 3" xfId="2270"/>
    <cellStyle name="20% - Accent4 2 5 4" xfId="2271"/>
    <cellStyle name="20% - Accent4 2 5 4 2" xfId="2272"/>
    <cellStyle name="20% - Accent4 2 5 5" xfId="2273"/>
    <cellStyle name="20% - Accent4 2 5 5 2" xfId="2274"/>
    <cellStyle name="20% - Accent4 2 5 6" xfId="2275"/>
    <cellStyle name="20% - Accent4 2 5 6 2" xfId="2276"/>
    <cellStyle name="20% - Accent4 2 5 7" xfId="2277"/>
    <cellStyle name="20% - Accent4 2 6" xfId="2278"/>
    <cellStyle name="20% - Accent4 2 6 2" xfId="2279"/>
    <cellStyle name="20% - Accent4 2 6 2 2" xfId="2280"/>
    <cellStyle name="20% - Accent4 2 6 2 2 2" xfId="2281"/>
    <cellStyle name="20% - Accent4 2 6 2 2 2 2" xfId="2282"/>
    <cellStyle name="20% - Accent4 2 6 2 2 3" xfId="2283"/>
    <cellStyle name="20% - Accent4 2 6 2 3" xfId="2284"/>
    <cellStyle name="20% - Accent4 2 6 2 3 2" xfId="2285"/>
    <cellStyle name="20% - Accent4 2 6 2 4" xfId="2286"/>
    <cellStyle name="20% - Accent4 2 6 2 4 2" xfId="2287"/>
    <cellStyle name="20% - Accent4 2 6 2 5" xfId="2288"/>
    <cellStyle name="20% - Accent4 2 6 2 5 2" xfId="2289"/>
    <cellStyle name="20% - Accent4 2 6 2 6" xfId="2290"/>
    <cellStyle name="20% - Accent4 2 6 3" xfId="2291"/>
    <cellStyle name="20% - Accent4 2 6 3 2" xfId="2292"/>
    <cellStyle name="20% - Accent4 2 6 3 2 2" xfId="2293"/>
    <cellStyle name="20% - Accent4 2 6 3 3" xfId="2294"/>
    <cellStyle name="20% - Accent4 2 6 4" xfId="2295"/>
    <cellStyle name="20% - Accent4 2 6 4 2" xfId="2296"/>
    <cellStyle name="20% - Accent4 2 6 5" xfId="2297"/>
    <cellStyle name="20% - Accent4 2 6 5 2" xfId="2298"/>
    <cellStyle name="20% - Accent4 2 6 6" xfId="2299"/>
    <cellStyle name="20% - Accent4 2 6 6 2" xfId="2300"/>
    <cellStyle name="20% - Accent4 2 6 7" xfId="2301"/>
    <cellStyle name="20% - Accent4 2 7" xfId="2302"/>
    <cellStyle name="20% - Accent4 2 7 2" xfId="2303"/>
    <cellStyle name="20% - Accent4 2 7 2 2" xfId="2304"/>
    <cellStyle name="20% - Accent4 2 7 2 2 2" xfId="2305"/>
    <cellStyle name="20% - Accent4 2 7 2 3" xfId="2306"/>
    <cellStyle name="20% - Accent4 2 7 3" xfId="2307"/>
    <cellStyle name="20% - Accent4 2 7 3 2" xfId="2308"/>
    <cellStyle name="20% - Accent4 2 7 4" xfId="2309"/>
    <cellStyle name="20% - Accent4 2 7 4 2" xfId="2310"/>
    <cellStyle name="20% - Accent4 2 7 5" xfId="2311"/>
    <cellStyle name="20% - Accent4 2 7 5 2" xfId="2312"/>
    <cellStyle name="20% - Accent4 2 7 6" xfId="2313"/>
    <cellStyle name="20% - Accent4 2 8" xfId="2314"/>
    <cellStyle name="20% - Accent4 2 8 2" xfId="2315"/>
    <cellStyle name="20% - Accent4 2 8 2 2" xfId="2316"/>
    <cellStyle name="20% - Accent4 2 8 3" xfId="2317"/>
    <cellStyle name="20% - Accent4 2 9" xfId="2318"/>
    <cellStyle name="20% - Accent4 2 9 2" xfId="2319"/>
    <cellStyle name="20% - Accent4 3" xfId="2320"/>
    <cellStyle name="20% - Accent4 3 10" xfId="2321"/>
    <cellStyle name="20% - Accent4 3 10 2" xfId="2322"/>
    <cellStyle name="20% - Accent4 3 11" xfId="2323"/>
    <cellStyle name="20% - Accent4 3 12" xfId="2324"/>
    <cellStyle name="20% - Accent4 3 2" xfId="2325"/>
    <cellStyle name="20% - Accent4 3 2 2" xfId="2326"/>
    <cellStyle name="20% - Accent4 3 2 2 2" xfId="2327"/>
    <cellStyle name="20% - Accent4 3 2 2 2 2" xfId="2328"/>
    <cellStyle name="20% - Accent4 3 2 2 2 2 2" xfId="2329"/>
    <cellStyle name="20% - Accent4 3 2 2 2 2 2 2" xfId="2330"/>
    <cellStyle name="20% - Accent4 3 2 2 2 2 3" xfId="2331"/>
    <cellStyle name="20% - Accent4 3 2 2 2 3" xfId="2332"/>
    <cellStyle name="20% - Accent4 3 2 2 2 3 2" xfId="2333"/>
    <cellStyle name="20% - Accent4 3 2 2 2 4" xfId="2334"/>
    <cellStyle name="20% - Accent4 3 2 2 2 4 2" xfId="2335"/>
    <cellStyle name="20% - Accent4 3 2 2 2 5" xfId="2336"/>
    <cellStyle name="20% - Accent4 3 2 2 2 5 2" xfId="2337"/>
    <cellStyle name="20% - Accent4 3 2 2 2 6" xfId="2338"/>
    <cellStyle name="20% - Accent4 3 2 2 3" xfId="2339"/>
    <cellStyle name="20% - Accent4 3 2 2 3 2" xfId="2340"/>
    <cellStyle name="20% - Accent4 3 2 2 3 2 2" xfId="2341"/>
    <cellStyle name="20% - Accent4 3 2 2 3 3" xfId="2342"/>
    <cellStyle name="20% - Accent4 3 2 2 4" xfId="2343"/>
    <cellStyle name="20% - Accent4 3 2 2 4 2" xfId="2344"/>
    <cellStyle name="20% - Accent4 3 2 2 5" xfId="2345"/>
    <cellStyle name="20% - Accent4 3 2 2 5 2" xfId="2346"/>
    <cellStyle name="20% - Accent4 3 2 2 6" xfId="2347"/>
    <cellStyle name="20% - Accent4 3 2 2 6 2" xfId="2348"/>
    <cellStyle name="20% - Accent4 3 2 2 7" xfId="2349"/>
    <cellStyle name="20% - Accent4 3 2 3" xfId="2350"/>
    <cellStyle name="20% - Accent4 3 2 3 2" xfId="2351"/>
    <cellStyle name="20% - Accent4 3 2 3 2 2" xfId="2352"/>
    <cellStyle name="20% - Accent4 3 2 3 2 2 2" xfId="2353"/>
    <cellStyle name="20% - Accent4 3 2 3 2 2 2 2" xfId="2354"/>
    <cellStyle name="20% - Accent4 3 2 3 2 2 3" xfId="2355"/>
    <cellStyle name="20% - Accent4 3 2 3 2 3" xfId="2356"/>
    <cellStyle name="20% - Accent4 3 2 3 2 3 2" xfId="2357"/>
    <cellStyle name="20% - Accent4 3 2 3 2 4" xfId="2358"/>
    <cellStyle name="20% - Accent4 3 2 3 2 4 2" xfId="2359"/>
    <cellStyle name="20% - Accent4 3 2 3 2 5" xfId="2360"/>
    <cellStyle name="20% - Accent4 3 2 3 2 5 2" xfId="2361"/>
    <cellStyle name="20% - Accent4 3 2 3 2 6" xfId="2362"/>
    <cellStyle name="20% - Accent4 3 2 3 3" xfId="2363"/>
    <cellStyle name="20% - Accent4 3 2 3 3 2" xfId="2364"/>
    <cellStyle name="20% - Accent4 3 2 3 3 2 2" xfId="2365"/>
    <cellStyle name="20% - Accent4 3 2 3 3 3" xfId="2366"/>
    <cellStyle name="20% - Accent4 3 2 3 4" xfId="2367"/>
    <cellStyle name="20% - Accent4 3 2 3 4 2" xfId="2368"/>
    <cellStyle name="20% - Accent4 3 2 3 5" xfId="2369"/>
    <cellStyle name="20% - Accent4 3 2 3 5 2" xfId="2370"/>
    <cellStyle name="20% - Accent4 3 2 3 6" xfId="2371"/>
    <cellStyle name="20% - Accent4 3 2 3 6 2" xfId="2372"/>
    <cellStyle name="20% - Accent4 3 2 3 7" xfId="2373"/>
    <cellStyle name="20% - Accent4 3 2 4" xfId="2374"/>
    <cellStyle name="20% - Accent4 3 2 4 2" xfId="2375"/>
    <cellStyle name="20% - Accent4 3 2 4 2 2" xfId="2376"/>
    <cellStyle name="20% - Accent4 3 2 4 2 2 2" xfId="2377"/>
    <cellStyle name="20% - Accent4 3 2 4 2 3" xfId="2378"/>
    <cellStyle name="20% - Accent4 3 2 4 3" xfId="2379"/>
    <cellStyle name="20% - Accent4 3 2 4 3 2" xfId="2380"/>
    <cellStyle name="20% - Accent4 3 2 4 4" xfId="2381"/>
    <cellStyle name="20% - Accent4 3 2 4 4 2" xfId="2382"/>
    <cellStyle name="20% - Accent4 3 2 4 5" xfId="2383"/>
    <cellStyle name="20% - Accent4 3 2 4 5 2" xfId="2384"/>
    <cellStyle name="20% - Accent4 3 2 4 6" xfId="2385"/>
    <cellStyle name="20% - Accent4 3 2 5" xfId="2386"/>
    <cellStyle name="20% - Accent4 3 2 5 2" xfId="2387"/>
    <cellStyle name="20% - Accent4 3 2 5 2 2" xfId="2388"/>
    <cellStyle name="20% - Accent4 3 2 5 3" xfId="2389"/>
    <cellStyle name="20% - Accent4 3 2 6" xfId="2390"/>
    <cellStyle name="20% - Accent4 3 2 6 2" xfId="2391"/>
    <cellStyle name="20% - Accent4 3 2 7" xfId="2392"/>
    <cellStyle name="20% - Accent4 3 2 7 2" xfId="2393"/>
    <cellStyle name="20% - Accent4 3 2 8" xfId="2394"/>
    <cellStyle name="20% - Accent4 3 2 8 2" xfId="2395"/>
    <cellStyle name="20% - Accent4 3 2 9" xfId="2396"/>
    <cellStyle name="20% - Accent4 3 3" xfId="2397"/>
    <cellStyle name="20% - Accent4 3 4" xfId="2398"/>
    <cellStyle name="20% - Accent4 3 4 2" xfId="2399"/>
    <cellStyle name="20% - Accent4 3 4 2 2" xfId="2400"/>
    <cellStyle name="20% - Accent4 3 4 2 2 2" xfId="2401"/>
    <cellStyle name="20% - Accent4 3 4 2 2 2 2" xfId="2402"/>
    <cellStyle name="20% - Accent4 3 4 2 2 3" xfId="2403"/>
    <cellStyle name="20% - Accent4 3 4 2 3" xfId="2404"/>
    <cellStyle name="20% - Accent4 3 4 2 3 2" xfId="2405"/>
    <cellStyle name="20% - Accent4 3 4 2 4" xfId="2406"/>
    <cellStyle name="20% - Accent4 3 4 2 4 2" xfId="2407"/>
    <cellStyle name="20% - Accent4 3 4 2 5" xfId="2408"/>
    <cellStyle name="20% - Accent4 3 4 2 5 2" xfId="2409"/>
    <cellStyle name="20% - Accent4 3 4 2 6" xfId="2410"/>
    <cellStyle name="20% - Accent4 3 4 3" xfId="2411"/>
    <cellStyle name="20% - Accent4 3 4 3 2" xfId="2412"/>
    <cellStyle name="20% - Accent4 3 4 3 2 2" xfId="2413"/>
    <cellStyle name="20% - Accent4 3 4 3 3" xfId="2414"/>
    <cellStyle name="20% - Accent4 3 4 4" xfId="2415"/>
    <cellStyle name="20% - Accent4 3 4 4 2" xfId="2416"/>
    <cellStyle name="20% - Accent4 3 4 5" xfId="2417"/>
    <cellStyle name="20% - Accent4 3 4 5 2" xfId="2418"/>
    <cellStyle name="20% - Accent4 3 4 6" xfId="2419"/>
    <cellStyle name="20% - Accent4 3 4 6 2" xfId="2420"/>
    <cellStyle name="20% - Accent4 3 4 7" xfId="2421"/>
    <cellStyle name="20% - Accent4 3 5" xfId="2422"/>
    <cellStyle name="20% - Accent4 3 5 2" xfId="2423"/>
    <cellStyle name="20% - Accent4 3 5 2 2" xfId="2424"/>
    <cellStyle name="20% - Accent4 3 5 2 2 2" xfId="2425"/>
    <cellStyle name="20% - Accent4 3 5 2 2 2 2" xfId="2426"/>
    <cellStyle name="20% - Accent4 3 5 2 2 3" xfId="2427"/>
    <cellStyle name="20% - Accent4 3 5 2 3" xfId="2428"/>
    <cellStyle name="20% - Accent4 3 5 2 3 2" xfId="2429"/>
    <cellStyle name="20% - Accent4 3 5 2 4" xfId="2430"/>
    <cellStyle name="20% - Accent4 3 5 2 4 2" xfId="2431"/>
    <cellStyle name="20% - Accent4 3 5 2 5" xfId="2432"/>
    <cellStyle name="20% - Accent4 3 5 2 5 2" xfId="2433"/>
    <cellStyle name="20% - Accent4 3 5 2 6" xfId="2434"/>
    <cellStyle name="20% - Accent4 3 5 3" xfId="2435"/>
    <cellStyle name="20% - Accent4 3 5 3 2" xfId="2436"/>
    <cellStyle name="20% - Accent4 3 5 3 2 2" xfId="2437"/>
    <cellStyle name="20% - Accent4 3 5 3 3" xfId="2438"/>
    <cellStyle name="20% - Accent4 3 5 4" xfId="2439"/>
    <cellStyle name="20% - Accent4 3 5 4 2" xfId="2440"/>
    <cellStyle name="20% - Accent4 3 5 5" xfId="2441"/>
    <cellStyle name="20% - Accent4 3 5 5 2" xfId="2442"/>
    <cellStyle name="20% - Accent4 3 5 6" xfId="2443"/>
    <cellStyle name="20% - Accent4 3 5 6 2" xfId="2444"/>
    <cellStyle name="20% - Accent4 3 5 7" xfId="2445"/>
    <cellStyle name="20% - Accent4 3 6" xfId="2446"/>
    <cellStyle name="20% - Accent4 3 6 2" xfId="2447"/>
    <cellStyle name="20% - Accent4 3 6 2 2" xfId="2448"/>
    <cellStyle name="20% - Accent4 3 6 2 2 2" xfId="2449"/>
    <cellStyle name="20% - Accent4 3 6 2 3" xfId="2450"/>
    <cellStyle name="20% - Accent4 3 6 3" xfId="2451"/>
    <cellStyle name="20% - Accent4 3 6 3 2" xfId="2452"/>
    <cellStyle name="20% - Accent4 3 6 4" xfId="2453"/>
    <cellStyle name="20% - Accent4 3 6 4 2" xfId="2454"/>
    <cellStyle name="20% - Accent4 3 6 5" xfId="2455"/>
    <cellStyle name="20% - Accent4 3 6 5 2" xfId="2456"/>
    <cellStyle name="20% - Accent4 3 6 6" xfId="2457"/>
    <cellStyle name="20% - Accent4 3 7" xfId="2458"/>
    <cellStyle name="20% - Accent4 3 7 2" xfId="2459"/>
    <cellStyle name="20% - Accent4 3 7 2 2" xfId="2460"/>
    <cellStyle name="20% - Accent4 3 7 3" xfId="2461"/>
    <cellStyle name="20% - Accent4 3 7 4" xfId="2462"/>
    <cellStyle name="20% - Accent4 3 8" xfId="2463"/>
    <cellStyle name="20% - Accent4 3 8 2" xfId="2464"/>
    <cellStyle name="20% - Accent4 3 9" xfId="2465"/>
    <cellStyle name="20% - Accent4 3 9 2" xfId="2466"/>
    <cellStyle name="20% - Accent4 4" xfId="2467"/>
    <cellStyle name="20% - Accent4 4 10" xfId="2468"/>
    <cellStyle name="20% - Accent4 4 2" xfId="2469"/>
    <cellStyle name="20% - Accent4 4 2 2" xfId="2470"/>
    <cellStyle name="20% - Accent4 4 3" xfId="2471"/>
    <cellStyle name="20% - Accent4 4 3 2" xfId="2472"/>
    <cellStyle name="20% - Accent4 4 3 2 2" xfId="2473"/>
    <cellStyle name="20% - Accent4 4 3 2 2 2" xfId="2474"/>
    <cellStyle name="20% - Accent4 4 3 2 2 2 2" xfId="2475"/>
    <cellStyle name="20% - Accent4 4 3 2 2 3" xfId="2476"/>
    <cellStyle name="20% - Accent4 4 3 2 3" xfId="2477"/>
    <cellStyle name="20% - Accent4 4 3 2 3 2" xfId="2478"/>
    <cellStyle name="20% - Accent4 4 3 2 4" xfId="2479"/>
    <cellStyle name="20% - Accent4 4 3 2 4 2" xfId="2480"/>
    <cellStyle name="20% - Accent4 4 3 2 5" xfId="2481"/>
    <cellStyle name="20% - Accent4 4 3 2 5 2" xfId="2482"/>
    <cellStyle name="20% - Accent4 4 3 2 6" xfId="2483"/>
    <cellStyle name="20% - Accent4 4 3 3" xfId="2484"/>
    <cellStyle name="20% - Accent4 4 3 3 2" xfId="2485"/>
    <cellStyle name="20% - Accent4 4 3 3 2 2" xfId="2486"/>
    <cellStyle name="20% - Accent4 4 3 3 3" xfId="2487"/>
    <cellStyle name="20% - Accent4 4 3 4" xfId="2488"/>
    <cellStyle name="20% - Accent4 4 3 4 2" xfId="2489"/>
    <cellStyle name="20% - Accent4 4 3 5" xfId="2490"/>
    <cellStyle name="20% - Accent4 4 3 5 2" xfId="2491"/>
    <cellStyle name="20% - Accent4 4 3 6" xfId="2492"/>
    <cellStyle name="20% - Accent4 4 3 6 2" xfId="2493"/>
    <cellStyle name="20% - Accent4 4 3 7" xfId="2494"/>
    <cellStyle name="20% - Accent4 4 4" xfId="2495"/>
    <cellStyle name="20% - Accent4 4 5" xfId="2496"/>
    <cellStyle name="20% - Accent4 4 5 2" xfId="2497"/>
    <cellStyle name="20% - Accent4 4 5 2 2" xfId="2498"/>
    <cellStyle name="20% - Accent4 4 5 2 2 2" xfId="2499"/>
    <cellStyle name="20% - Accent4 4 5 2 3" xfId="2500"/>
    <cellStyle name="20% - Accent4 4 5 3" xfId="2501"/>
    <cellStyle name="20% - Accent4 4 5 3 2" xfId="2502"/>
    <cellStyle name="20% - Accent4 4 5 4" xfId="2503"/>
    <cellStyle name="20% - Accent4 4 5 4 2" xfId="2504"/>
    <cellStyle name="20% - Accent4 4 5 5" xfId="2505"/>
    <cellStyle name="20% - Accent4 4 5 5 2" xfId="2506"/>
    <cellStyle name="20% - Accent4 4 5 6" xfId="2507"/>
    <cellStyle name="20% - Accent4 4 6" xfId="2508"/>
    <cellStyle name="20% - Accent4 4 6 2" xfId="2509"/>
    <cellStyle name="20% - Accent4 4 6 2 2" xfId="2510"/>
    <cellStyle name="20% - Accent4 4 6 3" xfId="2511"/>
    <cellStyle name="20% - Accent4 4 6 4" xfId="2512"/>
    <cellStyle name="20% - Accent4 4 7" xfId="2513"/>
    <cellStyle name="20% - Accent4 4 7 2" xfId="2514"/>
    <cellStyle name="20% - Accent4 4 8" xfId="2515"/>
    <cellStyle name="20% - Accent4 4 8 2" xfId="2516"/>
    <cellStyle name="20% - Accent4 4 9" xfId="2517"/>
    <cellStyle name="20% - Accent4 4 9 2" xfId="2518"/>
    <cellStyle name="20% - Accent4 5" xfId="2519"/>
    <cellStyle name="20% - Accent4 5 2" xfId="2520"/>
    <cellStyle name="20% - Accent4 5 2 2" xfId="2521"/>
    <cellStyle name="20% - Accent4 5 2 2 2" xfId="2522"/>
    <cellStyle name="20% - Accent4 5 2 2 2 2" xfId="2523"/>
    <cellStyle name="20% - Accent4 5 2 2 2 2 2" xfId="2524"/>
    <cellStyle name="20% - Accent4 5 2 2 2 3" xfId="2525"/>
    <cellStyle name="20% - Accent4 5 2 2 3" xfId="2526"/>
    <cellStyle name="20% - Accent4 5 2 2 3 2" xfId="2527"/>
    <cellStyle name="20% - Accent4 5 2 2 4" xfId="2528"/>
    <cellStyle name="20% - Accent4 5 2 2 4 2" xfId="2529"/>
    <cellStyle name="20% - Accent4 5 2 2 5" xfId="2530"/>
    <cellStyle name="20% - Accent4 5 2 2 5 2" xfId="2531"/>
    <cellStyle name="20% - Accent4 5 2 2 6" xfId="2532"/>
    <cellStyle name="20% - Accent4 5 2 3" xfId="2533"/>
    <cellStyle name="20% - Accent4 5 2 3 2" xfId="2534"/>
    <cellStyle name="20% - Accent4 5 2 3 2 2" xfId="2535"/>
    <cellStyle name="20% - Accent4 5 2 3 3" xfId="2536"/>
    <cellStyle name="20% - Accent4 5 2 4" xfId="2537"/>
    <cellStyle name="20% - Accent4 5 2 4 2" xfId="2538"/>
    <cellStyle name="20% - Accent4 5 2 5" xfId="2539"/>
    <cellStyle name="20% - Accent4 5 2 5 2" xfId="2540"/>
    <cellStyle name="20% - Accent4 5 2 6" xfId="2541"/>
    <cellStyle name="20% - Accent4 5 2 6 2" xfId="2542"/>
    <cellStyle name="20% - Accent4 5 2 7" xfId="2543"/>
    <cellStyle name="20% - Accent4 5 3" xfId="2544"/>
    <cellStyle name="20% - Accent4 5 3 2" xfId="2545"/>
    <cellStyle name="20% - Accent4 5 3 2 2" xfId="2546"/>
    <cellStyle name="20% - Accent4 5 3 2 2 2" xfId="2547"/>
    <cellStyle name="20% - Accent4 5 3 2 3" xfId="2548"/>
    <cellStyle name="20% - Accent4 5 3 3" xfId="2549"/>
    <cellStyle name="20% - Accent4 5 3 3 2" xfId="2550"/>
    <cellStyle name="20% - Accent4 5 3 4" xfId="2551"/>
    <cellStyle name="20% - Accent4 5 3 4 2" xfId="2552"/>
    <cellStyle name="20% - Accent4 5 3 5" xfId="2553"/>
    <cellStyle name="20% - Accent4 5 3 5 2" xfId="2554"/>
    <cellStyle name="20% - Accent4 5 3 6" xfId="2555"/>
    <cellStyle name="20% - Accent4 5 4" xfId="2556"/>
    <cellStyle name="20% - Accent4 5 4 2" xfId="2557"/>
    <cellStyle name="20% - Accent4 5 4 2 2" xfId="2558"/>
    <cellStyle name="20% - Accent4 5 4 2 2 2" xfId="2559"/>
    <cellStyle name="20% - Accent4 5 4 2 3" xfId="2560"/>
    <cellStyle name="20% - Accent4 5 4 3" xfId="2561"/>
    <cellStyle name="20% - Accent4 5 5" xfId="2562"/>
    <cellStyle name="20% - Accent4 5 5 2" xfId="2563"/>
    <cellStyle name="20% - Accent4 5 6" xfId="2564"/>
    <cellStyle name="20% - Accent4 5 6 2" xfId="2565"/>
    <cellStyle name="20% - Accent4 5 7" xfId="2566"/>
    <cellStyle name="20% - Accent4 5 7 2" xfId="2567"/>
    <cellStyle name="20% - Accent4 5 8" xfId="2568"/>
    <cellStyle name="20% - Accent4 5 8 2" xfId="2569"/>
    <cellStyle name="20% - Accent4 6" xfId="2570"/>
    <cellStyle name="20% - Accent4 6 2" xfId="2571"/>
    <cellStyle name="20% - Accent4 6 2 2" xfId="2572"/>
    <cellStyle name="20% - Accent4 6 2 2 2" xfId="2573"/>
    <cellStyle name="20% - Accent4 6 2 3" xfId="2574"/>
    <cellStyle name="20% - Accent4 6 3" xfId="2575"/>
    <cellStyle name="20% - Accent4 6 3 2" xfId="2576"/>
    <cellStyle name="20% - Accent4 6 4" xfId="2577"/>
    <cellStyle name="20% - Accent4 6 4 2" xfId="2578"/>
    <cellStyle name="20% - Accent4 6 5" xfId="2579"/>
    <cellStyle name="20% - Accent4 6 5 2" xfId="2580"/>
    <cellStyle name="20% - Accent4 6 6" xfId="2581"/>
    <cellStyle name="20% - Accent4 7" xfId="2582"/>
    <cellStyle name="20% - Accent4 7 2" xfId="2583"/>
    <cellStyle name="20% - Accent4 7 2 2" xfId="2584"/>
    <cellStyle name="20% - Accent4 7 3" xfId="2585"/>
    <cellStyle name="20% - Accent4 8" xfId="2586"/>
    <cellStyle name="20% - Accent4 8 2" xfId="2587"/>
    <cellStyle name="20% - Accent4 9" xfId="2588"/>
    <cellStyle name="20% - Accent4 9 2" xfId="2589"/>
    <cellStyle name="20% - Accent5 10" xfId="2590"/>
    <cellStyle name="20% - Accent5 2" xfId="2591"/>
    <cellStyle name="20% - Accent5 2 10" xfId="2592"/>
    <cellStyle name="20% - Accent5 2 10 2" xfId="2593"/>
    <cellStyle name="20% - Accent5 2 11" xfId="2594"/>
    <cellStyle name="20% - Accent5 2 11 2" xfId="2595"/>
    <cellStyle name="20% - Accent5 2 12" xfId="2596"/>
    <cellStyle name="20% - Accent5 2 12 2" xfId="2597"/>
    <cellStyle name="20% - Accent5 2 13" xfId="2598"/>
    <cellStyle name="20% - Accent5 2 14" xfId="2599"/>
    <cellStyle name="20% - Accent5 2 2" xfId="2600"/>
    <cellStyle name="20% - Accent5 2 2 10" xfId="2601"/>
    <cellStyle name="20% - Accent5 2 2 11" xfId="2602"/>
    <cellStyle name="20% - Accent5 2 2 2" xfId="2603"/>
    <cellStyle name="20% - Accent5 2 2 2 2" xfId="2604"/>
    <cellStyle name="20% - Accent5 2 2 2 2 2" xfId="2605"/>
    <cellStyle name="20% - Accent5 2 2 2 2 2 2" xfId="2606"/>
    <cellStyle name="20% - Accent5 2 2 2 2 2 2 2" xfId="2607"/>
    <cellStyle name="20% - Accent5 2 2 2 2 2 3" xfId="2608"/>
    <cellStyle name="20% - Accent5 2 2 2 2 3" xfId="2609"/>
    <cellStyle name="20% - Accent5 2 2 2 2 3 2" xfId="2610"/>
    <cellStyle name="20% - Accent5 2 2 2 2 4" xfId="2611"/>
    <cellStyle name="20% - Accent5 2 2 2 2 4 2" xfId="2612"/>
    <cellStyle name="20% - Accent5 2 2 2 2 5" xfId="2613"/>
    <cellStyle name="20% - Accent5 2 2 2 2 5 2" xfId="2614"/>
    <cellStyle name="20% - Accent5 2 2 2 2 6" xfId="2615"/>
    <cellStyle name="20% - Accent5 2 2 2 3" xfId="2616"/>
    <cellStyle name="20% - Accent5 2 2 2 3 2" xfId="2617"/>
    <cellStyle name="20% - Accent5 2 2 2 3 2 2" xfId="2618"/>
    <cellStyle name="20% - Accent5 2 2 2 3 3" xfId="2619"/>
    <cellStyle name="20% - Accent5 2 2 2 4" xfId="2620"/>
    <cellStyle name="20% - Accent5 2 2 2 4 2" xfId="2621"/>
    <cellStyle name="20% - Accent5 2 2 2 5" xfId="2622"/>
    <cellStyle name="20% - Accent5 2 2 2 5 2" xfId="2623"/>
    <cellStyle name="20% - Accent5 2 2 2 6" xfId="2624"/>
    <cellStyle name="20% - Accent5 2 2 2 6 2" xfId="2625"/>
    <cellStyle name="20% - Accent5 2 2 2 7" xfId="2626"/>
    <cellStyle name="20% - Accent5 2 2 3" xfId="2627"/>
    <cellStyle name="20% - Accent5 2 2 3 2" xfId="2628"/>
    <cellStyle name="20% - Accent5 2 2 3 2 2" xfId="2629"/>
    <cellStyle name="20% - Accent5 2 2 3 2 2 2" xfId="2630"/>
    <cellStyle name="20% - Accent5 2 2 3 2 2 2 2" xfId="2631"/>
    <cellStyle name="20% - Accent5 2 2 3 2 2 3" xfId="2632"/>
    <cellStyle name="20% - Accent5 2 2 3 2 3" xfId="2633"/>
    <cellStyle name="20% - Accent5 2 2 3 2 3 2" xfId="2634"/>
    <cellStyle name="20% - Accent5 2 2 3 2 4" xfId="2635"/>
    <cellStyle name="20% - Accent5 2 2 3 2 4 2" xfId="2636"/>
    <cellStyle name="20% - Accent5 2 2 3 2 5" xfId="2637"/>
    <cellStyle name="20% - Accent5 2 2 3 2 5 2" xfId="2638"/>
    <cellStyle name="20% - Accent5 2 2 3 2 6" xfId="2639"/>
    <cellStyle name="20% - Accent5 2 2 3 3" xfId="2640"/>
    <cellStyle name="20% - Accent5 2 2 3 3 2" xfId="2641"/>
    <cellStyle name="20% - Accent5 2 2 3 3 2 2" xfId="2642"/>
    <cellStyle name="20% - Accent5 2 2 3 3 3" xfId="2643"/>
    <cellStyle name="20% - Accent5 2 2 3 4" xfId="2644"/>
    <cellStyle name="20% - Accent5 2 2 3 4 2" xfId="2645"/>
    <cellStyle name="20% - Accent5 2 2 3 5" xfId="2646"/>
    <cellStyle name="20% - Accent5 2 2 3 5 2" xfId="2647"/>
    <cellStyle name="20% - Accent5 2 2 3 6" xfId="2648"/>
    <cellStyle name="20% - Accent5 2 2 3 6 2" xfId="2649"/>
    <cellStyle name="20% - Accent5 2 2 3 7" xfId="2650"/>
    <cellStyle name="20% - Accent5 2 2 4" xfId="2651"/>
    <cellStyle name="20% - Accent5 2 2 4 2" xfId="2652"/>
    <cellStyle name="20% - Accent5 2 2 4 2 2" xfId="2653"/>
    <cellStyle name="20% - Accent5 2 2 4 2 2 2" xfId="2654"/>
    <cellStyle name="20% - Accent5 2 2 4 2 3" xfId="2655"/>
    <cellStyle name="20% - Accent5 2 2 4 3" xfId="2656"/>
    <cellStyle name="20% - Accent5 2 2 4 3 2" xfId="2657"/>
    <cellStyle name="20% - Accent5 2 2 4 4" xfId="2658"/>
    <cellStyle name="20% - Accent5 2 2 4 4 2" xfId="2659"/>
    <cellStyle name="20% - Accent5 2 2 4 5" xfId="2660"/>
    <cellStyle name="20% - Accent5 2 2 4 5 2" xfId="2661"/>
    <cellStyle name="20% - Accent5 2 2 4 6" xfId="2662"/>
    <cellStyle name="20% - Accent5 2 2 5" xfId="2663"/>
    <cellStyle name="20% - Accent5 2 2 5 2" xfId="2664"/>
    <cellStyle name="20% - Accent5 2 2 5 2 2" xfId="2665"/>
    <cellStyle name="20% - Accent5 2 2 5 3" xfId="2666"/>
    <cellStyle name="20% - Accent5 2 2 6" xfId="2667"/>
    <cellStyle name="20% - Accent5 2 2 6 2" xfId="2668"/>
    <cellStyle name="20% - Accent5 2 2 7" xfId="2669"/>
    <cellStyle name="20% - Accent5 2 2 7 2" xfId="2670"/>
    <cellStyle name="20% - Accent5 2 2 8" xfId="2671"/>
    <cellStyle name="20% - Accent5 2 2 8 2" xfId="2672"/>
    <cellStyle name="20% - Accent5 2 2 9" xfId="2673"/>
    <cellStyle name="20% - Accent5 2 3" xfId="2674"/>
    <cellStyle name="20% - Accent5 2 3 2" xfId="2675"/>
    <cellStyle name="20% - Accent5 2 3 2 2" xfId="2676"/>
    <cellStyle name="20% - Accent5 2 3 2 2 2" xfId="2677"/>
    <cellStyle name="20% - Accent5 2 3 2 2 2 2" xfId="2678"/>
    <cellStyle name="20% - Accent5 2 3 2 2 2 2 2" xfId="2679"/>
    <cellStyle name="20% - Accent5 2 3 2 2 2 3" xfId="2680"/>
    <cellStyle name="20% - Accent5 2 3 2 2 3" xfId="2681"/>
    <cellStyle name="20% - Accent5 2 3 2 2 3 2" xfId="2682"/>
    <cellStyle name="20% - Accent5 2 3 2 2 4" xfId="2683"/>
    <cellStyle name="20% - Accent5 2 3 2 2 4 2" xfId="2684"/>
    <cellStyle name="20% - Accent5 2 3 2 2 5" xfId="2685"/>
    <cellStyle name="20% - Accent5 2 3 2 2 5 2" xfId="2686"/>
    <cellStyle name="20% - Accent5 2 3 2 2 6" xfId="2687"/>
    <cellStyle name="20% - Accent5 2 3 2 3" xfId="2688"/>
    <cellStyle name="20% - Accent5 2 3 2 3 2" xfId="2689"/>
    <cellStyle name="20% - Accent5 2 3 2 3 2 2" xfId="2690"/>
    <cellStyle name="20% - Accent5 2 3 2 3 3" xfId="2691"/>
    <cellStyle name="20% - Accent5 2 3 2 4" xfId="2692"/>
    <cellStyle name="20% - Accent5 2 3 2 4 2" xfId="2693"/>
    <cellStyle name="20% - Accent5 2 3 2 5" xfId="2694"/>
    <cellStyle name="20% - Accent5 2 3 2 5 2" xfId="2695"/>
    <cellStyle name="20% - Accent5 2 3 2 6" xfId="2696"/>
    <cellStyle name="20% - Accent5 2 3 2 6 2" xfId="2697"/>
    <cellStyle name="20% - Accent5 2 3 2 7" xfId="2698"/>
    <cellStyle name="20% - Accent5 2 3 3" xfId="2699"/>
    <cellStyle name="20% - Accent5 2 3 3 2" xfId="2700"/>
    <cellStyle name="20% - Accent5 2 3 3 2 2" xfId="2701"/>
    <cellStyle name="20% - Accent5 2 3 3 2 2 2" xfId="2702"/>
    <cellStyle name="20% - Accent5 2 3 3 2 3" xfId="2703"/>
    <cellStyle name="20% - Accent5 2 3 3 3" xfId="2704"/>
    <cellStyle name="20% - Accent5 2 3 3 3 2" xfId="2705"/>
    <cellStyle name="20% - Accent5 2 3 3 4" xfId="2706"/>
    <cellStyle name="20% - Accent5 2 3 3 4 2" xfId="2707"/>
    <cellStyle name="20% - Accent5 2 3 3 5" xfId="2708"/>
    <cellStyle name="20% - Accent5 2 3 3 5 2" xfId="2709"/>
    <cellStyle name="20% - Accent5 2 3 3 6" xfId="2710"/>
    <cellStyle name="20% - Accent5 2 3 4" xfId="2711"/>
    <cellStyle name="20% - Accent5 2 3 4 2" xfId="2712"/>
    <cellStyle name="20% - Accent5 2 3 4 2 2" xfId="2713"/>
    <cellStyle name="20% - Accent5 2 3 4 3" xfId="2714"/>
    <cellStyle name="20% - Accent5 2 3 5" xfId="2715"/>
    <cellStyle name="20% - Accent5 2 3 5 2" xfId="2716"/>
    <cellStyle name="20% - Accent5 2 3 6" xfId="2717"/>
    <cellStyle name="20% - Accent5 2 3 6 2" xfId="2718"/>
    <cellStyle name="20% - Accent5 2 3 7" xfId="2719"/>
    <cellStyle name="20% - Accent5 2 3 7 2" xfId="2720"/>
    <cellStyle name="20% - Accent5 2 3 8" xfId="2721"/>
    <cellStyle name="20% - Accent5 2 4" xfId="2722"/>
    <cellStyle name="20% - Accent5 2 4 2" xfId="2723"/>
    <cellStyle name="20% - Accent5 2 4 2 2" xfId="2724"/>
    <cellStyle name="20% - Accent5 2 4 2 2 2" xfId="2725"/>
    <cellStyle name="20% - Accent5 2 4 2 2 2 2" xfId="2726"/>
    <cellStyle name="20% - Accent5 2 4 2 2 3" xfId="2727"/>
    <cellStyle name="20% - Accent5 2 4 2 3" xfId="2728"/>
    <cellStyle name="20% - Accent5 2 4 2 3 2" xfId="2729"/>
    <cellStyle name="20% - Accent5 2 4 2 4" xfId="2730"/>
    <cellStyle name="20% - Accent5 2 4 2 4 2" xfId="2731"/>
    <cellStyle name="20% - Accent5 2 4 2 5" xfId="2732"/>
    <cellStyle name="20% - Accent5 2 4 2 5 2" xfId="2733"/>
    <cellStyle name="20% - Accent5 2 4 2 6" xfId="2734"/>
    <cellStyle name="20% - Accent5 2 4 3" xfId="2735"/>
    <cellStyle name="20% - Accent5 2 4 3 2" xfId="2736"/>
    <cellStyle name="20% - Accent5 2 4 3 2 2" xfId="2737"/>
    <cellStyle name="20% - Accent5 2 4 3 3" xfId="2738"/>
    <cellStyle name="20% - Accent5 2 4 4" xfId="2739"/>
    <cellStyle name="20% - Accent5 2 4 4 2" xfId="2740"/>
    <cellStyle name="20% - Accent5 2 4 5" xfId="2741"/>
    <cellStyle name="20% - Accent5 2 4 5 2" xfId="2742"/>
    <cellStyle name="20% - Accent5 2 4 6" xfId="2743"/>
    <cellStyle name="20% - Accent5 2 4 6 2" xfId="2744"/>
    <cellStyle name="20% - Accent5 2 4 7" xfId="2745"/>
    <cellStyle name="20% - Accent5 2 4 7 2" xfId="2746"/>
    <cellStyle name="20% - Accent5 2 5" xfId="2747"/>
    <cellStyle name="20% - Accent5 2 5 2" xfId="2748"/>
    <cellStyle name="20% - Accent5 2 5 2 2" xfId="2749"/>
    <cellStyle name="20% - Accent5 2 5 2 2 2" xfId="2750"/>
    <cellStyle name="20% - Accent5 2 5 2 2 2 2" xfId="2751"/>
    <cellStyle name="20% - Accent5 2 5 2 2 3" xfId="2752"/>
    <cellStyle name="20% - Accent5 2 5 2 3" xfId="2753"/>
    <cellStyle name="20% - Accent5 2 5 2 3 2" xfId="2754"/>
    <cellStyle name="20% - Accent5 2 5 2 4" xfId="2755"/>
    <cellStyle name="20% - Accent5 2 5 2 4 2" xfId="2756"/>
    <cellStyle name="20% - Accent5 2 5 2 5" xfId="2757"/>
    <cellStyle name="20% - Accent5 2 5 2 5 2" xfId="2758"/>
    <cellStyle name="20% - Accent5 2 5 2 6" xfId="2759"/>
    <cellStyle name="20% - Accent5 2 5 3" xfId="2760"/>
    <cellStyle name="20% - Accent5 2 5 3 2" xfId="2761"/>
    <cellStyle name="20% - Accent5 2 5 3 2 2" xfId="2762"/>
    <cellStyle name="20% - Accent5 2 5 3 3" xfId="2763"/>
    <cellStyle name="20% - Accent5 2 5 4" xfId="2764"/>
    <cellStyle name="20% - Accent5 2 5 4 2" xfId="2765"/>
    <cellStyle name="20% - Accent5 2 5 5" xfId="2766"/>
    <cellStyle name="20% - Accent5 2 5 5 2" xfId="2767"/>
    <cellStyle name="20% - Accent5 2 5 6" xfId="2768"/>
    <cellStyle name="20% - Accent5 2 5 6 2" xfId="2769"/>
    <cellStyle name="20% - Accent5 2 5 7" xfId="2770"/>
    <cellStyle name="20% - Accent5 2 6" xfId="2771"/>
    <cellStyle name="20% - Accent5 2 6 2" xfId="2772"/>
    <cellStyle name="20% - Accent5 2 6 2 2" xfId="2773"/>
    <cellStyle name="20% - Accent5 2 6 2 2 2" xfId="2774"/>
    <cellStyle name="20% - Accent5 2 6 2 2 2 2" xfId="2775"/>
    <cellStyle name="20% - Accent5 2 6 2 2 3" xfId="2776"/>
    <cellStyle name="20% - Accent5 2 6 2 3" xfId="2777"/>
    <cellStyle name="20% - Accent5 2 6 2 3 2" xfId="2778"/>
    <cellStyle name="20% - Accent5 2 6 2 4" xfId="2779"/>
    <cellStyle name="20% - Accent5 2 6 2 4 2" xfId="2780"/>
    <cellStyle name="20% - Accent5 2 6 2 5" xfId="2781"/>
    <cellStyle name="20% - Accent5 2 6 2 5 2" xfId="2782"/>
    <cellStyle name="20% - Accent5 2 6 2 6" xfId="2783"/>
    <cellStyle name="20% - Accent5 2 6 3" xfId="2784"/>
    <cellStyle name="20% - Accent5 2 6 3 2" xfId="2785"/>
    <cellStyle name="20% - Accent5 2 6 3 2 2" xfId="2786"/>
    <cellStyle name="20% - Accent5 2 6 3 3" xfId="2787"/>
    <cellStyle name="20% - Accent5 2 6 4" xfId="2788"/>
    <cellStyle name="20% - Accent5 2 6 4 2" xfId="2789"/>
    <cellStyle name="20% - Accent5 2 6 5" xfId="2790"/>
    <cellStyle name="20% - Accent5 2 6 5 2" xfId="2791"/>
    <cellStyle name="20% - Accent5 2 6 6" xfId="2792"/>
    <cellStyle name="20% - Accent5 2 6 6 2" xfId="2793"/>
    <cellStyle name="20% - Accent5 2 6 7" xfId="2794"/>
    <cellStyle name="20% - Accent5 2 7" xfId="2795"/>
    <cellStyle name="20% - Accent5 2 7 2" xfId="2796"/>
    <cellStyle name="20% - Accent5 2 7 2 2" xfId="2797"/>
    <cellStyle name="20% - Accent5 2 7 2 2 2" xfId="2798"/>
    <cellStyle name="20% - Accent5 2 7 2 3" xfId="2799"/>
    <cellStyle name="20% - Accent5 2 7 3" xfId="2800"/>
    <cellStyle name="20% - Accent5 2 7 3 2" xfId="2801"/>
    <cellStyle name="20% - Accent5 2 7 4" xfId="2802"/>
    <cellStyle name="20% - Accent5 2 7 4 2" xfId="2803"/>
    <cellStyle name="20% - Accent5 2 7 5" xfId="2804"/>
    <cellStyle name="20% - Accent5 2 7 5 2" xfId="2805"/>
    <cellStyle name="20% - Accent5 2 7 6" xfId="2806"/>
    <cellStyle name="20% - Accent5 2 8" xfId="2807"/>
    <cellStyle name="20% - Accent5 2 8 2" xfId="2808"/>
    <cellStyle name="20% - Accent5 2 8 2 2" xfId="2809"/>
    <cellStyle name="20% - Accent5 2 8 3" xfId="2810"/>
    <cellStyle name="20% - Accent5 2 9" xfId="2811"/>
    <cellStyle name="20% - Accent5 2 9 2" xfId="2812"/>
    <cellStyle name="20% - Accent5 3" xfId="2813"/>
    <cellStyle name="20% - Accent5 3 10" xfId="2814"/>
    <cellStyle name="20% - Accent5 3 11" xfId="2815"/>
    <cellStyle name="20% - Accent5 3 2" xfId="2816"/>
    <cellStyle name="20% - Accent5 3 2 2" xfId="2817"/>
    <cellStyle name="20% - Accent5 3 2 2 2" xfId="2818"/>
    <cellStyle name="20% - Accent5 3 2 2 2 2" xfId="2819"/>
    <cellStyle name="20% - Accent5 3 2 2 2 2 2" xfId="2820"/>
    <cellStyle name="20% - Accent5 3 2 2 2 2 2 2" xfId="2821"/>
    <cellStyle name="20% - Accent5 3 2 2 2 2 3" xfId="2822"/>
    <cellStyle name="20% - Accent5 3 2 2 2 3" xfId="2823"/>
    <cellStyle name="20% - Accent5 3 2 2 2 3 2" xfId="2824"/>
    <cellStyle name="20% - Accent5 3 2 2 2 4" xfId="2825"/>
    <cellStyle name="20% - Accent5 3 2 2 2 4 2" xfId="2826"/>
    <cellStyle name="20% - Accent5 3 2 2 2 5" xfId="2827"/>
    <cellStyle name="20% - Accent5 3 2 2 2 5 2" xfId="2828"/>
    <cellStyle name="20% - Accent5 3 2 2 2 6" xfId="2829"/>
    <cellStyle name="20% - Accent5 3 2 2 3" xfId="2830"/>
    <cellStyle name="20% - Accent5 3 2 2 3 2" xfId="2831"/>
    <cellStyle name="20% - Accent5 3 2 2 3 2 2" xfId="2832"/>
    <cellStyle name="20% - Accent5 3 2 2 3 3" xfId="2833"/>
    <cellStyle name="20% - Accent5 3 2 2 3 4" xfId="2834"/>
    <cellStyle name="20% - Accent5 3 2 2 4" xfId="2835"/>
    <cellStyle name="20% - Accent5 3 2 2 4 2" xfId="2836"/>
    <cellStyle name="20% - Accent5 3 2 2 5" xfId="2837"/>
    <cellStyle name="20% - Accent5 3 2 2 5 2" xfId="2838"/>
    <cellStyle name="20% - Accent5 3 2 2 6" xfId="2839"/>
    <cellStyle name="20% - Accent5 3 2 2 6 2" xfId="2840"/>
    <cellStyle name="20% - Accent5 3 2 2 7" xfId="2841"/>
    <cellStyle name="20% - Accent5 3 2 3" xfId="2842"/>
    <cellStyle name="20% - Accent5 3 2 3 2" xfId="2843"/>
    <cellStyle name="20% - Accent5 3 2 3 2 2" xfId="2844"/>
    <cellStyle name="20% - Accent5 3 2 3 2 2 2" xfId="2845"/>
    <cellStyle name="20% - Accent5 3 2 3 2 2 2 2" xfId="2846"/>
    <cellStyle name="20% - Accent5 3 2 3 2 2 3" xfId="2847"/>
    <cellStyle name="20% - Accent5 3 2 3 2 3" xfId="2848"/>
    <cellStyle name="20% - Accent5 3 2 3 2 3 2" xfId="2849"/>
    <cellStyle name="20% - Accent5 3 2 3 2 4" xfId="2850"/>
    <cellStyle name="20% - Accent5 3 2 3 2 4 2" xfId="2851"/>
    <cellStyle name="20% - Accent5 3 2 3 2 5" xfId="2852"/>
    <cellStyle name="20% - Accent5 3 2 3 2 5 2" xfId="2853"/>
    <cellStyle name="20% - Accent5 3 2 3 2 6" xfId="2854"/>
    <cellStyle name="20% - Accent5 3 2 3 3" xfId="2855"/>
    <cellStyle name="20% - Accent5 3 2 3 3 2" xfId="2856"/>
    <cellStyle name="20% - Accent5 3 2 3 3 2 2" xfId="2857"/>
    <cellStyle name="20% - Accent5 3 2 3 3 3" xfId="2858"/>
    <cellStyle name="20% - Accent5 3 2 3 4" xfId="2859"/>
    <cellStyle name="20% - Accent5 3 2 3 4 2" xfId="2860"/>
    <cellStyle name="20% - Accent5 3 2 3 5" xfId="2861"/>
    <cellStyle name="20% - Accent5 3 2 3 5 2" xfId="2862"/>
    <cellStyle name="20% - Accent5 3 2 3 6" xfId="2863"/>
    <cellStyle name="20% - Accent5 3 2 3 6 2" xfId="2864"/>
    <cellStyle name="20% - Accent5 3 2 3 7" xfId="2865"/>
    <cellStyle name="20% - Accent5 3 2 4" xfId="2866"/>
    <cellStyle name="20% - Accent5 3 2 4 2" xfId="2867"/>
    <cellStyle name="20% - Accent5 3 2 4 2 2" xfId="2868"/>
    <cellStyle name="20% - Accent5 3 2 4 2 2 2" xfId="2869"/>
    <cellStyle name="20% - Accent5 3 2 4 2 3" xfId="2870"/>
    <cellStyle name="20% - Accent5 3 2 4 3" xfId="2871"/>
    <cellStyle name="20% - Accent5 3 2 4 3 2" xfId="2872"/>
    <cellStyle name="20% - Accent5 3 2 4 4" xfId="2873"/>
    <cellStyle name="20% - Accent5 3 2 4 4 2" xfId="2874"/>
    <cellStyle name="20% - Accent5 3 2 4 5" xfId="2875"/>
    <cellStyle name="20% - Accent5 3 2 4 5 2" xfId="2876"/>
    <cellStyle name="20% - Accent5 3 2 4 6" xfId="2877"/>
    <cellStyle name="20% - Accent5 3 2 5" xfId="2878"/>
    <cellStyle name="20% - Accent5 3 2 5 2" xfId="2879"/>
    <cellStyle name="20% - Accent5 3 2 5 2 2" xfId="2880"/>
    <cellStyle name="20% - Accent5 3 2 5 3" xfId="2881"/>
    <cellStyle name="20% - Accent5 3 2 6" xfId="2882"/>
    <cellStyle name="20% - Accent5 3 2 6 2" xfId="2883"/>
    <cellStyle name="20% - Accent5 3 2 7" xfId="2884"/>
    <cellStyle name="20% - Accent5 3 2 7 2" xfId="2885"/>
    <cellStyle name="20% - Accent5 3 2 8" xfId="2886"/>
    <cellStyle name="20% - Accent5 3 2 8 2" xfId="2887"/>
    <cellStyle name="20% - Accent5 3 2 9" xfId="2888"/>
    <cellStyle name="20% - Accent5 3 3" xfId="2889"/>
    <cellStyle name="20% - Accent5 3 3 2" xfId="2890"/>
    <cellStyle name="20% - Accent5 3 3 2 2" xfId="2891"/>
    <cellStyle name="20% - Accent5 3 3 2 2 2" xfId="2892"/>
    <cellStyle name="20% - Accent5 3 3 2 2 2 2" xfId="2893"/>
    <cellStyle name="20% - Accent5 3 3 2 2 3" xfId="2894"/>
    <cellStyle name="20% - Accent5 3 3 2 3" xfId="2895"/>
    <cellStyle name="20% - Accent5 3 3 2 3 2" xfId="2896"/>
    <cellStyle name="20% - Accent5 3 3 2 4" xfId="2897"/>
    <cellStyle name="20% - Accent5 3 3 2 4 2" xfId="2898"/>
    <cellStyle name="20% - Accent5 3 3 2 5" xfId="2899"/>
    <cellStyle name="20% - Accent5 3 3 2 5 2" xfId="2900"/>
    <cellStyle name="20% - Accent5 3 3 2 6" xfId="2901"/>
    <cellStyle name="20% - Accent5 3 3 2 7" xfId="2902"/>
    <cellStyle name="20% - Accent5 3 3 3" xfId="2903"/>
    <cellStyle name="20% - Accent5 3 3 3 2" xfId="2904"/>
    <cellStyle name="20% - Accent5 3 3 3 2 2" xfId="2905"/>
    <cellStyle name="20% - Accent5 3 3 3 3" xfId="2906"/>
    <cellStyle name="20% - Accent5 3 3 4" xfId="2907"/>
    <cellStyle name="20% - Accent5 3 3 4 2" xfId="2908"/>
    <cellStyle name="20% - Accent5 3 3 5" xfId="2909"/>
    <cellStyle name="20% - Accent5 3 3 5 2" xfId="2910"/>
    <cellStyle name="20% - Accent5 3 3 6" xfId="2911"/>
    <cellStyle name="20% - Accent5 3 3 6 2" xfId="2912"/>
    <cellStyle name="20% - Accent5 3 3 7" xfId="2913"/>
    <cellStyle name="20% - Accent5 3 4" xfId="2914"/>
    <cellStyle name="20% - Accent5 3 4 2" xfId="2915"/>
    <cellStyle name="20% - Accent5 3 4 2 2" xfId="2916"/>
    <cellStyle name="20% - Accent5 3 4 2 2 2" xfId="2917"/>
    <cellStyle name="20% - Accent5 3 4 2 2 2 2" xfId="2918"/>
    <cellStyle name="20% - Accent5 3 4 2 2 3" xfId="2919"/>
    <cellStyle name="20% - Accent5 3 4 2 3" xfId="2920"/>
    <cellStyle name="20% - Accent5 3 4 2 3 2" xfId="2921"/>
    <cellStyle name="20% - Accent5 3 4 2 4" xfId="2922"/>
    <cellStyle name="20% - Accent5 3 4 2 4 2" xfId="2923"/>
    <cellStyle name="20% - Accent5 3 4 2 5" xfId="2924"/>
    <cellStyle name="20% - Accent5 3 4 2 5 2" xfId="2925"/>
    <cellStyle name="20% - Accent5 3 4 2 6" xfId="2926"/>
    <cellStyle name="20% - Accent5 3 4 3" xfId="2927"/>
    <cellStyle name="20% - Accent5 3 4 3 2" xfId="2928"/>
    <cellStyle name="20% - Accent5 3 4 3 2 2" xfId="2929"/>
    <cellStyle name="20% - Accent5 3 4 3 3" xfId="2930"/>
    <cellStyle name="20% - Accent5 3 4 4" xfId="2931"/>
    <cellStyle name="20% - Accent5 3 4 4 2" xfId="2932"/>
    <cellStyle name="20% - Accent5 3 4 5" xfId="2933"/>
    <cellStyle name="20% - Accent5 3 4 5 2" xfId="2934"/>
    <cellStyle name="20% - Accent5 3 4 6" xfId="2935"/>
    <cellStyle name="20% - Accent5 3 4 6 2" xfId="2936"/>
    <cellStyle name="20% - Accent5 3 4 7" xfId="2937"/>
    <cellStyle name="20% - Accent5 3 5" xfId="2938"/>
    <cellStyle name="20% - Accent5 3 5 2" xfId="2939"/>
    <cellStyle name="20% - Accent5 3 5 2 2" xfId="2940"/>
    <cellStyle name="20% - Accent5 3 5 2 2 2" xfId="2941"/>
    <cellStyle name="20% - Accent5 3 5 2 3" xfId="2942"/>
    <cellStyle name="20% - Accent5 3 5 3" xfId="2943"/>
    <cellStyle name="20% - Accent5 3 5 3 2" xfId="2944"/>
    <cellStyle name="20% - Accent5 3 5 4" xfId="2945"/>
    <cellStyle name="20% - Accent5 3 5 4 2" xfId="2946"/>
    <cellStyle name="20% - Accent5 3 5 5" xfId="2947"/>
    <cellStyle name="20% - Accent5 3 5 5 2" xfId="2948"/>
    <cellStyle name="20% - Accent5 3 5 6" xfId="2949"/>
    <cellStyle name="20% - Accent5 3 6" xfId="2950"/>
    <cellStyle name="20% - Accent5 3 6 2" xfId="2951"/>
    <cellStyle name="20% - Accent5 3 6 2 2" xfId="2952"/>
    <cellStyle name="20% - Accent5 3 6 3" xfId="2953"/>
    <cellStyle name="20% - Accent5 3 7" xfId="2954"/>
    <cellStyle name="20% - Accent5 3 7 2" xfId="2955"/>
    <cellStyle name="20% - Accent5 3 8" xfId="2956"/>
    <cellStyle name="20% - Accent5 3 8 2" xfId="2957"/>
    <cellStyle name="20% - Accent5 3 9" xfId="2958"/>
    <cellStyle name="20% - Accent5 3 9 2" xfId="2959"/>
    <cellStyle name="20% - Accent5 4" xfId="2960"/>
    <cellStyle name="20% - Accent5 4 2" xfId="2961"/>
    <cellStyle name="20% - Accent5 4 2 2" xfId="2962"/>
    <cellStyle name="20% - Accent5 4 2 2 2" xfId="2963"/>
    <cellStyle name="20% - Accent5 4 2 2 2 2" xfId="2964"/>
    <cellStyle name="20% - Accent5 4 2 2 2 2 2" xfId="2965"/>
    <cellStyle name="20% - Accent5 4 2 2 2 3" xfId="2966"/>
    <cellStyle name="20% - Accent5 4 2 2 3" xfId="2967"/>
    <cellStyle name="20% - Accent5 4 2 2 3 2" xfId="2968"/>
    <cellStyle name="20% - Accent5 4 2 2 4" xfId="2969"/>
    <cellStyle name="20% - Accent5 4 2 2 4 2" xfId="2970"/>
    <cellStyle name="20% - Accent5 4 2 2 5" xfId="2971"/>
    <cellStyle name="20% - Accent5 4 2 2 5 2" xfId="2972"/>
    <cellStyle name="20% - Accent5 4 2 2 6" xfId="2973"/>
    <cellStyle name="20% - Accent5 4 2 3" xfId="2974"/>
    <cellStyle name="20% - Accent5 4 2 3 2" xfId="2975"/>
    <cellStyle name="20% - Accent5 4 2 3 2 2" xfId="2976"/>
    <cellStyle name="20% - Accent5 4 2 3 3" xfId="2977"/>
    <cellStyle name="20% - Accent5 4 2 4" xfId="2978"/>
    <cellStyle name="20% - Accent5 4 2 4 2" xfId="2979"/>
    <cellStyle name="20% - Accent5 4 2 5" xfId="2980"/>
    <cellStyle name="20% - Accent5 4 2 5 2" xfId="2981"/>
    <cellStyle name="20% - Accent5 4 2 6" xfId="2982"/>
    <cellStyle name="20% - Accent5 4 2 6 2" xfId="2983"/>
    <cellStyle name="20% - Accent5 4 2 7" xfId="2984"/>
    <cellStyle name="20% - Accent5 4 3" xfId="2985"/>
    <cellStyle name="20% - Accent5 4 4" xfId="2986"/>
    <cellStyle name="20% - Accent5 4 4 2" xfId="2987"/>
    <cellStyle name="20% - Accent5 4 4 2 2" xfId="2988"/>
    <cellStyle name="20% - Accent5 4 4 2 2 2" xfId="2989"/>
    <cellStyle name="20% - Accent5 4 4 2 3" xfId="2990"/>
    <cellStyle name="20% - Accent5 4 4 3" xfId="2991"/>
    <cellStyle name="20% - Accent5 4 4 3 2" xfId="2992"/>
    <cellStyle name="20% - Accent5 4 4 4" xfId="2993"/>
    <cellStyle name="20% - Accent5 4 4 4 2" xfId="2994"/>
    <cellStyle name="20% - Accent5 4 4 5" xfId="2995"/>
    <cellStyle name="20% - Accent5 4 4 5 2" xfId="2996"/>
    <cellStyle name="20% - Accent5 4 4 5 2 2" xfId="2997"/>
    <cellStyle name="20% - Accent5 4 4 5 3" xfId="2998"/>
    <cellStyle name="20% - Accent5 4 4 6" xfId="2999"/>
    <cellStyle name="20% - Accent5 4 5" xfId="3000"/>
    <cellStyle name="20% - Accent5 4 5 2" xfId="3001"/>
    <cellStyle name="20% - Accent5 4 5 2 2" xfId="3002"/>
    <cellStyle name="20% - Accent5 4 5 3" xfId="3003"/>
    <cellStyle name="20% - Accent5 4 6" xfId="3004"/>
    <cellStyle name="20% - Accent5 4 6 2" xfId="3005"/>
    <cellStyle name="20% - Accent5 4 7" xfId="3006"/>
    <cellStyle name="20% - Accent5 4 7 2" xfId="3007"/>
    <cellStyle name="20% - Accent5 4 8" xfId="3008"/>
    <cellStyle name="20% - Accent5 4 8 2" xfId="3009"/>
    <cellStyle name="20% - Accent5 4 9" xfId="3010"/>
    <cellStyle name="20% - Accent5 5" xfId="3011"/>
    <cellStyle name="20% - Accent5 5 2" xfId="3012"/>
    <cellStyle name="20% - Accent5 5 2 2" xfId="3013"/>
    <cellStyle name="20% - Accent5 5 2 2 2" xfId="3014"/>
    <cellStyle name="20% - Accent5 5 2 2 2 2" xfId="3015"/>
    <cellStyle name="20% - Accent5 5 2 2 2 2 2" xfId="3016"/>
    <cellStyle name="20% - Accent5 5 2 2 2 3" xfId="3017"/>
    <cellStyle name="20% - Accent5 5 2 2 3" xfId="3018"/>
    <cellStyle name="20% - Accent5 5 2 2 3 2" xfId="3019"/>
    <cellStyle name="20% - Accent5 5 2 2 4" xfId="3020"/>
    <cellStyle name="20% - Accent5 5 2 2 4 2" xfId="3021"/>
    <cellStyle name="20% - Accent5 5 2 2 5" xfId="3022"/>
    <cellStyle name="20% - Accent5 5 2 2 5 2" xfId="3023"/>
    <cellStyle name="20% - Accent5 5 2 2 6" xfId="3024"/>
    <cellStyle name="20% - Accent5 5 2 3" xfId="3025"/>
    <cellStyle name="20% - Accent5 5 2 3 2" xfId="3026"/>
    <cellStyle name="20% - Accent5 5 2 3 2 2" xfId="3027"/>
    <cellStyle name="20% - Accent5 5 2 3 3" xfId="3028"/>
    <cellStyle name="20% - Accent5 5 2 4" xfId="3029"/>
    <cellStyle name="20% - Accent5 5 2 4 2" xfId="3030"/>
    <cellStyle name="20% - Accent5 5 2 5" xfId="3031"/>
    <cellStyle name="20% - Accent5 5 2 5 2" xfId="3032"/>
    <cellStyle name="20% - Accent5 5 2 6" xfId="3033"/>
    <cellStyle name="20% - Accent5 5 2 6 2" xfId="3034"/>
    <cellStyle name="20% - Accent5 5 2 7" xfId="3035"/>
    <cellStyle name="20% - Accent5 5 3" xfId="3036"/>
    <cellStyle name="20% - Accent5 5 3 2" xfId="3037"/>
    <cellStyle name="20% - Accent5 5 3 2 2" xfId="3038"/>
    <cellStyle name="20% - Accent5 5 3 2 2 2" xfId="3039"/>
    <cellStyle name="20% - Accent5 5 3 2 3" xfId="3040"/>
    <cellStyle name="20% - Accent5 5 3 3" xfId="3041"/>
    <cellStyle name="20% - Accent5 5 3 3 2" xfId="3042"/>
    <cellStyle name="20% - Accent5 5 3 4" xfId="3043"/>
    <cellStyle name="20% - Accent5 5 3 4 2" xfId="3044"/>
    <cellStyle name="20% - Accent5 5 3 5" xfId="3045"/>
    <cellStyle name="20% - Accent5 5 3 5 2" xfId="3046"/>
    <cellStyle name="20% - Accent5 5 3 6" xfId="3047"/>
    <cellStyle name="20% - Accent5 5 4" xfId="3048"/>
    <cellStyle name="20% - Accent5 5 4 2" xfId="3049"/>
    <cellStyle name="20% - Accent5 5 4 2 2" xfId="3050"/>
    <cellStyle name="20% - Accent5 5 4 3" xfId="3051"/>
    <cellStyle name="20% - Accent5 5 5" xfId="3052"/>
    <cellStyle name="20% - Accent5 5 5 2" xfId="3053"/>
    <cellStyle name="20% - Accent5 5 5 2 2" xfId="3054"/>
    <cellStyle name="20% - Accent5 5 5 3" xfId="3055"/>
    <cellStyle name="20% - Accent5 5 6" xfId="3056"/>
    <cellStyle name="20% - Accent5 5 6 2" xfId="3057"/>
    <cellStyle name="20% - Accent5 5 7" xfId="3058"/>
    <cellStyle name="20% - Accent5 5 7 2" xfId="3059"/>
    <cellStyle name="20% - Accent5 5 7 2 2" xfId="3060"/>
    <cellStyle name="20% - Accent5 5 7 3" xfId="3061"/>
    <cellStyle name="20% - Accent5 5 8" xfId="3062"/>
    <cellStyle name="20% - Accent5 5 8 2" xfId="3063"/>
    <cellStyle name="20% - Accent5 6" xfId="3064"/>
    <cellStyle name="20% - Accent5 6 2" xfId="3065"/>
    <cellStyle name="20% - Accent5 6 2 2" xfId="3066"/>
    <cellStyle name="20% - Accent5 6 2 2 2" xfId="3067"/>
    <cellStyle name="20% - Accent5 6 2 3" xfId="3068"/>
    <cellStyle name="20% - Accent5 6 3" xfId="3069"/>
    <cellStyle name="20% - Accent5 6 3 2" xfId="3070"/>
    <cellStyle name="20% - Accent5 6 4" xfId="3071"/>
    <cellStyle name="20% - Accent5 6 4 2" xfId="3072"/>
    <cellStyle name="20% - Accent5 6 5" xfId="3073"/>
    <cellStyle name="20% - Accent5 6 5 2" xfId="3074"/>
    <cellStyle name="20% - Accent5 6 6" xfId="3075"/>
    <cellStyle name="20% - Accent5 7" xfId="3076"/>
    <cellStyle name="20% - Accent5 7 2" xfId="3077"/>
    <cellStyle name="20% - Accent5 7 2 2" xfId="3078"/>
    <cellStyle name="20% - Accent5 7 3" xfId="3079"/>
    <cellStyle name="20% - Accent5 8" xfId="3080"/>
    <cellStyle name="20% - Accent5 8 2" xfId="3081"/>
    <cellStyle name="20% - Accent5 9" xfId="3082"/>
    <cellStyle name="20% - Accent5 9 2" xfId="3083"/>
    <cellStyle name="20% - Accent6 10" xfId="3084"/>
    <cellStyle name="20% - Accent6 11" xfId="3085"/>
    <cellStyle name="20% - Accent6 2" xfId="3086"/>
    <cellStyle name="20% - Accent6 2 10" xfId="3087"/>
    <cellStyle name="20% - Accent6 2 10 2" xfId="3088"/>
    <cellStyle name="20% - Accent6 2 11" xfId="3089"/>
    <cellStyle name="20% - Accent6 2 11 2" xfId="3090"/>
    <cellStyle name="20% - Accent6 2 12" xfId="3091"/>
    <cellStyle name="20% - Accent6 2 12 2" xfId="3092"/>
    <cellStyle name="20% - Accent6 2 13" xfId="3093"/>
    <cellStyle name="20% - Accent6 2 14" xfId="3094"/>
    <cellStyle name="20% - Accent6 2 15" xfId="3095"/>
    <cellStyle name="20% - Accent6 2 16" xfId="3096"/>
    <cellStyle name="20% - Accent6 2 2" xfId="3097"/>
    <cellStyle name="20% - Accent6 2 2 10" xfId="3098"/>
    <cellStyle name="20% - Accent6 2 2 11" xfId="3099"/>
    <cellStyle name="20% - Accent6 2 2 12" xfId="3100"/>
    <cellStyle name="20% - Accent6 2 2 2" xfId="3101"/>
    <cellStyle name="20% - Accent6 2 2 2 10" xfId="3102"/>
    <cellStyle name="20% - Accent6 2 2 2 2" xfId="3103"/>
    <cellStyle name="20% - Accent6 2 2 2 2 2" xfId="3104"/>
    <cellStyle name="20% - Accent6 2 2 2 2 2 2" xfId="3105"/>
    <cellStyle name="20% - Accent6 2 2 2 2 2 2 2" xfId="3106"/>
    <cellStyle name="20% - Accent6 2 2 2 2 2 3" xfId="3107"/>
    <cellStyle name="20% - Accent6 2 2 2 2 3" xfId="3108"/>
    <cellStyle name="20% - Accent6 2 2 2 2 3 2" xfId="3109"/>
    <cellStyle name="20% - Accent6 2 2 2 2 4" xfId="3110"/>
    <cellStyle name="20% - Accent6 2 2 2 2 4 2" xfId="3111"/>
    <cellStyle name="20% - Accent6 2 2 2 2 5" xfId="3112"/>
    <cellStyle name="20% - Accent6 2 2 2 2 5 2" xfId="3113"/>
    <cellStyle name="20% - Accent6 2 2 2 2 6" xfId="3114"/>
    <cellStyle name="20% - Accent6 2 2 2 3" xfId="3115"/>
    <cellStyle name="20% - Accent6 2 2 2 3 2" xfId="3116"/>
    <cellStyle name="20% - Accent6 2 2 2 3 2 2" xfId="3117"/>
    <cellStyle name="20% - Accent6 2 2 2 3 3" xfId="3118"/>
    <cellStyle name="20% - Accent6 2 2 2 4" xfId="3119"/>
    <cellStyle name="20% - Accent6 2 2 2 4 2" xfId="3120"/>
    <cellStyle name="20% - Accent6 2 2 2 5" xfId="3121"/>
    <cellStyle name="20% - Accent6 2 2 2 5 2" xfId="3122"/>
    <cellStyle name="20% - Accent6 2 2 2 6" xfId="3123"/>
    <cellStyle name="20% - Accent6 2 2 2 6 2" xfId="3124"/>
    <cellStyle name="20% - Accent6 2 2 2 7" xfId="3125"/>
    <cellStyle name="20% - Accent6 2 2 2 8" xfId="3126"/>
    <cellStyle name="20% - Accent6 2 2 2 9" xfId="3127"/>
    <cellStyle name="20% - Accent6 2 2 3" xfId="3128"/>
    <cellStyle name="20% - Accent6 2 2 3 2" xfId="3129"/>
    <cellStyle name="20% - Accent6 2 2 3 2 2" xfId="3130"/>
    <cellStyle name="20% - Accent6 2 2 3 2 2 2" xfId="3131"/>
    <cellStyle name="20% - Accent6 2 2 3 2 2 2 2" xfId="3132"/>
    <cellStyle name="20% - Accent6 2 2 3 2 2 3" xfId="3133"/>
    <cellStyle name="20% - Accent6 2 2 3 2 3" xfId="3134"/>
    <cellStyle name="20% - Accent6 2 2 3 2 3 2" xfId="3135"/>
    <cellStyle name="20% - Accent6 2 2 3 2 4" xfId="3136"/>
    <cellStyle name="20% - Accent6 2 2 3 2 4 2" xfId="3137"/>
    <cellStyle name="20% - Accent6 2 2 3 2 5" xfId="3138"/>
    <cellStyle name="20% - Accent6 2 2 3 2 5 2" xfId="3139"/>
    <cellStyle name="20% - Accent6 2 2 3 2 6" xfId="3140"/>
    <cellStyle name="20% - Accent6 2 2 3 3" xfId="3141"/>
    <cellStyle name="20% - Accent6 2 2 3 3 2" xfId="3142"/>
    <cellStyle name="20% - Accent6 2 2 3 3 2 2" xfId="3143"/>
    <cellStyle name="20% - Accent6 2 2 3 3 3" xfId="3144"/>
    <cellStyle name="20% - Accent6 2 2 3 4" xfId="3145"/>
    <cellStyle name="20% - Accent6 2 2 3 4 2" xfId="3146"/>
    <cellStyle name="20% - Accent6 2 2 3 5" xfId="3147"/>
    <cellStyle name="20% - Accent6 2 2 3 5 2" xfId="3148"/>
    <cellStyle name="20% - Accent6 2 2 3 6" xfId="3149"/>
    <cellStyle name="20% - Accent6 2 2 3 6 2" xfId="3150"/>
    <cellStyle name="20% - Accent6 2 2 3 7" xfId="3151"/>
    <cellStyle name="20% - Accent6 2 2 4" xfId="3152"/>
    <cellStyle name="20% - Accent6 2 2 4 2" xfId="3153"/>
    <cellStyle name="20% - Accent6 2 2 4 2 2" xfId="3154"/>
    <cellStyle name="20% - Accent6 2 2 4 2 2 2" xfId="3155"/>
    <cellStyle name="20% - Accent6 2 2 4 2 3" xfId="3156"/>
    <cellStyle name="20% - Accent6 2 2 4 3" xfId="3157"/>
    <cellStyle name="20% - Accent6 2 2 4 3 2" xfId="3158"/>
    <cellStyle name="20% - Accent6 2 2 4 4" xfId="3159"/>
    <cellStyle name="20% - Accent6 2 2 4 4 2" xfId="3160"/>
    <cellStyle name="20% - Accent6 2 2 4 5" xfId="3161"/>
    <cellStyle name="20% - Accent6 2 2 4 5 2" xfId="3162"/>
    <cellStyle name="20% - Accent6 2 2 4 6" xfId="3163"/>
    <cellStyle name="20% - Accent6 2 2 5" xfId="3164"/>
    <cellStyle name="20% - Accent6 2 2 5 2" xfId="3165"/>
    <cellStyle name="20% - Accent6 2 2 5 2 2" xfId="3166"/>
    <cellStyle name="20% - Accent6 2 2 5 3" xfId="3167"/>
    <cellStyle name="20% - Accent6 2 2 6" xfId="3168"/>
    <cellStyle name="20% - Accent6 2 2 6 2" xfId="3169"/>
    <cellStyle name="20% - Accent6 2 2 7" xfId="3170"/>
    <cellStyle name="20% - Accent6 2 2 7 2" xfId="3171"/>
    <cellStyle name="20% - Accent6 2 2 8" xfId="3172"/>
    <cellStyle name="20% - Accent6 2 2 8 2" xfId="3173"/>
    <cellStyle name="20% - Accent6 2 2 9" xfId="3174"/>
    <cellStyle name="20% - Accent6 2 3" xfId="3175"/>
    <cellStyle name="20% - Accent6 2 3 10" xfId="3176"/>
    <cellStyle name="20% - Accent6 2 3 11" xfId="3177"/>
    <cellStyle name="20% - Accent6 2 3 2" xfId="3178"/>
    <cellStyle name="20% - Accent6 2 3 2 2" xfId="3179"/>
    <cellStyle name="20% - Accent6 2 3 2 2 2" xfId="3180"/>
    <cellStyle name="20% - Accent6 2 3 2 2 2 2" xfId="3181"/>
    <cellStyle name="20% - Accent6 2 3 2 2 2 2 2" xfId="3182"/>
    <cellStyle name="20% - Accent6 2 3 2 2 2 3" xfId="3183"/>
    <cellStyle name="20% - Accent6 2 3 2 2 3" xfId="3184"/>
    <cellStyle name="20% - Accent6 2 3 2 2 3 2" xfId="3185"/>
    <cellStyle name="20% - Accent6 2 3 2 2 4" xfId="3186"/>
    <cellStyle name="20% - Accent6 2 3 2 2 4 2" xfId="3187"/>
    <cellStyle name="20% - Accent6 2 3 2 2 5" xfId="3188"/>
    <cellStyle name="20% - Accent6 2 3 2 2 5 2" xfId="3189"/>
    <cellStyle name="20% - Accent6 2 3 2 2 6" xfId="3190"/>
    <cellStyle name="20% - Accent6 2 3 2 3" xfId="3191"/>
    <cellStyle name="20% - Accent6 2 3 2 3 2" xfId="3192"/>
    <cellStyle name="20% - Accent6 2 3 2 3 2 2" xfId="3193"/>
    <cellStyle name="20% - Accent6 2 3 2 3 3" xfId="3194"/>
    <cellStyle name="20% - Accent6 2 3 2 4" xfId="3195"/>
    <cellStyle name="20% - Accent6 2 3 2 4 2" xfId="3196"/>
    <cellStyle name="20% - Accent6 2 3 2 5" xfId="3197"/>
    <cellStyle name="20% - Accent6 2 3 2 5 2" xfId="3198"/>
    <cellStyle name="20% - Accent6 2 3 2 6" xfId="3199"/>
    <cellStyle name="20% - Accent6 2 3 2 6 2" xfId="3200"/>
    <cellStyle name="20% - Accent6 2 3 2 7" xfId="3201"/>
    <cellStyle name="20% - Accent6 2 3 3" xfId="3202"/>
    <cellStyle name="20% - Accent6 2 3 3 2" xfId="3203"/>
    <cellStyle name="20% - Accent6 2 3 3 2 2" xfId="3204"/>
    <cellStyle name="20% - Accent6 2 3 3 2 2 2" xfId="3205"/>
    <cellStyle name="20% - Accent6 2 3 3 2 3" xfId="3206"/>
    <cellStyle name="20% - Accent6 2 3 3 3" xfId="3207"/>
    <cellStyle name="20% - Accent6 2 3 3 3 2" xfId="3208"/>
    <cellStyle name="20% - Accent6 2 3 3 4" xfId="3209"/>
    <cellStyle name="20% - Accent6 2 3 3 4 2" xfId="3210"/>
    <cellStyle name="20% - Accent6 2 3 3 5" xfId="3211"/>
    <cellStyle name="20% - Accent6 2 3 3 5 2" xfId="3212"/>
    <cellStyle name="20% - Accent6 2 3 3 6" xfId="3213"/>
    <cellStyle name="20% - Accent6 2 3 4" xfId="3214"/>
    <cellStyle name="20% - Accent6 2 3 4 2" xfId="3215"/>
    <cellStyle name="20% - Accent6 2 3 4 2 2" xfId="3216"/>
    <cellStyle name="20% - Accent6 2 3 4 3" xfId="3217"/>
    <cellStyle name="20% - Accent6 2 3 5" xfId="3218"/>
    <cellStyle name="20% - Accent6 2 3 5 2" xfId="3219"/>
    <cellStyle name="20% - Accent6 2 3 6" xfId="3220"/>
    <cellStyle name="20% - Accent6 2 3 6 2" xfId="3221"/>
    <cellStyle name="20% - Accent6 2 3 7" xfId="3222"/>
    <cellStyle name="20% - Accent6 2 3 7 2" xfId="3223"/>
    <cellStyle name="20% - Accent6 2 3 8" xfId="3224"/>
    <cellStyle name="20% - Accent6 2 3 9" xfId="3225"/>
    <cellStyle name="20% - Accent6 2 4" xfId="3226"/>
    <cellStyle name="20% - Accent6 2 4 2" xfId="3227"/>
    <cellStyle name="20% - Accent6 2 4 2 2" xfId="3228"/>
    <cellStyle name="20% - Accent6 2 4 2 2 2" xfId="3229"/>
    <cellStyle name="20% - Accent6 2 4 2 2 2 2" xfId="3230"/>
    <cellStyle name="20% - Accent6 2 4 2 2 3" xfId="3231"/>
    <cellStyle name="20% - Accent6 2 4 2 3" xfId="3232"/>
    <cellStyle name="20% - Accent6 2 4 2 3 2" xfId="3233"/>
    <cellStyle name="20% - Accent6 2 4 2 4" xfId="3234"/>
    <cellStyle name="20% - Accent6 2 4 2 4 2" xfId="3235"/>
    <cellStyle name="20% - Accent6 2 4 2 5" xfId="3236"/>
    <cellStyle name="20% - Accent6 2 4 2 5 2" xfId="3237"/>
    <cellStyle name="20% - Accent6 2 4 2 6" xfId="3238"/>
    <cellStyle name="20% - Accent6 2 4 3" xfId="3239"/>
    <cellStyle name="20% - Accent6 2 4 3 2" xfId="3240"/>
    <cellStyle name="20% - Accent6 2 4 3 2 2" xfId="3241"/>
    <cellStyle name="20% - Accent6 2 4 3 3" xfId="3242"/>
    <cellStyle name="20% - Accent6 2 4 4" xfId="3243"/>
    <cellStyle name="20% - Accent6 2 4 4 2" xfId="3244"/>
    <cellStyle name="20% - Accent6 2 4 5" xfId="3245"/>
    <cellStyle name="20% - Accent6 2 4 5 2" xfId="3246"/>
    <cellStyle name="20% - Accent6 2 4 6" xfId="3247"/>
    <cellStyle name="20% - Accent6 2 4 6 2" xfId="3248"/>
    <cellStyle name="20% - Accent6 2 4 7" xfId="3249"/>
    <cellStyle name="20% - Accent6 2 4 7 2" xfId="3250"/>
    <cellStyle name="20% - Accent6 2 5" xfId="3251"/>
    <cellStyle name="20% - Accent6 2 5 2" xfId="3252"/>
    <cellStyle name="20% - Accent6 2 5 2 2" xfId="3253"/>
    <cellStyle name="20% - Accent6 2 5 2 2 2" xfId="3254"/>
    <cellStyle name="20% - Accent6 2 5 2 2 2 2" xfId="3255"/>
    <cellStyle name="20% - Accent6 2 5 2 2 3" xfId="3256"/>
    <cellStyle name="20% - Accent6 2 5 2 3" xfId="3257"/>
    <cellStyle name="20% - Accent6 2 5 2 3 2" xfId="3258"/>
    <cellStyle name="20% - Accent6 2 5 2 4" xfId="3259"/>
    <cellStyle name="20% - Accent6 2 5 2 4 2" xfId="3260"/>
    <cellStyle name="20% - Accent6 2 5 2 5" xfId="3261"/>
    <cellStyle name="20% - Accent6 2 5 2 5 2" xfId="3262"/>
    <cellStyle name="20% - Accent6 2 5 2 6" xfId="3263"/>
    <cellStyle name="20% - Accent6 2 5 3" xfId="3264"/>
    <cellStyle name="20% - Accent6 2 5 3 2" xfId="3265"/>
    <cellStyle name="20% - Accent6 2 5 3 2 2" xfId="3266"/>
    <cellStyle name="20% - Accent6 2 5 3 3" xfId="3267"/>
    <cellStyle name="20% - Accent6 2 5 4" xfId="3268"/>
    <cellStyle name="20% - Accent6 2 5 4 2" xfId="3269"/>
    <cellStyle name="20% - Accent6 2 5 5" xfId="3270"/>
    <cellStyle name="20% - Accent6 2 5 5 2" xfId="3271"/>
    <cellStyle name="20% - Accent6 2 5 6" xfId="3272"/>
    <cellStyle name="20% - Accent6 2 5 6 2" xfId="3273"/>
    <cellStyle name="20% - Accent6 2 5 7" xfId="3274"/>
    <cellStyle name="20% - Accent6 2 6" xfId="3275"/>
    <cellStyle name="20% - Accent6 2 6 2" xfId="3276"/>
    <cellStyle name="20% - Accent6 2 6 2 2" xfId="3277"/>
    <cellStyle name="20% - Accent6 2 6 2 2 2" xfId="3278"/>
    <cellStyle name="20% - Accent6 2 6 2 2 2 2" xfId="3279"/>
    <cellStyle name="20% - Accent6 2 6 2 2 3" xfId="3280"/>
    <cellStyle name="20% - Accent6 2 6 2 3" xfId="3281"/>
    <cellStyle name="20% - Accent6 2 6 2 3 2" xfId="3282"/>
    <cellStyle name="20% - Accent6 2 6 2 4" xfId="3283"/>
    <cellStyle name="20% - Accent6 2 6 2 4 2" xfId="3284"/>
    <cellStyle name="20% - Accent6 2 6 2 5" xfId="3285"/>
    <cellStyle name="20% - Accent6 2 6 2 5 2" xfId="3286"/>
    <cellStyle name="20% - Accent6 2 6 2 6" xfId="3287"/>
    <cellStyle name="20% - Accent6 2 6 3" xfId="3288"/>
    <cellStyle name="20% - Accent6 2 6 3 2" xfId="3289"/>
    <cellStyle name="20% - Accent6 2 6 3 2 2" xfId="3290"/>
    <cellStyle name="20% - Accent6 2 6 3 3" xfId="3291"/>
    <cellStyle name="20% - Accent6 2 6 4" xfId="3292"/>
    <cellStyle name="20% - Accent6 2 6 4 2" xfId="3293"/>
    <cellStyle name="20% - Accent6 2 6 5" xfId="3294"/>
    <cellStyle name="20% - Accent6 2 6 5 2" xfId="3295"/>
    <cellStyle name="20% - Accent6 2 6 6" xfId="3296"/>
    <cellStyle name="20% - Accent6 2 6 6 2" xfId="3297"/>
    <cellStyle name="20% - Accent6 2 6 6 2 2" xfId="3298"/>
    <cellStyle name="20% - Accent6 2 6 6 3" xfId="3299"/>
    <cellStyle name="20% - Accent6 2 6 7" xfId="3300"/>
    <cellStyle name="20% - Accent6 2 7" xfId="3301"/>
    <cellStyle name="20% - Accent6 2 7 2" xfId="3302"/>
    <cellStyle name="20% - Accent6 2 7 2 2" xfId="3303"/>
    <cellStyle name="20% - Accent6 2 7 2 2 2" xfId="3304"/>
    <cellStyle name="20% - Accent6 2 7 2 3" xfId="3305"/>
    <cellStyle name="20% - Accent6 2 7 3" xfId="3306"/>
    <cellStyle name="20% - Accent6 2 7 3 2" xfId="3307"/>
    <cellStyle name="20% - Accent6 2 7 4" xfId="3308"/>
    <cellStyle name="20% - Accent6 2 7 4 2" xfId="3309"/>
    <cellStyle name="20% - Accent6 2 7 5" xfId="3310"/>
    <cellStyle name="20% - Accent6 2 7 5 2" xfId="3311"/>
    <cellStyle name="20% - Accent6 2 7 6" xfId="3312"/>
    <cellStyle name="20% - Accent6 2 7 7" xfId="3313"/>
    <cellStyle name="20% - Accent6 2 8" xfId="3314"/>
    <cellStyle name="20% - Accent6 2 8 2" xfId="3315"/>
    <cellStyle name="20% - Accent6 2 8 2 2" xfId="3316"/>
    <cellStyle name="20% - Accent6 2 8 3" xfId="3317"/>
    <cellStyle name="20% - Accent6 2 9" xfId="3318"/>
    <cellStyle name="20% - Accent6 2 9 2" xfId="3319"/>
    <cellStyle name="20% - Accent6 3" xfId="3320"/>
    <cellStyle name="20% - Accent6 3 10" xfId="3321"/>
    <cellStyle name="20% - Accent6 3 11" xfId="3322"/>
    <cellStyle name="20% - Accent6 3 2" xfId="3323"/>
    <cellStyle name="20% - Accent6 3 2 2" xfId="3324"/>
    <cellStyle name="20% - Accent6 3 2 2 2" xfId="3325"/>
    <cellStyle name="20% - Accent6 3 2 2 2 2" xfId="3326"/>
    <cellStyle name="20% - Accent6 3 2 2 2 2 2" xfId="3327"/>
    <cellStyle name="20% - Accent6 3 2 2 2 2 2 2" xfId="3328"/>
    <cellStyle name="20% - Accent6 3 2 2 2 2 3" xfId="3329"/>
    <cellStyle name="20% - Accent6 3 2 2 2 3" xfId="3330"/>
    <cellStyle name="20% - Accent6 3 2 2 2 3 2" xfId="3331"/>
    <cellStyle name="20% - Accent6 3 2 2 2 4" xfId="3332"/>
    <cellStyle name="20% - Accent6 3 2 2 2 4 2" xfId="3333"/>
    <cellStyle name="20% - Accent6 3 2 2 2 4 2 2" xfId="3334"/>
    <cellStyle name="20% - Accent6 3 2 2 2 4 3" xfId="3335"/>
    <cellStyle name="20% - Accent6 3 2 2 2 5" xfId="3336"/>
    <cellStyle name="20% - Accent6 3 2 2 2 5 2" xfId="3337"/>
    <cellStyle name="20% - Accent6 3 2 2 2 6" xfId="3338"/>
    <cellStyle name="20% - Accent6 3 2 2 3" xfId="3339"/>
    <cellStyle name="20% - Accent6 3 2 2 3 2" xfId="3340"/>
    <cellStyle name="20% - Accent6 3 2 2 3 2 2" xfId="3341"/>
    <cellStyle name="20% - Accent6 3 2 2 3 3" xfId="3342"/>
    <cellStyle name="20% - Accent6 3 2 2 4" xfId="3343"/>
    <cellStyle name="20% - Accent6 3 2 2 4 2" xfId="3344"/>
    <cellStyle name="20% - Accent6 3 2 2 5" xfId="3345"/>
    <cellStyle name="20% - Accent6 3 2 2 5 2" xfId="3346"/>
    <cellStyle name="20% - Accent6 3 2 2 6" xfId="3347"/>
    <cellStyle name="20% - Accent6 3 2 2 6 2" xfId="3348"/>
    <cellStyle name="20% - Accent6 3 2 2 7" xfId="3349"/>
    <cellStyle name="20% - Accent6 3 2 3" xfId="3350"/>
    <cellStyle name="20% - Accent6 3 2 3 2" xfId="3351"/>
    <cellStyle name="20% - Accent6 3 2 3 2 2" xfId="3352"/>
    <cellStyle name="20% - Accent6 3 2 3 2 2 2" xfId="3353"/>
    <cellStyle name="20% - Accent6 3 2 3 2 2 2 2" xfId="3354"/>
    <cellStyle name="20% - Accent6 3 2 3 2 2 3" xfId="3355"/>
    <cellStyle name="20% - Accent6 3 2 3 2 2 4" xfId="3356"/>
    <cellStyle name="20% - Accent6 3 2 3 2 3" xfId="3357"/>
    <cellStyle name="20% - Accent6 3 2 3 2 3 2" xfId="3358"/>
    <cellStyle name="20% - Accent6 3 2 3 2 4" xfId="3359"/>
    <cellStyle name="20% - Accent6 3 2 3 2 4 2" xfId="3360"/>
    <cellStyle name="20% - Accent6 3 2 3 2 5" xfId="3361"/>
    <cellStyle name="20% - Accent6 3 2 3 2 5 2" xfId="3362"/>
    <cellStyle name="20% - Accent6 3 2 3 2 6" xfId="3363"/>
    <cellStyle name="20% - Accent6 3 2 3 3" xfId="3364"/>
    <cellStyle name="20% - Accent6 3 2 3 3 2" xfId="3365"/>
    <cellStyle name="20% - Accent6 3 2 3 3 2 2" xfId="3366"/>
    <cellStyle name="20% - Accent6 3 2 3 3 3" xfId="3367"/>
    <cellStyle name="20% - Accent6 3 2 3 4" xfId="3368"/>
    <cellStyle name="20% - Accent6 3 2 3 4 2" xfId="3369"/>
    <cellStyle name="20% - Accent6 3 2 3 4 2 2" xfId="3370"/>
    <cellStyle name="20% - Accent6 3 2 3 4 3" xfId="3371"/>
    <cellStyle name="20% - Accent6 3 2 3 5" xfId="3372"/>
    <cellStyle name="20% - Accent6 3 2 3 5 2" xfId="3373"/>
    <cellStyle name="20% - Accent6 3 2 3 5 2 2" xfId="3374"/>
    <cellStyle name="20% - Accent6 3 2 3 5 3" xfId="3375"/>
    <cellStyle name="20% - Accent6 3 2 3 6" xfId="3376"/>
    <cellStyle name="20% - Accent6 3 2 3 6 2" xfId="3377"/>
    <cellStyle name="20% - Accent6 3 2 3 7" xfId="3378"/>
    <cellStyle name="20% - Accent6 3 2 4" xfId="3379"/>
    <cellStyle name="20% - Accent6 3 2 4 2" xfId="3380"/>
    <cellStyle name="20% - Accent6 3 2 4 2 2" xfId="3381"/>
    <cellStyle name="20% - Accent6 3 2 4 2 2 2" xfId="3382"/>
    <cellStyle name="20% - Accent6 3 2 4 2 3" xfId="3383"/>
    <cellStyle name="20% - Accent6 3 2 4 3" xfId="3384"/>
    <cellStyle name="20% - Accent6 3 2 4 3 2" xfId="3385"/>
    <cellStyle name="20% - Accent6 3 2 4 4" xfId="3386"/>
    <cellStyle name="20% - Accent6 3 2 4 4 2" xfId="3387"/>
    <cellStyle name="20% - Accent6 3 2 4 5" xfId="3388"/>
    <cellStyle name="20% - Accent6 3 2 4 5 2" xfId="3389"/>
    <cellStyle name="20% - Accent6 3 2 4 5 2 2" xfId="3390"/>
    <cellStyle name="20% - Accent6 3 2 4 5 3" xfId="3391"/>
    <cellStyle name="20% - Accent6 3 2 4 6" xfId="3392"/>
    <cellStyle name="20% - Accent6 3 2 5" xfId="3393"/>
    <cellStyle name="20% - Accent6 3 2 5 2" xfId="3394"/>
    <cellStyle name="20% - Accent6 3 2 5 2 2" xfId="3395"/>
    <cellStyle name="20% - Accent6 3 2 5 3" xfId="3396"/>
    <cellStyle name="20% - Accent6 3 2 6" xfId="3397"/>
    <cellStyle name="20% - Accent6 3 2 6 2" xfId="3398"/>
    <cellStyle name="20% - Accent6 3 2 7" xfId="3399"/>
    <cellStyle name="20% - Accent6 3 2 7 2" xfId="3400"/>
    <cellStyle name="20% - Accent6 3 2 8" xfId="3401"/>
    <cellStyle name="20% - Accent6 3 2 8 2" xfId="3402"/>
    <cellStyle name="20% - Accent6 3 2 9" xfId="3403"/>
    <cellStyle name="20% - Accent6 3 3" xfId="3404"/>
    <cellStyle name="20% - Accent6 3 3 2" xfId="3405"/>
    <cellStyle name="20% - Accent6 3 3 2 2" xfId="3406"/>
    <cellStyle name="20% - Accent6 3 3 2 2 2" xfId="3407"/>
    <cellStyle name="20% - Accent6 3 3 2 2 2 2" xfId="3408"/>
    <cellStyle name="20% - Accent6 3 3 2 2 3" xfId="3409"/>
    <cellStyle name="20% - Accent6 3 3 2 3" xfId="3410"/>
    <cellStyle name="20% - Accent6 3 3 2 3 2" xfId="3411"/>
    <cellStyle name="20% - Accent6 3 3 2 4" xfId="3412"/>
    <cellStyle name="20% - Accent6 3 3 2 4 2" xfId="3413"/>
    <cellStyle name="20% - Accent6 3 3 2 5" xfId="3414"/>
    <cellStyle name="20% - Accent6 3 3 2 5 2" xfId="3415"/>
    <cellStyle name="20% - Accent6 3 3 2 6" xfId="3416"/>
    <cellStyle name="20% - Accent6 3 3 3" xfId="3417"/>
    <cellStyle name="20% - Accent6 3 3 3 2" xfId="3418"/>
    <cellStyle name="20% - Accent6 3 3 3 2 2" xfId="3419"/>
    <cellStyle name="20% - Accent6 3 3 3 3" xfId="3420"/>
    <cellStyle name="20% - Accent6 3 3 4" xfId="3421"/>
    <cellStyle name="20% - Accent6 3 3 4 2" xfId="3422"/>
    <cellStyle name="20% - Accent6 3 3 5" xfId="3423"/>
    <cellStyle name="20% - Accent6 3 3 5 2" xfId="3424"/>
    <cellStyle name="20% - Accent6 3 3 6" xfId="3425"/>
    <cellStyle name="20% - Accent6 3 3 6 2" xfId="3426"/>
    <cellStyle name="20% - Accent6 3 3 7" xfId="3427"/>
    <cellStyle name="20% - Accent6 3 4" xfId="3428"/>
    <cellStyle name="20% - Accent6 3 4 2" xfId="3429"/>
    <cellStyle name="20% - Accent6 3 4 2 2" xfId="3430"/>
    <cellStyle name="20% - Accent6 3 4 2 2 2" xfId="3431"/>
    <cellStyle name="20% - Accent6 3 4 2 2 2 2" xfId="3432"/>
    <cellStyle name="20% - Accent6 3 4 2 2 3" xfId="3433"/>
    <cellStyle name="20% - Accent6 3 4 2 3" xfId="3434"/>
    <cellStyle name="20% - Accent6 3 4 2 3 2" xfId="3435"/>
    <cellStyle name="20% - Accent6 3 4 2 4" xfId="3436"/>
    <cellStyle name="20% - Accent6 3 4 2 4 2" xfId="3437"/>
    <cellStyle name="20% - Accent6 3 4 2 5" xfId="3438"/>
    <cellStyle name="20% - Accent6 3 4 2 5 2" xfId="3439"/>
    <cellStyle name="20% - Accent6 3 4 2 6" xfId="3440"/>
    <cellStyle name="20% - Accent6 3 4 3" xfId="3441"/>
    <cellStyle name="20% - Accent6 3 4 3 2" xfId="3442"/>
    <cellStyle name="20% - Accent6 3 4 3 2 2" xfId="3443"/>
    <cellStyle name="20% - Accent6 3 4 3 3" xfId="3444"/>
    <cellStyle name="20% - Accent6 3 4 4" xfId="3445"/>
    <cellStyle name="20% - Accent6 3 4 4 2" xfId="3446"/>
    <cellStyle name="20% - Accent6 3 4 5" xfId="3447"/>
    <cellStyle name="20% - Accent6 3 4 5 2" xfId="3448"/>
    <cellStyle name="20% - Accent6 3 4 6" xfId="3449"/>
    <cellStyle name="20% - Accent6 3 4 6 2" xfId="3450"/>
    <cellStyle name="20% - Accent6 3 4 7" xfId="3451"/>
    <cellStyle name="20% - Accent6 3 4 8" xfId="3452"/>
    <cellStyle name="20% - Accent6 3 5" xfId="3453"/>
    <cellStyle name="20% - Accent6 3 5 2" xfId="3454"/>
    <cellStyle name="20% - Accent6 3 5 2 2" xfId="3455"/>
    <cellStyle name="20% - Accent6 3 5 2 2 2" xfId="3456"/>
    <cellStyle name="20% - Accent6 3 5 2 3" xfId="3457"/>
    <cellStyle name="20% - Accent6 3 5 3" xfId="3458"/>
    <cellStyle name="20% - Accent6 3 5 3 2" xfId="3459"/>
    <cellStyle name="20% - Accent6 3 5 4" xfId="3460"/>
    <cellStyle name="20% - Accent6 3 5 4 2" xfId="3461"/>
    <cellStyle name="20% - Accent6 3 5 5" xfId="3462"/>
    <cellStyle name="20% - Accent6 3 5 5 2" xfId="3463"/>
    <cellStyle name="20% - Accent6 3 5 6" xfId="3464"/>
    <cellStyle name="20% - Accent6 3 6" xfId="3465"/>
    <cellStyle name="20% - Accent6 3 6 2" xfId="3466"/>
    <cellStyle name="20% - Accent6 3 6 2 2" xfId="3467"/>
    <cellStyle name="20% - Accent6 3 6 3" xfId="3468"/>
    <cellStyle name="20% - Accent6 3 7" xfId="3469"/>
    <cellStyle name="20% - Accent6 3 7 2" xfId="3470"/>
    <cellStyle name="20% - Accent6 3 8" xfId="3471"/>
    <cellStyle name="20% - Accent6 3 8 2" xfId="3472"/>
    <cellStyle name="20% - Accent6 3 9" xfId="3473"/>
    <cellStyle name="20% - Accent6 3 9 2" xfId="3474"/>
    <cellStyle name="20% - Accent6 4" xfId="3475"/>
    <cellStyle name="20% - Accent6 4 2" xfId="3476"/>
    <cellStyle name="20% - Accent6 4 2 2" xfId="3477"/>
    <cellStyle name="20% - Accent6 4 2 2 2" xfId="3478"/>
    <cellStyle name="20% - Accent6 4 2 2 2 2" xfId="3479"/>
    <cellStyle name="20% - Accent6 4 2 2 2 2 2" xfId="3480"/>
    <cellStyle name="20% - Accent6 4 2 2 2 3" xfId="3481"/>
    <cellStyle name="20% - Accent6 4 2 2 3" xfId="3482"/>
    <cellStyle name="20% - Accent6 4 2 2 3 2" xfId="3483"/>
    <cellStyle name="20% - Accent6 4 2 2 4" xfId="3484"/>
    <cellStyle name="20% - Accent6 4 2 2 4 2" xfId="3485"/>
    <cellStyle name="20% - Accent6 4 2 2 5" xfId="3486"/>
    <cellStyle name="20% - Accent6 4 2 2 5 2" xfId="3487"/>
    <cellStyle name="20% - Accent6 4 2 2 6" xfId="3488"/>
    <cellStyle name="20% - Accent6 4 2 3" xfId="3489"/>
    <cellStyle name="20% - Accent6 4 2 3 2" xfId="3490"/>
    <cellStyle name="20% - Accent6 4 2 3 2 2" xfId="3491"/>
    <cellStyle name="20% - Accent6 4 2 3 3" xfId="3492"/>
    <cellStyle name="20% - Accent6 4 2 4" xfId="3493"/>
    <cellStyle name="20% - Accent6 4 2 4 2" xfId="3494"/>
    <cellStyle name="20% - Accent6 4 2 5" xfId="3495"/>
    <cellStyle name="20% - Accent6 4 2 5 2" xfId="3496"/>
    <cellStyle name="20% - Accent6 4 2 6" xfId="3497"/>
    <cellStyle name="20% - Accent6 4 2 6 2" xfId="3498"/>
    <cellStyle name="20% - Accent6 4 2 7" xfId="3499"/>
    <cellStyle name="20% - Accent6 4 3" xfId="3500"/>
    <cellStyle name="20% - Accent6 4 4" xfId="3501"/>
    <cellStyle name="20% - Accent6 4 4 2" xfId="3502"/>
    <cellStyle name="20% - Accent6 4 4 2 2" xfId="3503"/>
    <cellStyle name="20% - Accent6 4 4 2 2 2" xfId="3504"/>
    <cellStyle name="20% - Accent6 4 4 2 3" xfId="3505"/>
    <cellStyle name="20% - Accent6 4 4 3" xfId="3506"/>
    <cellStyle name="20% - Accent6 4 4 3 2" xfId="3507"/>
    <cellStyle name="20% - Accent6 4 4 4" xfId="3508"/>
    <cellStyle name="20% - Accent6 4 4 4 2" xfId="3509"/>
    <cellStyle name="20% - Accent6 4 4 5" xfId="3510"/>
    <cellStyle name="20% - Accent6 4 4 5 2" xfId="3511"/>
    <cellStyle name="20% - Accent6 4 4 6" xfId="3512"/>
    <cellStyle name="20% - Accent6 4 5" xfId="3513"/>
    <cellStyle name="20% - Accent6 4 5 2" xfId="3514"/>
    <cellStyle name="20% - Accent6 4 5 2 2" xfId="3515"/>
    <cellStyle name="20% - Accent6 4 5 3" xfId="3516"/>
    <cellStyle name="20% - Accent6 4 6" xfId="3517"/>
    <cellStyle name="20% - Accent6 4 6 2" xfId="3518"/>
    <cellStyle name="20% - Accent6 4 7" xfId="3519"/>
    <cellStyle name="20% - Accent6 4 7 2" xfId="3520"/>
    <cellStyle name="20% - Accent6 4 8" xfId="3521"/>
    <cellStyle name="20% - Accent6 4 8 2" xfId="3522"/>
    <cellStyle name="20% - Accent6 4 9" xfId="3523"/>
    <cellStyle name="20% - Accent6 5" xfId="3524"/>
    <cellStyle name="20% - Accent6 5 2" xfId="3525"/>
    <cellStyle name="20% - Accent6 5 2 2" xfId="3526"/>
    <cellStyle name="20% - Accent6 5 2 2 2" xfId="3527"/>
    <cellStyle name="20% - Accent6 5 2 2 2 2" xfId="3528"/>
    <cellStyle name="20% - Accent6 5 2 2 2 2 2" xfId="3529"/>
    <cellStyle name="20% - Accent6 5 2 2 2 3" xfId="3530"/>
    <cellStyle name="20% - Accent6 5 2 2 3" xfId="3531"/>
    <cellStyle name="20% - Accent6 5 2 2 3 2" xfId="3532"/>
    <cellStyle name="20% - Accent6 5 2 2 4" xfId="3533"/>
    <cellStyle name="20% - Accent6 5 2 2 4 2" xfId="3534"/>
    <cellStyle name="20% - Accent6 5 2 2 5" xfId="3535"/>
    <cellStyle name="20% - Accent6 5 2 2 5 2" xfId="3536"/>
    <cellStyle name="20% - Accent6 5 2 2 6" xfId="3537"/>
    <cellStyle name="20% - Accent6 5 2 3" xfId="3538"/>
    <cellStyle name="20% - Accent6 5 2 3 2" xfId="3539"/>
    <cellStyle name="20% - Accent6 5 2 3 2 2" xfId="3540"/>
    <cellStyle name="20% - Accent6 5 2 3 3" xfId="3541"/>
    <cellStyle name="20% - Accent6 5 2 4" xfId="3542"/>
    <cellStyle name="20% - Accent6 5 2 4 2" xfId="3543"/>
    <cellStyle name="20% - Accent6 5 2 5" xfId="3544"/>
    <cellStyle name="20% - Accent6 5 2 5 2" xfId="3545"/>
    <cellStyle name="20% - Accent6 5 2 6" xfId="3546"/>
    <cellStyle name="20% - Accent6 5 2 6 2" xfId="3547"/>
    <cellStyle name="20% - Accent6 5 2 7" xfId="3548"/>
    <cellStyle name="20% - Accent6 5 3" xfId="3549"/>
    <cellStyle name="20% - Accent6 5 3 2" xfId="3550"/>
    <cellStyle name="20% - Accent6 5 3 2 2" xfId="3551"/>
    <cellStyle name="20% - Accent6 5 3 2 2 2" xfId="3552"/>
    <cellStyle name="20% - Accent6 5 3 2 3" xfId="3553"/>
    <cellStyle name="20% - Accent6 5 3 3" xfId="3554"/>
    <cellStyle name="20% - Accent6 5 3 3 2" xfId="3555"/>
    <cellStyle name="20% - Accent6 5 3 4" xfId="3556"/>
    <cellStyle name="20% - Accent6 5 3 4 2" xfId="3557"/>
    <cellStyle name="20% - Accent6 5 3 5" xfId="3558"/>
    <cellStyle name="20% - Accent6 5 3 5 2" xfId="3559"/>
    <cellStyle name="20% - Accent6 5 3 6" xfId="3560"/>
    <cellStyle name="20% - Accent6 5 4" xfId="3561"/>
    <cellStyle name="20% - Accent6 5 4 2" xfId="3562"/>
    <cellStyle name="20% - Accent6 5 4 2 2" xfId="3563"/>
    <cellStyle name="20% - Accent6 5 4 3" xfId="3564"/>
    <cellStyle name="20% - Accent6 5 5" xfId="3565"/>
    <cellStyle name="20% - Accent6 5 5 2" xfId="3566"/>
    <cellStyle name="20% - Accent6 5 6" xfId="3567"/>
    <cellStyle name="20% - Accent6 5 6 2" xfId="3568"/>
    <cellStyle name="20% - Accent6 5 7" xfId="3569"/>
    <cellStyle name="20% - Accent6 5 7 2" xfId="3570"/>
    <cellStyle name="20% - Accent6 5 8" xfId="3571"/>
    <cellStyle name="20% - Accent6 5 8 2" xfId="3572"/>
    <cellStyle name="20% - Accent6 6" xfId="3573"/>
    <cellStyle name="20% - Accent6 6 2" xfId="3574"/>
    <cellStyle name="20% - Accent6 6 2 2" xfId="3575"/>
    <cellStyle name="20% - Accent6 6 2 2 2" xfId="3576"/>
    <cellStyle name="20% - Accent6 6 2 3" xfId="3577"/>
    <cellStyle name="20% - Accent6 6 3" xfId="3578"/>
    <cellStyle name="20% - Accent6 6 3 2" xfId="3579"/>
    <cellStyle name="20% - Accent6 6 4" xfId="3580"/>
    <cellStyle name="20% - Accent6 6 4 2" xfId="3581"/>
    <cellStyle name="20% - Accent6 6 5" xfId="3582"/>
    <cellStyle name="20% - Accent6 6 5 2" xfId="3583"/>
    <cellStyle name="20% - Accent6 6 6" xfId="3584"/>
    <cellStyle name="20% - Accent6 7" xfId="3585"/>
    <cellStyle name="20% - Accent6 7 2" xfId="3586"/>
    <cellStyle name="20% - Accent6 7 2 2" xfId="3587"/>
    <cellStyle name="20% - Accent6 7 3" xfId="3588"/>
    <cellStyle name="20% - Accent6 8" xfId="3589"/>
    <cellStyle name="20% - Accent6 8 2" xfId="3590"/>
    <cellStyle name="20% - Accent6 9" xfId="3591"/>
    <cellStyle name="20% - Accent6 9 2" xfId="3592"/>
    <cellStyle name="20% - アクセント 1" xfId="57024"/>
    <cellStyle name="20% - アクセント 2" xfId="57025"/>
    <cellStyle name="20% - アクセント 3" xfId="57026"/>
    <cellStyle name="20% - アクセント 4" xfId="57027"/>
    <cellStyle name="20% - アクセント 5" xfId="57028"/>
    <cellStyle name="20% - アクセント 6" xfId="57029"/>
    <cellStyle name="3" xfId="3593"/>
    <cellStyle name="4" xfId="3594"/>
    <cellStyle name="40% - Accent1 10" xfId="3595"/>
    <cellStyle name="40% - Accent1 11" xfId="3596"/>
    <cellStyle name="40% - Accent1 2" xfId="3597"/>
    <cellStyle name="40% - Accent1 2 10" xfId="3598"/>
    <cellStyle name="40% - Accent1 2 10 2" xfId="3599"/>
    <cellStyle name="40% - Accent1 2 11" xfId="3600"/>
    <cellStyle name="40% - Accent1 2 11 2" xfId="3601"/>
    <cellStyle name="40% - Accent1 2 12" xfId="3602"/>
    <cellStyle name="40% - Accent1 2 12 2" xfId="3603"/>
    <cellStyle name="40% - Accent1 2 13" xfId="3604"/>
    <cellStyle name="40% - Accent1 2 14" xfId="3605"/>
    <cellStyle name="40% - Accent1 2 15" xfId="3606"/>
    <cellStyle name="40% - Accent1 2 16" xfId="3607"/>
    <cellStyle name="40% - Accent1 2 2" xfId="3608"/>
    <cellStyle name="40% - Accent1 2 2 10" xfId="3609"/>
    <cellStyle name="40% - Accent1 2 2 11" xfId="3610"/>
    <cellStyle name="40% - Accent1 2 2 12" xfId="3611"/>
    <cellStyle name="40% - Accent1 2 2 2" xfId="3612"/>
    <cellStyle name="40% - Accent1 2 2 2 10" xfId="3613"/>
    <cellStyle name="40% - Accent1 2 2 2 2" xfId="3614"/>
    <cellStyle name="40% - Accent1 2 2 2 2 2" xfId="3615"/>
    <cellStyle name="40% - Accent1 2 2 2 2 2 2" xfId="3616"/>
    <cellStyle name="40% - Accent1 2 2 2 2 2 2 2" xfId="3617"/>
    <cellStyle name="40% - Accent1 2 2 2 2 2 3" xfId="3618"/>
    <cellStyle name="40% - Accent1 2 2 2 2 3" xfId="3619"/>
    <cellStyle name="40% - Accent1 2 2 2 2 3 2" xfId="3620"/>
    <cellStyle name="40% - Accent1 2 2 2 2 4" xfId="3621"/>
    <cellStyle name="40% - Accent1 2 2 2 2 4 2" xfId="3622"/>
    <cellStyle name="40% - Accent1 2 2 2 2 5" xfId="3623"/>
    <cellStyle name="40% - Accent1 2 2 2 2 5 2" xfId="3624"/>
    <cellStyle name="40% - Accent1 2 2 2 2 6" xfId="3625"/>
    <cellStyle name="40% - Accent1 2 2 2 3" xfId="3626"/>
    <cellStyle name="40% - Accent1 2 2 2 3 2" xfId="3627"/>
    <cellStyle name="40% - Accent1 2 2 2 3 2 2" xfId="3628"/>
    <cellStyle name="40% - Accent1 2 2 2 3 3" xfId="3629"/>
    <cellStyle name="40% - Accent1 2 2 2 4" xfId="3630"/>
    <cellStyle name="40% - Accent1 2 2 2 4 2" xfId="3631"/>
    <cellStyle name="40% - Accent1 2 2 2 5" xfId="3632"/>
    <cellStyle name="40% - Accent1 2 2 2 5 2" xfId="3633"/>
    <cellStyle name="40% - Accent1 2 2 2 6" xfId="3634"/>
    <cellStyle name="40% - Accent1 2 2 2 6 2" xfId="3635"/>
    <cellStyle name="40% - Accent1 2 2 2 7" xfId="3636"/>
    <cellStyle name="40% - Accent1 2 2 2 8" xfId="3637"/>
    <cellStyle name="40% - Accent1 2 2 2 9" xfId="3638"/>
    <cellStyle name="40% - Accent1 2 2 3" xfId="3639"/>
    <cellStyle name="40% - Accent1 2 2 3 2" xfId="3640"/>
    <cellStyle name="40% - Accent1 2 2 3 2 2" xfId="3641"/>
    <cellStyle name="40% - Accent1 2 2 3 2 2 2" xfId="3642"/>
    <cellStyle name="40% - Accent1 2 2 3 2 2 2 2" xfId="3643"/>
    <cellStyle name="40% - Accent1 2 2 3 2 2 3" xfId="3644"/>
    <cellStyle name="40% - Accent1 2 2 3 2 3" xfId="3645"/>
    <cellStyle name="40% - Accent1 2 2 3 2 3 2" xfId="3646"/>
    <cellStyle name="40% - Accent1 2 2 3 2 4" xfId="3647"/>
    <cellStyle name="40% - Accent1 2 2 3 2 4 2" xfId="3648"/>
    <cellStyle name="40% - Accent1 2 2 3 2 5" xfId="3649"/>
    <cellStyle name="40% - Accent1 2 2 3 2 5 2" xfId="3650"/>
    <cellStyle name="40% - Accent1 2 2 3 2 6" xfId="3651"/>
    <cellStyle name="40% - Accent1 2 2 3 3" xfId="3652"/>
    <cellStyle name="40% - Accent1 2 2 3 3 2" xfId="3653"/>
    <cellStyle name="40% - Accent1 2 2 3 3 2 2" xfId="3654"/>
    <cellStyle name="40% - Accent1 2 2 3 3 3" xfId="3655"/>
    <cellStyle name="40% - Accent1 2 2 3 4" xfId="3656"/>
    <cellStyle name="40% - Accent1 2 2 3 4 2" xfId="3657"/>
    <cellStyle name="40% - Accent1 2 2 3 5" xfId="3658"/>
    <cellStyle name="40% - Accent1 2 2 3 5 2" xfId="3659"/>
    <cellStyle name="40% - Accent1 2 2 3 6" xfId="3660"/>
    <cellStyle name="40% - Accent1 2 2 3 6 2" xfId="3661"/>
    <cellStyle name="40% - Accent1 2 2 3 7" xfId="3662"/>
    <cellStyle name="40% - Accent1 2 2 4" xfId="3663"/>
    <cellStyle name="40% - Accent1 2 2 4 2" xfId="3664"/>
    <cellStyle name="40% - Accent1 2 2 4 2 2" xfId="3665"/>
    <cellStyle name="40% - Accent1 2 2 4 2 2 2" xfId="3666"/>
    <cellStyle name="40% - Accent1 2 2 4 2 3" xfId="3667"/>
    <cellStyle name="40% - Accent1 2 2 4 3" xfId="3668"/>
    <cellStyle name="40% - Accent1 2 2 4 3 2" xfId="3669"/>
    <cellStyle name="40% - Accent1 2 2 4 4" xfId="3670"/>
    <cellStyle name="40% - Accent1 2 2 4 4 2" xfId="3671"/>
    <cellStyle name="40% - Accent1 2 2 4 5" xfId="3672"/>
    <cellStyle name="40% - Accent1 2 2 4 5 2" xfId="3673"/>
    <cellStyle name="40% - Accent1 2 2 4 6" xfId="3674"/>
    <cellStyle name="40% - Accent1 2 2 5" xfId="3675"/>
    <cellStyle name="40% - Accent1 2 2 5 2" xfId="3676"/>
    <cellStyle name="40% - Accent1 2 2 5 2 2" xfId="3677"/>
    <cellStyle name="40% - Accent1 2 2 5 3" xfId="3678"/>
    <cellStyle name="40% - Accent1 2 2 6" xfId="3679"/>
    <cellStyle name="40% - Accent1 2 2 6 2" xfId="3680"/>
    <cellStyle name="40% - Accent1 2 2 7" xfId="3681"/>
    <cellStyle name="40% - Accent1 2 2 7 2" xfId="3682"/>
    <cellStyle name="40% - Accent1 2 2 8" xfId="3683"/>
    <cellStyle name="40% - Accent1 2 2 8 2" xfId="3684"/>
    <cellStyle name="40% - Accent1 2 2 9" xfId="3685"/>
    <cellStyle name="40% - Accent1 2 3" xfId="3686"/>
    <cellStyle name="40% - Accent1 2 3 10" xfId="3687"/>
    <cellStyle name="40% - Accent1 2 3 11" xfId="3688"/>
    <cellStyle name="40% - Accent1 2 3 2" xfId="3689"/>
    <cellStyle name="40% - Accent1 2 3 2 2" xfId="3690"/>
    <cellStyle name="40% - Accent1 2 3 2 2 2" xfId="3691"/>
    <cellStyle name="40% - Accent1 2 3 2 2 2 2" xfId="3692"/>
    <cellStyle name="40% - Accent1 2 3 2 2 2 2 2" xfId="3693"/>
    <cellStyle name="40% - Accent1 2 3 2 2 2 3" xfId="3694"/>
    <cellStyle name="40% - Accent1 2 3 2 2 3" xfId="3695"/>
    <cellStyle name="40% - Accent1 2 3 2 2 3 2" xfId="3696"/>
    <cellStyle name="40% - Accent1 2 3 2 2 3 2 2" xfId="3697"/>
    <cellStyle name="40% - Accent1 2 3 2 2 3 3" xfId="3698"/>
    <cellStyle name="40% - Accent1 2 3 2 2 4" xfId="3699"/>
    <cellStyle name="40% - Accent1 2 3 2 2 4 2" xfId="3700"/>
    <cellStyle name="40% - Accent1 2 3 2 2 5" xfId="3701"/>
    <cellStyle name="40% - Accent1 2 3 2 2 5 2" xfId="3702"/>
    <cellStyle name="40% - Accent1 2 3 2 2 6" xfId="3703"/>
    <cellStyle name="40% - Accent1 2 3 2 2 7" xfId="3704"/>
    <cellStyle name="40% - Accent1 2 3 2 3" xfId="3705"/>
    <cellStyle name="40% - Accent1 2 3 2 3 2" xfId="3706"/>
    <cellStyle name="40% - Accent1 2 3 2 3 2 2" xfId="3707"/>
    <cellStyle name="40% - Accent1 2 3 2 3 3" xfId="3708"/>
    <cellStyle name="40% - Accent1 2 3 2 4" xfId="3709"/>
    <cellStyle name="40% - Accent1 2 3 2 4 2" xfId="3710"/>
    <cellStyle name="40% - Accent1 2 3 2 5" xfId="3711"/>
    <cellStyle name="40% - Accent1 2 3 2 5 2" xfId="3712"/>
    <cellStyle name="40% - Accent1 2 3 2 6" xfId="3713"/>
    <cellStyle name="40% - Accent1 2 3 2 6 2" xfId="3714"/>
    <cellStyle name="40% - Accent1 2 3 2 7" xfId="3715"/>
    <cellStyle name="40% - Accent1 2 3 3" xfId="3716"/>
    <cellStyle name="40% - Accent1 2 3 3 2" xfId="3717"/>
    <cellStyle name="40% - Accent1 2 3 3 2 2" xfId="3718"/>
    <cellStyle name="40% - Accent1 2 3 3 2 2 2" xfId="3719"/>
    <cellStyle name="40% - Accent1 2 3 3 2 3" xfId="3720"/>
    <cellStyle name="40% - Accent1 2 3 3 3" xfId="3721"/>
    <cellStyle name="40% - Accent1 2 3 3 3 2" xfId="3722"/>
    <cellStyle name="40% - Accent1 2 3 3 4" xfId="3723"/>
    <cellStyle name="40% - Accent1 2 3 3 4 2" xfId="3724"/>
    <cellStyle name="40% - Accent1 2 3 3 5" xfId="3725"/>
    <cellStyle name="40% - Accent1 2 3 3 5 2" xfId="3726"/>
    <cellStyle name="40% - Accent1 2 3 3 6" xfId="3727"/>
    <cellStyle name="40% - Accent1 2 3 4" xfId="3728"/>
    <cellStyle name="40% - Accent1 2 3 4 2" xfId="3729"/>
    <cellStyle name="40% - Accent1 2 3 4 2 2" xfId="3730"/>
    <cellStyle name="40% - Accent1 2 3 4 3" xfId="3731"/>
    <cellStyle name="40% - Accent1 2 3 5" xfId="3732"/>
    <cellStyle name="40% - Accent1 2 3 5 2" xfId="3733"/>
    <cellStyle name="40% - Accent1 2 3 6" xfId="3734"/>
    <cellStyle name="40% - Accent1 2 3 6 2" xfId="3735"/>
    <cellStyle name="40% - Accent1 2 3 7" xfId="3736"/>
    <cellStyle name="40% - Accent1 2 3 7 2" xfId="3737"/>
    <cellStyle name="40% - Accent1 2 3 8" xfId="3738"/>
    <cellStyle name="40% - Accent1 2 3 9" xfId="3739"/>
    <cellStyle name="40% - Accent1 2 4" xfId="3740"/>
    <cellStyle name="40% - Accent1 2 4 2" xfId="3741"/>
    <cellStyle name="40% - Accent1 2 4 2 2" xfId="3742"/>
    <cellStyle name="40% - Accent1 2 4 2 2 2" xfId="3743"/>
    <cellStyle name="40% - Accent1 2 4 2 2 2 2" xfId="3744"/>
    <cellStyle name="40% - Accent1 2 4 2 2 3" xfId="3745"/>
    <cellStyle name="40% - Accent1 2 4 2 3" xfId="3746"/>
    <cellStyle name="40% - Accent1 2 4 2 3 2" xfId="3747"/>
    <cellStyle name="40% - Accent1 2 4 2 4" xfId="3748"/>
    <cellStyle name="40% - Accent1 2 4 2 4 2" xfId="3749"/>
    <cellStyle name="40% - Accent1 2 4 2 5" xfId="3750"/>
    <cellStyle name="40% - Accent1 2 4 2 5 2" xfId="3751"/>
    <cellStyle name="40% - Accent1 2 4 2 6" xfId="3752"/>
    <cellStyle name="40% - Accent1 2 4 3" xfId="3753"/>
    <cellStyle name="40% - Accent1 2 4 3 2" xfId="3754"/>
    <cellStyle name="40% - Accent1 2 4 3 2 2" xfId="3755"/>
    <cellStyle name="40% - Accent1 2 4 3 3" xfId="3756"/>
    <cellStyle name="40% - Accent1 2 4 4" xfId="3757"/>
    <cellStyle name="40% - Accent1 2 4 4 2" xfId="3758"/>
    <cellStyle name="40% - Accent1 2 4 5" xfId="3759"/>
    <cellStyle name="40% - Accent1 2 4 5 2" xfId="3760"/>
    <cellStyle name="40% - Accent1 2 4 6" xfId="3761"/>
    <cellStyle name="40% - Accent1 2 4 6 2" xfId="3762"/>
    <cellStyle name="40% - Accent1 2 4 7" xfId="3763"/>
    <cellStyle name="40% - Accent1 2 4 7 2" xfId="3764"/>
    <cellStyle name="40% - Accent1 2 5" xfId="3765"/>
    <cellStyle name="40% - Accent1 2 5 2" xfId="3766"/>
    <cellStyle name="40% - Accent1 2 5 2 2" xfId="3767"/>
    <cellStyle name="40% - Accent1 2 5 2 2 2" xfId="3768"/>
    <cellStyle name="40% - Accent1 2 5 2 2 2 2" xfId="3769"/>
    <cellStyle name="40% - Accent1 2 5 2 2 3" xfId="3770"/>
    <cellStyle name="40% - Accent1 2 5 2 3" xfId="3771"/>
    <cellStyle name="40% - Accent1 2 5 2 3 2" xfId="3772"/>
    <cellStyle name="40% - Accent1 2 5 2 4" xfId="3773"/>
    <cellStyle name="40% - Accent1 2 5 2 4 2" xfId="3774"/>
    <cellStyle name="40% - Accent1 2 5 2 5" xfId="3775"/>
    <cellStyle name="40% - Accent1 2 5 2 5 2" xfId="3776"/>
    <cellStyle name="40% - Accent1 2 5 2 6" xfId="3777"/>
    <cellStyle name="40% - Accent1 2 5 3" xfId="3778"/>
    <cellStyle name="40% - Accent1 2 5 3 2" xfId="3779"/>
    <cellStyle name="40% - Accent1 2 5 3 2 2" xfId="3780"/>
    <cellStyle name="40% - Accent1 2 5 3 3" xfId="3781"/>
    <cellStyle name="40% - Accent1 2 5 4" xfId="3782"/>
    <cellStyle name="40% - Accent1 2 5 4 2" xfId="3783"/>
    <cellStyle name="40% - Accent1 2 5 5" xfId="3784"/>
    <cellStyle name="40% - Accent1 2 5 5 2" xfId="3785"/>
    <cellStyle name="40% - Accent1 2 5 6" xfId="3786"/>
    <cellStyle name="40% - Accent1 2 5 6 2" xfId="3787"/>
    <cellStyle name="40% - Accent1 2 5 7" xfId="3788"/>
    <cellStyle name="40% - Accent1 2 6" xfId="3789"/>
    <cellStyle name="40% - Accent1 2 6 2" xfId="3790"/>
    <cellStyle name="40% - Accent1 2 6 2 2" xfId="3791"/>
    <cellStyle name="40% - Accent1 2 6 2 2 2" xfId="3792"/>
    <cellStyle name="40% - Accent1 2 6 2 2 2 2" xfId="3793"/>
    <cellStyle name="40% - Accent1 2 6 2 2 3" xfId="3794"/>
    <cellStyle name="40% - Accent1 2 6 2 3" xfId="3795"/>
    <cellStyle name="40% - Accent1 2 6 2 3 2" xfId="3796"/>
    <cellStyle name="40% - Accent1 2 6 2 4" xfId="3797"/>
    <cellStyle name="40% - Accent1 2 6 2 4 2" xfId="3798"/>
    <cellStyle name="40% - Accent1 2 6 2 5" xfId="3799"/>
    <cellStyle name="40% - Accent1 2 6 2 5 2" xfId="3800"/>
    <cellStyle name="40% - Accent1 2 6 2 6" xfId="3801"/>
    <cellStyle name="40% - Accent1 2 6 3" xfId="3802"/>
    <cellStyle name="40% - Accent1 2 6 3 2" xfId="3803"/>
    <cellStyle name="40% - Accent1 2 6 3 2 2" xfId="3804"/>
    <cellStyle name="40% - Accent1 2 6 3 3" xfId="3805"/>
    <cellStyle name="40% - Accent1 2 6 4" xfId="3806"/>
    <cellStyle name="40% - Accent1 2 6 4 2" xfId="3807"/>
    <cellStyle name="40% - Accent1 2 6 5" xfId="3808"/>
    <cellStyle name="40% - Accent1 2 6 5 2" xfId="3809"/>
    <cellStyle name="40% - Accent1 2 6 6" xfId="3810"/>
    <cellStyle name="40% - Accent1 2 6 6 2" xfId="3811"/>
    <cellStyle name="40% - Accent1 2 6 7" xfId="3812"/>
    <cellStyle name="40% - Accent1 2 7" xfId="3813"/>
    <cellStyle name="40% - Accent1 2 7 2" xfId="3814"/>
    <cellStyle name="40% - Accent1 2 7 2 2" xfId="3815"/>
    <cellStyle name="40% - Accent1 2 7 2 2 2" xfId="3816"/>
    <cellStyle name="40% - Accent1 2 7 2 3" xfId="3817"/>
    <cellStyle name="40% - Accent1 2 7 3" xfId="3818"/>
    <cellStyle name="40% - Accent1 2 7 3 2" xfId="3819"/>
    <cellStyle name="40% - Accent1 2 7 4" xfId="3820"/>
    <cellStyle name="40% - Accent1 2 7 4 2" xfId="3821"/>
    <cellStyle name="40% - Accent1 2 7 5" xfId="3822"/>
    <cellStyle name="40% - Accent1 2 7 5 2" xfId="3823"/>
    <cellStyle name="40% - Accent1 2 7 6" xfId="3824"/>
    <cellStyle name="40% - Accent1 2 8" xfId="3825"/>
    <cellStyle name="40% - Accent1 2 8 2" xfId="3826"/>
    <cellStyle name="40% - Accent1 2 8 2 2" xfId="3827"/>
    <cellStyle name="40% - Accent1 2 8 3" xfId="3828"/>
    <cellStyle name="40% - Accent1 2 9" xfId="3829"/>
    <cellStyle name="40% - Accent1 2 9 2" xfId="3830"/>
    <cellStyle name="40% - Accent1 3" xfId="3831"/>
    <cellStyle name="40% - Accent1 3 10" xfId="3832"/>
    <cellStyle name="40% - Accent1 3 11" xfId="3833"/>
    <cellStyle name="40% - Accent1 3 2" xfId="3834"/>
    <cellStyle name="40% - Accent1 3 2 2" xfId="3835"/>
    <cellStyle name="40% - Accent1 3 2 2 2" xfId="3836"/>
    <cellStyle name="40% - Accent1 3 2 2 2 2" xfId="3837"/>
    <cellStyle name="40% - Accent1 3 2 2 2 2 2" xfId="3838"/>
    <cellStyle name="40% - Accent1 3 2 2 2 2 2 2" xfId="3839"/>
    <cellStyle name="40% - Accent1 3 2 2 2 2 3" xfId="3840"/>
    <cellStyle name="40% - Accent1 3 2 2 2 3" xfId="3841"/>
    <cellStyle name="40% - Accent1 3 2 2 2 3 2" xfId="3842"/>
    <cellStyle name="40% - Accent1 3 2 2 2 3 2 2" xfId="3843"/>
    <cellStyle name="40% - Accent1 3 2 2 2 3 3" xfId="3844"/>
    <cellStyle name="40% - Accent1 3 2 2 2 4" xfId="3845"/>
    <cellStyle name="40% - Accent1 3 2 2 2 4 2" xfId="3846"/>
    <cellStyle name="40% - Accent1 3 2 2 2 5" xfId="3847"/>
    <cellStyle name="40% - Accent1 3 2 2 2 5 2" xfId="3848"/>
    <cellStyle name="40% - Accent1 3 2 2 2 6" xfId="3849"/>
    <cellStyle name="40% - Accent1 3 2 2 3" xfId="3850"/>
    <cellStyle name="40% - Accent1 3 2 2 3 2" xfId="3851"/>
    <cellStyle name="40% - Accent1 3 2 2 3 2 2" xfId="3852"/>
    <cellStyle name="40% - Accent1 3 2 2 3 3" xfId="3853"/>
    <cellStyle name="40% - Accent1 3 2 2 4" xfId="3854"/>
    <cellStyle name="40% - Accent1 3 2 2 4 2" xfId="3855"/>
    <cellStyle name="40% - Accent1 3 2 2 5" xfId="3856"/>
    <cellStyle name="40% - Accent1 3 2 2 5 2" xfId="3857"/>
    <cellStyle name="40% - Accent1 3 2 2 6" xfId="3858"/>
    <cellStyle name="40% - Accent1 3 2 2 6 2" xfId="3859"/>
    <cellStyle name="40% - Accent1 3 2 2 7" xfId="3860"/>
    <cellStyle name="40% - Accent1 3 2 3" xfId="3861"/>
    <cellStyle name="40% - Accent1 3 2 3 2" xfId="3862"/>
    <cellStyle name="40% - Accent1 3 2 3 2 2" xfId="3863"/>
    <cellStyle name="40% - Accent1 3 2 3 2 2 2" xfId="3864"/>
    <cellStyle name="40% - Accent1 3 2 3 2 2 2 2" xfId="3865"/>
    <cellStyle name="40% - Accent1 3 2 3 2 2 3" xfId="3866"/>
    <cellStyle name="40% - Accent1 3 2 3 2 3" xfId="3867"/>
    <cellStyle name="40% - Accent1 3 2 3 2 3 2" xfId="3868"/>
    <cellStyle name="40% - Accent1 3 2 3 2 4" xfId="3869"/>
    <cellStyle name="40% - Accent1 3 2 3 2 4 2" xfId="3870"/>
    <cellStyle name="40% - Accent1 3 2 3 2 5" xfId="3871"/>
    <cellStyle name="40% - Accent1 3 2 3 2 5 2" xfId="3872"/>
    <cellStyle name="40% - Accent1 3 2 3 2 6" xfId="3873"/>
    <cellStyle name="40% - Accent1 3 2 3 3" xfId="3874"/>
    <cellStyle name="40% - Accent1 3 2 3 3 2" xfId="3875"/>
    <cellStyle name="40% - Accent1 3 2 3 3 2 2" xfId="3876"/>
    <cellStyle name="40% - Accent1 3 2 3 3 3" xfId="3877"/>
    <cellStyle name="40% - Accent1 3 2 3 4" xfId="3878"/>
    <cellStyle name="40% - Accent1 3 2 3 4 2" xfId="3879"/>
    <cellStyle name="40% - Accent1 3 2 3 5" xfId="3880"/>
    <cellStyle name="40% - Accent1 3 2 3 5 2" xfId="3881"/>
    <cellStyle name="40% - Accent1 3 2 3 6" xfId="3882"/>
    <cellStyle name="40% - Accent1 3 2 3 6 2" xfId="3883"/>
    <cellStyle name="40% - Accent1 3 2 3 7" xfId="3884"/>
    <cellStyle name="40% - Accent1 3 2 4" xfId="3885"/>
    <cellStyle name="40% - Accent1 3 2 4 2" xfId="3886"/>
    <cellStyle name="40% - Accent1 3 2 4 2 2" xfId="3887"/>
    <cellStyle name="40% - Accent1 3 2 4 2 2 2" xfId="3888"/>
    <cellStyle name="40% - Accent1 3 2 4 2 3" xfId="3889"/>
    <cellStyle name="40% - Accent1 3 2 4 3" xfId="3890"/>
    <cellStyle name="40% - Accent1 3 2 4 3 2" xfId="3891"/>
    <cellStyle name="40% - Accent1 3 2 4 4" xfId="3892"/>
    <cellStyle name="40% - Accent1 3 2 4 4 2" xfId="3893"/>
    <cellStyle name="40% - Accent1 3 2 4 5" xfId="3894"/>
    <cellStyle name="40% - Accent1 3 2 4 5 2" xfId="3895"/>
    <cellStyle name="40% - Accent1 3 2 4 6" xfId="3896"/>
    <cellStyle name="40% - Accent1 3 2 5" xfId="3897"/>
    <cellStyle name="40% - Accent1 3 2 5 2" xfId="3898"/>
    <cellStyle name="40% - Accent1 3 2 5 2 2" xfId="3899"/>
    <cellStyle name="40% - Accent1 3 2 5 3" xfId="3900"/>
    <cellStyle name="40% - Accent1 3 2 6" xfId="3901"/>
    <cellStyle name="40% - Accent1 3 2 6 2" xfId="3902"/>
    <cellStyle name="40% - Accent1 3 2 7" xfId="3903"/>
    <cellStyle name="40% - Accent1 3 2 7 2" xfId="3904"/>
    <cellStyle name="40% - Accent1 3 2 8" xfId="3905"/>
    <cellStyle name="40% - Accent1 3 2 8 2" xfId="3906"/>
    <cellStyle name="40% - Accent1 3 2 9" xfId="3907"/>
    <cellStyle name="40% - Accent1 3 3" xfId="3908"/>
    <cellStyle name="40% - Accent1 3 3 2" xfId="3909"/>
    <cellStyle name="40% - Accent1 3 3 2 2" xfId="3910"/>
    <cellStyle name="40% - Accent1 3 3 2 2 2" xfId="3911"/>
    <cellStyle name="40% - Accent1 3 3 2 2 2 2" xfId="3912"/>
    <cellStyle name="40% - Accent1 3 3 2 2 3" xfId="3913"/>
    <cellStyle name="40% - Accent1 3 3 2 3" xfId="3914"/>
    <cellStyle name="40% - Accent1 3 3 2 3 2" xfId="3915"/>
    <cellStyle name="40% - Accent1 3 3 2 4" xfId="3916"/>
    <cellStyle name="40% - Accent1 3 3 2 4 2" xfId="3917"/>
    <cellStyle name="40% - Accent1 3 3 2 5" xfId="3918"/>
    <cellStyle name="40% - Accent1 3 3 2 5 2" xfId="3919"/>
    <cellStyle name="40% - Accent1 3 3 2 5 2 2" xfId="3920"/>
    <cellStyle name="40% - Accent1 3 3 2 5 3" xfId="3921"/>
    <cellStyle name="40% - Accent1 3 3 2 6" xfId="3922"/>
    <cellStyle name="40% - Accent1 3 3 3" xfId="3923"/>
    <cellStyle name="40% - Accent1 3 3 3 2" xfId="3924"/>
    <cellStyle name="40% - Accent1 3 3 3 2 2" xfId="3925"/>
    <cellStyle name="40% - Accent1 3 3 3 3" xfId="3926"/>
    <cellStyle name="40% - Accent1 3 3 4" xfId="3927"/>
    <cellStyle name="40% - Accent1 3 3 4 2" xfId="3928"/>
    <cellStyle name="40% - Accent1 3 3 5" xfId="3929"/>
    <cellStyle name="40% - Accent1 3 3 5 2" xfId="3930"/>
    <cellStyle name="40% - Accent1 3 3 6" xfId="3931"/>
    <cellStyle name="40% - Accent1 3 3 6 2" xfId="3932"/>
    <cellStyle name="40% - Accent1 3 3 7" xfId="3933"/>
    <cellStyle name="40% - Accent1 3 4" xfId="3934"/>
    <cellStyle name="40% - Accent1 3 4 2" xfId="3935"/>
    <cellStyle name="40% - Accent1 3 4 2 2" xfId="3936"/>
    <cellStyle name="40% - Accent1 3 4 2 2 2" xfId="3937"/>
    <cellStyle name="40% - Accent1 3 4 2 2 2 2" xfId="3938"/>
    <cellStyle name="40% - Accent1 3 4 2 2 3" xfId="3939"/>
    <cellStyle name="40% - Accent1 3 4 2 3" xfId="3940"/>
    <cellStyle name="40% - Accent1 3 4 2 3 2" xfId="3941"/>
    <cellStyle name="40% - Accent1 3 4 2 4" xfId="3942"/>
    <cellStyle name="40% - Accent1 3 4 2 4 2" xfId="3943"/>
    <cellStyle name="40% - Accent1 3 4 2 5" xfId="3944"/>
    <cellStyle name="40% - Accent1 3 4 2 5 2" xfId="3945"/>
    <cellStyle name="40% - Accent1 3 4 2 6" xfId="3946"/>
    <cellStyle name="40% - Accent1 3 4 3" xfId="3947"/>
    <cellStyle name="40% - Accent1 3 4 3 2" xfId="3948"/>
    <cellStyle name="40% - Accent1 3 4 3 2 2" xfId="3949"/>
    <cellStyle name="40% - Accent1 3 4 3 3" xfId="3950"/>
    <cellStyle name="40% - Accent1 3 4 4" xfId="3951"/>
    <cellStyle name="40% - Accent1 3 4 4 2" xfId="3952"/>
    <cellStyle name="40% - Accent1 3 4 5" xfId="3953"/>
    <cellStyle name="40% - Accent1 3 4 5 2" xfId="3954"/>
    <cellStyle name="40% - Accent1 3 4 6" xfId="3955"/>
    <cellStyle name="40% - Accent1 3 4 6 2" xfId="3956"/>
    <cellStyle name="40% - Accent1 3 4 7" xfId="3957"/>
    <cellStyle name="40% - Accent1 3 5" xfId="3958"/>
    <cellStyle name="40% - Accent1 3 5 2" xfId="3959"/>
    <cellStyle name="40% - Accent1 3 5 2 2" xfId="3960"/>
    <cellStyle name="40% - Accent1 3 5 2 2 2" xfId="3961"/>
    <cellStyle name="40% - Accent1 3 5 2 3" xfId="3962"/>
    <cellStyle name="40% - Accent1 3 5 3" xfId="3963"/>
    <cellStyle name="40% - Accent1 3 5 3 2" xfId="3964"/>
    <cellStyle name="40% - Accent1 3 5 4" xfId="3965"/>
    <cellStyle name="40% - Accent1 3 5 4 2" xfId="3966"/>
    <cellStyle name="40% - Accent1 3 5 5" xfId="3967"/>
    <cellStyle name="40% - Accent1 3 5 5 2" xfId="3968"/>
    <cellStyle name="40% - Accent1 3 5 6" xfId="3969"/>
    <cellStyle name="40% - Accent1 3 6" xfId="3970"/>
    <cellStyle name="40% - Accent1 3 6 2" xfId="3971"/>
    <cellStyle name="40% - Accent1 3 6 2 2" xfId="3972"/>
    <cellStyle name="40% - Accent1 3 6 3" xfId="3973"/>
    <cellStyle name="40% - Accent1 3 7" xfId="3974"/>
    <cellStyle name="40% - Accent1 3 7 2" xfId="3975"/>
    <cellStyle name="40% - Accent1 3 8" xfId="3976"/>
    <cellStyle name="40% - Accent1 3 8 2" xfId="3977"/>
    <cellStyle name="40% - Accent1 3 9" xfId="3978"/>
    <cellStyle name="40% - Accent1 3 9 2" xfId="3979"/>
    <cellStyle name="40% - Accent1 4" xfId="3980"/>
    <cellStyle name="40% - Accent1 4 2" xfId="3981"/>
    <cellStyle name="40% - Accent1 4 2 2" xfId="3982"/>
    <cellStyle name="40% - Accent1 4 2 2 2" xfId="3983"/>
    <cellStyle name="40% - Accent1 4 2 2 2 2" xfId="3984"/>
    <cellStyle name="40% - Accent1 4 2 2 2 2 2" xfId="3985"/>
    <cellStyle name="40% - Accent1 4 2 2 2 3" xfId="3986"/>
    <cellStyle name="40% - Accent1 4 2 2 3" xfId="3987"/>
    <cellStyle name="40% - Accent1 4 2 2 3 2" xfId="3988"/>
    <cellStyle name="40% - Accent1 4 2 2 4" xfId="3989"/>
    <cellStyle name="40% - Accent1 4 2 2 4 2" xfId="3990"/>
    <cellStyle name="40% - Accent1 4 2 2 5" xfId="3991"/>
    <cellStyle name="40% - Accent1 4 2 2 5 2" xfId="3992"/>
    <cellStyle name="40% - Accent1 4 2 2 6" xfId="3993"/>
    <cellStyle name="40% - Accent1 4 2 3" xfId="3994"/>
    <cellStyle name="40% - Accent1 4 2 3 2" xfId="3995"/>
    <cellStyle name="40% - Accent1 4 2 3 2 2" xfId="3996"/>
    <cellStyle name="40% - Accent1 4 2 3 3" xfId="3997"/>
    <cellStyle name="40% - Accent1 4 2 4" xfId="3998"/>
    <cellStyle name="40% - Accent1 4 2 4 2" xfId="3999"/>
    <cellStyle name="40% - Accent1 4 2 5" xfId="4000"/>
    <cellStyle name="40% - Accent1 4 2 5 2" xfId="4001"/>
    <cellStyle name="40% - Accent1 4 2 6" xfId="4002"/>
    <cellStyle name="40% - Accent1 4 2 6 2" xfId="4003"/>
    <cellStyle name="40% - Accent1 4 2 7" xfId="4004"/>
    <cellStyle name="40% - Accent1 4 3" xfId="4005"/>
    <cellStyle name="40% - Accent1 4 4" xfId="4006"/>
    <cellStyle name="40% - Accent1 4 4 2" xfId="4007"/>
    <cellStyle name="40% - Accent1 4 4 2 2" xfId="4008"/>
    <cellStyle name="40% - Accent1 4 4 2 2 2" xfId="4009"/>
    <cellStyle name="40% - Accent1 4 4 2 3" xfId="4010"/>
    <cellStyle name="40% - Accent1 4 4 3" xfId="4011"/>
    <cellStyle name="40% - Accent1 4 4 3 2" xfId="4012"/>
    <cellStyle name="40% - Accent1 4 4 4" xfId="4013"/>
    <cellStyle name="40% - Accent1 4 4 4 2" xfId="4014"/>
    <cellStyle name="40% - Accent1 4 4 5" xfId="4015"/>
    <cellStyle name="40% - Accent1 4 4 5 2" xfId="4016"/>
    <cellStyle name="40% - Accent1 4 4 6" xfId="4017"/>
    <cellStyle name="40% - Accent1 4 5" xfId="4018"/>
    <cellStyle name="40% - Accent1 4 5 2" xfId="4019"/>
    <cellStyle name="40% - Accent1 4 5 2 2" xfId="4020"/>
    <cellStyle name="40% - Accent1 4 5 3" xfId="4021"/>
    <cellStyle name="40% - Accent1 4 6" xfId="4022"/>
    <cellStyle name="40% - Accent1 4 6 2" xfId="4023"/>
    <cellStyle name="40% - Accent1 4 7" xfId="4024"/>
    <cellStyle name="40% - Accent1 4 7 2" xfId="4025"/>
    <cellStyle name="40% - Accent1 4 8" xfId="4026"/>
    <cellStyle name="40% - Accent1 4 8 2" xfId="4027"/>
    <cellStyle name="40% - Accent1 4 8 2 2" xfId="4028"/>
    <cellStyle name="40% - Accent1 4 8 3" xfId="4029"/>
    <cellStyle name="40% - Accent1 4 9" xfId="4030"/>
    <cellStyle name="40% - Accent1 5" xfId="4031"/>
    <cellStyle name="40% - Accent1 5 2" xfId="4032"/>
    <cellStyle name="40% - Accent1 5 2 2" xfId="4033"/>
    <cellStyle name="40% - Accent1 5 2 2 2" xfId="4034"/>
    <cellStyle name="40% - Accent1 5 2 2 2 2" xfId="4035"/>
    <cellStyle name="40% - Accent1 5 2 2 2 2 2" xfId="4036"/>
    <cellStyle name="40% - Accent1 5 2 2 2 3" xfId="4037"/>
    <cellStyle name="40% - Accent1 5 2 2 3" xfId="4038"/>
    <cellStyle name="40% - Accent1 5 2 2 3 2" xfId="4039"/>
    <cellStyle name="40% - Accent1 5 2 2 4" xfId="4040"/>
    <cellStyle name="40% - Accent1 5 2 2 4 2" xfId="4041"/>
    <cellStyle name="40% - Accent1 5 2 2 5" xfId="4042"/>
    <cellStyle name="40% - Accent1 5 2 2 5 2" xfId="4043"/>
    <cellStyle name="40% - Accent1 5 2 2 6" xfId="4044"/>
    <cellStyle name="40% - Accent1 5 2 3" xfId="4045"/>
    <cellStyle name="40% - Accent1 5 2 3 2" xfId="4046"/>
    <cellStyle name="40% - Accent1 5 2 3 2 2" xfId="4047"/>
    <cellStyle name="40% - Accent1 5 2 3 3" xfId="4048"/>
    <cellStyle name="40% - Accent1 5 2 4" xfId="4049"/>
    <cellStyle name="40% - Accent1 5 2 4 2" xfId="4050"/>
    <cellStyle name="40% - Accent1 5 2 5" xfId="4051"/>
    <cellStyle name="40% - Accent1 5 2 5 2" xfId="4052"/>
    <cellStyle name="40% - Accent1 5 2 6" xfId="4053"/>
    <cellStyle name="40% - Accent1 5 2 6 2" xfId="4054"/>
    <cellStyle name="40% - Accent1 5 2 7" xfId="4055"/>
    <cellStyle name="40% - Accent1 5 3" xfId="4056"/>
    <cellStyle name="40% - Accent1 5 3 2" xfId="4057"/>
    <cellStyle name="40% - Accent1 5 3 2 2" xfId="4058"/>
    <cellStyle name="40% - Accent1 5 3 2 2 2" xfId="4059"/>
    <cellStyle name="40% - Accent1 5 3 2 3" xfId="4060"/>
    <cellStyle name="40% - Accent1 5 3 3" xfId="4061"/>
    <cellStyle name="40% - Accent1 5 3 3 2" xfId="4062"/>
    <cellStyle name="40% - Accent1 5 3 4" xfId="4063"/>
    <cellStyle name="40% - Accent1 5 3 4 2" xfId="4064"/>
    <cellStyle name="40% - Accent1 5 3 5" xfId="4065"/>
    <cellStyle name="40% - Accent1 5 3 5 2" xfId="4066"/>
    <cellStyle name="40% - Accent1 5 3 6" xfId="4067"/>
    <cellStyle name="40% - Accent1 5 4" xfId="4068"/>
    <cellStyle name="40% - Accent1 5 4 2" xfId="4069"/>
    <cellStyle name="40% - Accent1 5 4 2 2" xfId="4070"/>
    <cellStyle name="40% - Accent1 5 4 3" xfId="4071"/>
    <cellStyle name="40% - Accent1 5 5" xfId="4072"/>
    <cellStyle name="40% - Accent1 5 5 2" xfId="4073"/>
    <cellStyle name="40% - Accent1 5 6" xfId="4074"/>
    <cellStyle name="40% - Accent1 5 6 2" xfId="4075"/>
    <cellStyle name="40% - Accent1 5 7" xfId="4076"/>
    <cellStyle name="40% - Accent1 5 7 2" xfId="4077"/>
    <cellStyle name="40% - Accent1 5 8" xfId="4078"/>
    <cellStyle name="40% - Accent1 5 8 2" xfId="4079"/>
    <cellStyle name="40% - Accent1 6" xfId="4080"/>
    <cellStyle name="40% - Accent1 6 2" xfId="4081"/>
    <cellStyle name="40% - Accent1 6 2 2" xfId="4082"/>
    <cellStyle name="40% - Accent1 6 2 2 2" xfId="4083"/>
    <cellStyle name="40% - Accent1 6 2 3" xfId="4084"/>
    <cellStyle name="40% - Accent1 6 3" xfId="4085"/>
    <cellStyle name="40% - Accent1 6 3 2" xfId="4086"/>
    <cellStyle name="40% - Accent1 6 4" xfId="4087"/>
    <cellStyle name="40% - Accent1 6 4 2" xfId="4088"/>
    <cellStyle name="40% - Accent1 6 5" xfId="4089"/>
    <cellStyle name="40% - Accent1 6 5 2" xfId="4090"/>
    <cellStyle name="40% - Accent1 6 6" xfId="4091"/>
    <cellStyle name="40% - Accent1 7" xfId="4092"/>
    <cellStyle name="40% - Accent1 7 2" xfId="4093"/>
    <cellStyle name="40% - Accent1 7 2 2" xfId="4094"/>
    <cellStyle name="40% - Accent1 7 3" xfId="4095"/>
    <cellStyle name="40% - Accent1 8" xfId="4096"/>
    <cellStyle name="40% - Accent1 8 2" xfId="4097"/>
    <cellStyle name="40% - Accent1 9" xfId="4098"/>
    <cellStyle name="40% - Accent1 9 2" xfId="4099"/>
    <cellStyle name="40% - Accent2 10" xfId="4100"/>
    <cellStyle name="40% - Accent2 2" xfId="4101"/>
    <cellStyle name="40% - Accent2 2 10" xfId="4102"/>
    <cellStyle name="40% - Accent2 2 10 2" xfId="4103"/>
    <cellStyle name="40% - Accent2 2 11" xfId="4104"/>
    <cellStyle name="40% - Accent2 2 11 2" xfId="4105"/>
    <cellStyle name="40% - Accent2 2 12" xfId="4106"/>
    <cellStyle name="40% - Accent2 2 12 2" xfId="4107"/>
    <cellStyle name="40% - Accent2 2 13" xfId="4108"/>
    <cellStyle name="40% - Accent2 2 14" xfId="4109"/>
    <cellStyle name="40% - Accent2 2 2" xfId="4110"/>
    <cellStyle name="40% - Accent2 2 2 10" xfId="4111"/>
    <cellStyle name="40% - Accent2 2 2 11" xfId="4112"/>
    <cellStyle name="40% - Accent2 2 2 2" xfId="4113"/>
    <cellStyle name="40% - Accent2 2 2 2 2" xfId="4114"/>
    <cellStyle name="40% - Accent2 2 2 2 2 2" xfId="4115"/>
    <cellStyle name="40% - Accent2 2 2 2 2 2 2" xfId="4116"/>
    <cellStyle name="40% - Accent2 2 2 2 2 2 2 2" xfId="4117"/>
    <cellStyle name="40% - Accent2 2 2 2 2 2 3" xfId="4118"/>
    <cellStyle name="40% - Accent2 2 2 2 2 3" xfId="4119"/>
    <cellStyle name="40% - Accent2 2 2 2 2 3 2" xfId="4120"/>
    <cellStyle name="40% - Accent2 2 2 2 2 4" xfId="4121"/>
    <cellStyle name="40% - Accent2 2 2 2 2 4 2" xfId="4122"/>
    <cellStyle name="40% - Accent2 2 2 2 2 5" xfId="4123"/>
    <cellStyle name="40% - Accent2 2 2 2 2 5 2" xfId="4124"/>
    <cellStyle name="40% - Accent2 2 2 2 2 6" xfId="4125"/>
    <cellStyle name="40% - Accent2 2 2 2 3" xfId="4126"/>
    <cellStyle name="40% - Accent2 2 2 2 3 2" xfId="4127"/>
    <cellStyle name="40% - Accent2 2 2 2 3 2 2" xfId="4128"/>
    <cellStyle name="40% - Accent2 2 2 2 3 3" xfId="4129"/>
    <cellStyle name="40% - Accent2 2 2 2 4" xfId="4130"/>
    <cellStyle name="40% - Accent2 2 2 2 4 2" xfId="4131"/>
    <cellStyle name="40% - Accent2 2 2 2 5" xfId="4132"/>
    <cellStyle name="40% - Accent2 2 2 2 5 2" xfId="4133"/>
    <cellStyle name="40% - Accent2 2 2 2 6" xfId="4134"/>
    <cellStyle name="40% - Accent2 2 2 2 6 2" xfId="4135"/>
    <cellStyle name="40% - Accent2 2 2 2 7" xfId="4136"/>
    <cellStyle name="40% - Accent2 2 2 3" xfId="4137"/>
    <cellStyle name="40% - Accent2 2 2 3 2" xfId="4138"/>
    <cellStyle name="40% - Accent2 2 2 3 2 2" xfId="4139"/>
    <cellStyle name="40% - Accent2 2 2 3 2 2 2" xfId="4140"/>
    <cellStyle name="40% - Accent2 2 2 3 2 2 2 2" xfId="4141"/>
    <cellStyle name="40% - Accent2 2 2 3 2 2 3" xfId="4142"/>
    <cellStyle name="40% - Accent2 2 2 3 2 3" xfId="4143"/>
    <cellStyle name="40% - Accent2 2 2 3 2 3 2" xfId="4144"/>
    <cellStyle name="40% - Accent2 2 2 3 2 4" xfId="4145"/>
    <cellStyle name="40% - Accent2 2 2 3 2 4 2" xfId="4146"/>
    <cellStyle name="40% - Accent2 2 2 3 2 5" xfId="4147"/>
    <cellStyle name="40% - Accent2 2 2 3 2 5 2" xfId="4148"/>
    <cellStyle name="40% - Accent2 2 2 3 2 6" xfId="4149"/>
    <cellStyle name="40% - Accent2 2 2 3 3" xfId="4150"/>
    <cellStyle name="40% - Accent2 2 2 3 3 2" xfId="4151"/>
    <cellStyle name="40% - Accent2 2 2 3 3 2 2" xfId="4152"/>
    <cellStyle name="40% - Accent2 2 2 3 3 3" xfId="4153"/>
    <cellStyle name="40% - Accent2 2 2 3 3 4" xfId="4154"/>
    <cellStyle name="40% - Accent2 2 2 3 4" xfId="4155"/>
    <cellStyle name="40% - Accent2 2 2 3 4 2" xfId="4156"/>
    <cellStyle name="40% - Accent2 2 2 3 5" xfId="4157"/>
    <cellStyle name="40% - Accent2 2 2 3 5 2" xfId="4158"/>
    <cellStyle name="40% - Accent2 2 2 3 6" xfId="4159"/>
    <cellStyle name="40% - Accent2 2 2 3 6 2" xfId="4160"/>
    <cellStyle name="40% - Accent2 2 2 3 7" xfId="4161"/>
    <cellStyle name="40% - Accent2 2 2 4" xfId="4162"/>
    <cellStyle name="40% - Accent2 2 2 4 2" xfId="4163"/>
    <cellStyle name="40% - Accent2 2 2 4 2 2" xfId="4164"/>
    <cellStyle name="40% - Accent2 2 2 4 2 2 2" xfId="4165"/>
    <cellStyle name="40% - Accent2 2 2 4 2 3" xfId="4166"/>
    <cellStyle name="40% - Accent2 2 2 4 3" xfId="4167"/>
    <cellStyle name="40% - Accent2 2 2 4 3 2" xfId="4168"/>
    <cellStyle name="40% - Accent2 2 2 4 4" xfId="4169"/>
    <cellStyle name="40% - Accent2 2 2 4 4 2" xfId="4170"/>
    <cellStyle name="40% - Accent2 2 2 4 5" xfId="4171"/>
    <cellStyle name="40% - Accent2 2 2 4 5 2" xfId="4172"/>
    <cellStyle name="40% - Accent2 2 2 4 6" xfId="4173"/>
    <cellStyle name="40% - Accent2 2 2 5" xfId="4174"/>
    <cellStyle name="40% - Accent2 2 2 5 2" xfId="4175"/>
    <cellStyle name="40% - Accent2 2 2 5 2 2" xfId="4176"/>
    <cellStyle name="40% - Accent2 2 2 5 2 2 2" xfId="4177"/>
    <cellStyle name="40% - Accent2 2 2 5 2 3" xfId="4178"/>
    <cellStyle name="40% - Accent2 2 2 5 3" xfId="4179"/>
    <cellStyle name="40% - Accent2 2 2 6" xfId="4180"/>
    <cellStyle name="40% - Accent2 2 2 6 2" xfId="4181"/>
    <cellStyle name="40% - Accent2 2 2 7" xfId="4182"/>
    <cellStyle name="40% - Accent2 2 2 7 2" xfId="4183"/>
    <cellStyle name="40% - Accent2 2 2 8" xfId="4184"/>
    <cellStyle name="40% - Accent2 2 2 8 2" xfId="4185"/>
    <cellStyle name="40% - Accent2 2 2 9" xfId="4186"/>
    <cellStyle name="40% - Accent2 2 3" xfId="4187"/>
    <cellStyle name="40% - Accent2 2 3 2" xfId="4188"/>
    <cellStyle name="40% - Accent2 2 3 2 2" xfId="4189"/>
    <cellStyle name="40% - Accent2 2 3 2 2 2" xfId="4190"/>
    <cellStyle name="40% - Accent2 2 3 2 2 2 2" xfId="4191"/>
    <cellStyle name="40% - Accent2 2 3 2 2 2 2 2" xfId="4192"/>
    <cellStyle name="40% - Accent2 2 3 2 2 2 3" xfId="4193"/>
    <cellStyle name="40% - Accent2 2 3 2 2 3" xfId="4194"/>
    <cellStyle name="40% - Accent2 2 3 2 2 3 2" xfId="4195"/>
    <cellStyle name="40% - Accent2 2 3 2 2 4" xfId="4196"/>
    <cellStyle name="40% - Accent2 2 3 2 2 4 2" xfId="4197"/>
    <cellStyle name="40% - Accent2 2 3 2 2 5" xfId="4198"/>
    <cellStyle name="40% - Accent2 2 3 2 2 5 2" xfId="4199"/>
    <cellStyle name="40% - Accent2 2 3 2 2 6" xfId="4200"/>
    <cellStyle name="40% - Accent2 2 3 2 3" xfId="4201"/>
    <cellStyle name="40% - Accent2 2 3 2 3 2" xfId="4202"/>
    <cellStyle name="40% - Accent2 2 3 2 3 2 2" xfId="4203"/>
    <cellStyle name="40% - Accent2 2 3 2 3 3" xfId="4204"/>
    <cellStyle name="40% - Accent2 2 3 2 4" xfId="4205"/>
    <cellStyle name="40% - Accent2 2 3 2 4 2" xfId="4206"/>
    <cellStyle name="40% - Accent2 2 3 2 5" xfId="4207"/>
    <cellStyle name="40% - Accent2 2 3 2 5 2" xfId="4208"/>
    <cellStyle name="40% - Accent2 2 3 2 6" xfId="4209"/>
    <cellStyle name="40% - Accent2 2 3 2 6 2" xfId="4210"/>
    <cellStyle name="40% - Accent2 2 3 2 7" xfId="4211"/>
    <cellStyle name="40% - Accent2 2 3 3" xfId="4212"/>
    <cellStyle name="40% - Accent2 2 3 3 2" xfId="4213"/>
    <cellStyle name="40% - Accent2 2 3 3 2 2" xfId="4214"/>
    <cellStyle name="40% - Accent2 2 3 3 2 2 2" xfId="4215"/>
    <cellStyle name="40% - Accent2 2 3 3 2 3" xfId="4216"/>
    <cellStyle name="40% - Accent2 2 3 3 3" xfId="4217"/>
    <cellStyle name="40% - Accent2 2 3 3 3 2" xfId="4218"/>
    <cellStyle name="40% - Accent2 2 3 3 4" xfId="4219"/>
    <cellStyle name="40% - Accent2 2 3 3 4 2" xfId="4220"/>
    <cellStyle name="40% - Accent2 2 3 3 5" xfId="4221"/>
    <cellStyle name="40% - Accent2 2 3 3 5 2" xfId="4222"/>
    <cellStyle name="40% - Accent2 2 3 3 6" xfId="4223"/>
    <cellStyle name="40% - Accent2 2 3 4" xfId="4224"/>
    <cellStyle name="40% - Accent2 2 3 4 2" xfId="4225"/>
    <cellStyle name="40% - Accent2 2 3 4 2 2" xfId="4226"/>
    <cellStyle name="40% - Accent2 2 3 4 3" xfId="4227"/>
    <cellStyle name="40% - Accent2 2 3 5" xfId="4228"/>
    <cellStyle name="40% - Accent2 2 3 5 2" xfId="4229"/>
    <cellStyle name="40% - Accent2 2 3 6" xfId="4230"/>
    <cellStyle name="40% - Accent2 2 3 6 2" xfId="4231"/>
    <cellStyle name="40% - Accent2 2 3 7" xfId="4232"/>
    <cellStyle name="40% - Accent2 2 3 7 2" xfId="4233"/>
    <cellStyle name="40% - Accent2 2 3 8" xfId="4234"/>
    <cellStyle name="40% - Accent2 2 4" xfId="4235"/>
    <cellStyle name="40% - Accent2 2 4 2" xfId="4236"/>
    <cellStyle name="40% - Accent2 2 4 2 2" xfId="4237"/>
    <cellStyle name="40% - Accent2 2 4 2 2 2" xfId="4238"/>
    <cellStyle name="40% - Accent2 2 4 2 2 2 2" xfId="4239"/>
    <cellStyle name="40% - Accent2 2 4 2 2 3" xfId="4240"/>
    <cellStyle name="40% - Accent2 2 4 2 3" xfId="4241"/>
    <cellStyle name="40% - Accent2 2 4 2 3 2" xfId="4242"/>
    <cellStyle name="40% - Accent2 2 4 2 4" xfId="4243"/>
    <cellStyle name="40% - Accent2 2 4 2 4 2" xfId="4244"/>
    <cellStyle name="40% - Accent2 2 4 2 5" xfId="4245"/>
    <cellStyle name="40% - Accent2 2 4 2 5 2" xfId="4246"/>
    <cellStyle name="40% - Accent2 2 4 2 6" xfId="4247"/>
    <cellStyle name="40% - Accent2 2 4 3" xfId="4248"/>
    <cellStyle name="40% - Accent2 2 4 3 2" xfId="4249"/>
    <cellStyle name="40% - Accent2 2 4 3 2 2" xfId="4250"/>
    <cellStyle name="40% - Accent2 2 4 3 3" xfId="4251"/>
    <cellStyle name="40% - Accent2 2 4 3 4" xfId="4252"/>
    <cellStyle name="40% - Accent2 2 4 4" xfId="4253"/>
    <cellStyle name="40% - Accent2 2 4 4 2" xfId="4254"/>
    <cellStyle name="40% - Accent2 2 4 5" xfId="4255"/>
    <cellStyle name="40% - Accent2 2 4 5 2" xfId="4256"/>
    <cellStyle name="40% - Accent2 2 4 6" xfId="4257"/>
    <cellStyle name="40% - Accent2 2 4 6 2" xfId="4258"/>
    <cellStyle name="40% - Accent2 2 4 7" xfId="4259"/>
    <cellStyle name="40% - Accent2 2 4 7 2" xfId="4260"/>
    <cellStyle name="40% - Accent2 2 5" xfId="4261"/>
    <cellStyle name="40% - Accent2 2 5 2" xfId="4262"/>
    <cellStyle name="40% - Accent2 2 5 2 2" xfId="4263"/>
    <cellStyle name="40% - Accent2 2 5 2 2 2" xfId="4264"/>
    <cellStyle name="40% - Accent2 2 5 2 2 2 2" xfId="4265"/>
    <cellStyle name="40% - Accent2 2 5 2 2 3" xfId="4266"/>
    <cellStyle name="40% - Accent2 2 5 2 3" xfId="4267"/>
    <cellStyle name="40% - Accent2 2 5 2 3 2" xfId="4268"/>
    <cellStyle name="40% - Accent2 2 5 2 4" xfId="4269"/>
    <cellStyle name="40% - Accent2 2 5 2 4 2" xfId="4270"/>
    <cellStyle name="40% - Accent2 2 5 2 5" xfId="4271"/>
    <cellStyle name="40% - Accent2 2 5 2 5 2" xfId="4272"/>
    <cellStyle name="40% - Accent2 2 5 2 6" xfId="4273"/>
    <cellStyle name="40% - Accent2 2 5 3" xfId="4274"/>
    <cellStyle name="40% - Accent2 2 5 3 2" xfId="4275"/>
    <cellStyle name="40% - Accent2 2 5 3 2 2" xfId="4276"/>
    <cellStyle name="40% - Accent2 2 5 3 3" xfId="4277"/>
    <cellStyle name="40% - Accent2 2 5 4" xfId="4278"/>
    <cellStyle name="40% - Accent2 2 5 4 2" xfId="4279"/>
    <cellStyle name="40% - Accent2 2 5 5" xfId="4280"/>
    <cellStyle name="40% - Accent2 2 5 5 2" xfId="4281"/>
    <cellStyle name="40% - Accent2 2 5 6" xfId="4282"/>
    <cellStyle name="40% - Accent2 2 5 6 2" xfId="4283"/>
    <cellStyle name="40% - Accent2 2 5 7" xfId="4284"/>
    <cellStyle name="40% - Accent2 2 6" xfId="4285"/>
    <cellStyle name="40% - Accent2 2 6 2" xfId="4286"/>
    <cellStyle name="40% - Accent2 2 6 2 2" xfId="4287"/>
    <cellStyle name="40% - Accent2 2 6 2 2 2" xfId="4288"/>
    <cellStyle name="40% - Accent2 2 6 2 2 2 2" xfId="4289"/>
    <cellStyle name="40% - Accent2 2 6 2 2 3" xfId="4290"/>
    <cellStyle name="40% - Accent2 2 6 2 3" xfId="4291"/>
    <cellStyle name="40% - Accent2 2 6 2 3 2" xfId="4292"/>
    <cellStyle name="40% - Accent2 2 6 2 4" xfId="4293"/>
    <cellStyle name="40% - Accent2 2 6 2 4 2" xfId="4294"/>
    <cellStyle name="40% - Accent2 2 6 2 5" xfId="4295"/>
    <cellStyle name="40% - Accent2 2 6 2 5 2" xfId="4296"/>
    <cellStyle name="40% - Accent2 2 6 2 6" xfId="4297"/>
    <cellStyle name="40% - Accent2 2 6 3" xfId="4298"/>
    <cellStyle name="40% - Accent2 2 6 3 2" xfId="4299"/>
    <cellStyle name="40% - Accent2 2 6 3 2 2" xfId="4300"/>
    <cellStyle name="40% - Accent2 2 6 3 3" xfId="4301"/>
    <cellStyle name="40% - Accent2 2 6 4" xfId="4302"/>
    <cellStyle name="40% - Accent2 2 6 4 2" xfId="4303"/>
    <cellStyle name="40% - Accent2 2 6 5" xfId="4304"/>
    <cellStyle name="40% - Accent2 2 6 5 2" xfId="4305"/>
    <cellStyle name="40% - Accent2 2 6 6" xfId="4306"/>
    <cellStyle name="40% - Accent2 2 6 6 2" xfId="4307"/>
    <cellStyle name="40% - Accent2 2 6 7" xfId="4308"/>
    <cellStyle name="40% - Accent2 2 7" xfId="4309"/>
    <cellStyle name="40% - Accent2 2 7 2" xfId="4310"/>
    <cellStyle name="40% - Accent2 2 7 2 2" xfId="4311"/>
    <cellStyle name="40% - Accent2 2 7 2 2 2" xfId="4312"/>
    <cellStyle name="40% - Accent2 2 7 2 3" xfId="4313"/>
    <cellStyle name="40% - Accent2 2 7 3" xfId="4314"/>
    <cellStyle name="40% - Accent2 2 7 3 2" xfId="4315"/>
    <cellStyle name="40% - Accent2 2 7 4" xfId="4316"/>
    <cellStyle name="40% - Accent2 2 7 4 2" xfId="4317"/>
    <cellStyle name="40% - Accent2 2 7 5" xfId="4318"/>
    <cellStyle name="40% - Accent2 2 7 5 2" xfId="4319"/>
    <cellStyle name="40% - Accent2 2 7 6" xfId="4320"/>
    <cellStyle name="40% - Accent2 2 8" xfId="4321"/>
    <cellStyle name="40% - Accent2 2 8 2" xfId="4322"/>
    <cellStyle name="40% - Accent2 2 8 2 2" xfId="4323"/>
    <cellStyle name="40% - Accent2 2 8 3" xfId="4324"/>
    <cellStyle name="40% - Accent2 2 9" xfId="4325"/>
    <cellStyle name="40% - Accent2 2 9 2" xfId="4326"/>
    <cellStyle name="40% - Accent2 3" xfId="4327"/>
    <cellStyle name="40% - Accent2 3 10" xfId="4328"/>
    <cellStyle name="40% - Accent2 3 11" xfId="4329"/>
    <cellStyle name="40% - Accent2 3 2" xfId="4330"/>
    <cellStyle name="40% - Accent2 3 2 2" xfId="4331"/>
    <cellStyle name="40% - Accent2 3 2 2 2" xfId="4332"/>
    <cellStyle name="40% - Accent2 3 2 2 2 2" xfId="4333"/>
    <cellStyle name="40% - Accent2 3 2 2 2 2 2" xfId="4334"/>
    <cellStyle name="40% - Accent2 3 2 2 2 2 2 2" xfId="4335"/>
    <cellStyle name="40% - Accent2 3 2 2 2 2 3" xfId="4336"/>
    <cellStyle name="40% - Accent2 3 2 2 2 3" xfId="4337"/>
    <cellStyle name="40% - Accent2 3 2 2 2 3 2" xfId="4338"/>
    <cellStyle name="40% - Accent2 3 2 2 2 4" xfId="4339"/>
    <cellStyle name="40% - Accent2 3 2 2 2 4 2" xfId="4340"/>
    <cellStyle name="40% - Accent2 3 2 2 2 5" xfId="4341"/>
    <cellStyle name="40% - Accent2 3 2 2 2 5 2" xfId="4342"/>
    <cellStyle name="40% - Accent2 3 2 2 2 6" xfId="4343"/>
    <cellStyle name="40% - Accent2 3 2 2 3" xfId="4344"/>
    <cellStyle name="40% - Accent2 3 2 2 3 2" xfId="4345"/>
    <cellStyle name="40% - Accent2 3 2 2 3 2 2" xfId="4346"/>
    <cellStyle name="40% - Accent2 3 2 2 3 3" xfId="4347"/>
    <cellStyle name="40% - Accent2 3 2 2 4" xfId="4348"/>
    <cellStyle name="40% - Accent2 3 2 2 4 2" xfId="4349"/>
    <cellStyle name="40% - Accent2 3 2 2 5" xfId="4350"/>
    <cellStyle name="40% - Accent2 3 2 2 5 2" xfId="4351"/>
    <cellStyle name="40% - Accent2 3 2 2 6" xfId="4352"/>
    <cellStyle name="40% - Accent2 3 2 2 6 2" xfId="4353"/>
    <cellStyle name="40% - Accent2 3 2 2 7" xfId="4354"/>
    <cellStyle name="40% - Accent2 3 2 3" xfId="4355"/>
    <cellStyle name="40% - Accent2 3 2 3 2" xfId="4356"/>
    <cellStyle name="40% - Accent2 3 2 3 2 2" xfId="4357"/>
    <cellStyle name="40% - Accent2 3 2 3 2 2 2" xfId="4358"/>
    <cellStyle name="40% - Accent2 3 2 3 2 2 2 2" xfId="4359"/>
    <cellStyle name="40% - Accent2 3 2 3 2 2 3" xfId="4360"/>
    <cellStyle name="40% - Accent2 3 2 3 2 3" xfId="4361"/>
    <cellStyle name="40% - Accent2 3 2 3 2 3 2" xfId="4362"/>
    <cellStyle name="40% - Accent2 3 2 3 2 3 2 2" xfId="4363"/>
    <cellStyle name="40% - Accent2 3 2 3 2 3 3" xfId="4364"/>
    <cellStyle name="40% - Accent2 3 2 3 2 4" xfId="4365"/>
    <cellStyle name="40% - Accent2 3 2 3 2 4 2" xfId="4366"/>
    <cellStyle name="40% - Accent2 3 2 3 2 5" xfId="4367"/>
    <cellStyle name="40% - Accent2 3 2 3 2 5 2" xfId="4368"/>
    <cellStyle name="40% - Accent2 3 2 3 2 6" xfId="4369"/>
    <cellStyle name="40% - Accent2 3 2 3 3" xfId="4370"/>
    <cellStyle name="40% - Accent2 3 2 3 3 2" xfId="4371"/>
    <cellStyle name="40% - Accent2 3 2 3 3 2 2" xfId="4372"/>
    <cellStyle name="40% - Accent2 3 2 3 3 3" xfId="4373"/>
    <cellStyle name="40% - Accent2 3 2 3 4" xfId="4374"/>
    <cellStyle name="40% - Accent2 3 2 3 4 2" xfId="4375"/>
    <cellStyle name="40% - Accent2 3 2 3 5" xfId="4376"/>
    <cellStyle name="40% - Accent2 3 2 3 5 2" xfId="4377"/>
    <cellStyle name="40% - Accent2 3 2 3 6" xfId="4378"/>
    <cellStyle name="40% - Accent2 3 2 3 6 2" xfId="4379"/>
    <cellStyle name="40% - Accent2 3 2 3 7" xfId="4380"/>
    <cellStyle name="40% - Accent2 3 2 4" xfId="4381"/>
    <cellStyle name="40% - Accent2 3 2 4 2" xfId="4382"/>
    <cellStyle name="40% - Accent2 3 2 4 2 2" xfId="4383"/>
    <cellStyle name="40% - Accent2 3 2 4 2 2 2" xfId="4384"/>
    <cellStyle name="40% - Accent2 3 2 4 2 3" xfId="4385"/>
    <cellStyle name="40% - Accent2 3 2 4 3" xfId="4386"/>
    <cellStyle name="40% - Accent2 3 2 4 3 2" xfId="4387"/>
    <cellStyle name="40% - Accent2 3 2 4 4" xfId="4388"/>
    <cellStyle name="40% - Accent2 3 2 4 4 2" xfId="4389"/>
    <cellStyle name="40% - Accent2 3 2 4 5" xfId="4390"/>
    <cellStyle name="40% - Accent2 3 2 4 5 2" xfId="4391"/>
    <cellStyle name="40% - Accent2 3 2 4 6" xfId="4392"/>
    <cellStyle name="40% - Accent2 3 2 5" xfId="4393"/>
    <cellStyle name="40% - Accent2 3 2 5 2" xfId="4394"/>
    <cellStyle name="40% - Accent2 3 2 5 2 2" xfId="4395"/>
    <cellStyle name="40% - Accent2 3 2 5 3" xfId="4396"/>
    <cellStyle name="40% - Accent2 3 2 6" xfId="4397"/>
    <cellStyle name="40% - Accent2 3 2 6 2" xfId="4398"/>
    <cellStyle name="40% - Accent2 3 2 7" xfId="4399"/>
    <cellStyle name="40% - Accent2 3 2 7 2" xfId="4400"/>
    <cellStyle name="40% - Accent2 3 2 8" xfId="4401"/>
    <cellStyle name="40% - Accent2 3 2 8 2" xfId="4402"/>
    <cellStyle name="40% - Accent2 3 2 9" xfId="4403"/>
    <cellStyle name="40% - Accent2 3 3" xfId="4404"/>
    <cellStyle name="40% - Accent2 3 3 2" xfId="4405"/>
    <cellStyle name="40% - Accent2 3 3 2 2" xfId="4406"/>
    <cellStyle name="40% - Accent2 3 3 2 2 2" xfId="4407"/>
    <cellStyle name="40% - Accent2 3 3 2 2 2 2" xfId="4408"/>
    <cellStyle name="40% - Accent2 3 3 2 2 3" xfId="4409"/>
    <cellStyle name="40% - Accent2 3 3 2 3" xfId="4410"/>
    <cellStyle name="40% - Accent2 3 3 2 3 2" xfId="4411"/>
    <cellStyle name="40% - Accent2 3 3 2 4" xfId="4412"/>
    <cellStyle name="40% - Accent2 3 3 2 4 2" xfId="4413"/>
    <cellStyle name="40% - Accent2 3 3 2 5" xfId="4414"/>
    <cellStyle name="40% - Accent2 3 3 2 5 2" xfId="4415"/>
    <cellStyle name="40% - Accent2 3 3 2 6" xfId="4416"/>
    <cellStyle name="40% - Accent2 3 3 3" xfId="4417"/>
    <cellStyle name="40% - Accent2 3 3 3 2" xfId="4418"/>
    <cellStyle name="40% - Accent2 3 3 3 2 2" xfId="4419"/>
    <cellStyle name="40% - Accent2 3 3 3 3" xfId="4420"/>
    <cellStyle name="40% - Accent2 3 3 4" xfId="4421"/>
    <cellStyle name="40% - Accent2 3 3 4 2" xfId="4422"/>
    <cellStyle name="40% - Accent2 3 3 5" xfId="4423"/>
    <cellStyle name="40% - Accent2 3 3 5 2" xfId="4424"/>
    <cellStyle name="40% - Accent2 3 3 6" xfId="4425"/>
    <cellStyle name="40% - Accent2 3 3 6 2" xfId="4426"/>
    <cellStyle name="40% - Accent2 3 3 7" xfId="4427"/>
    <cellStyle name="40% - Accent2 3 4" xfId="4428"/>
    <cellStyle name="40% - Accent2 3 4 2" xfId="4429"/>
    <cellStyle name="40% - Accent2 3 4 2 2" xfId="4430"/>
    <cellStyle name="40% - Accent2 3 4 2 2 2" xfId="4431"/>
    <cellStyle name="40% - Accent2 3 4 2 2 2 2" xfId="4432"/>
    <cellStyle name="40% - Accent2 3 4 2 2 3" xfId="4433"/>
    <cellStyle name="40% - Accent2 3 4 2 3" xfId="4434"/>
    <cellStyle name="40% - Accent2 3 4 2 3 2" xfId="4435"/>
    <cellStyle name="40% - Accent2 3 4 2 4" xfId="4436"/>
    <cellStyle name="40% - Accent2 3 4 2 4 2" xfId="4437"/>
    <cellStyle name="40% - Accent2 3 4 2 5" xfId="4438"/>
    <cellStyle name="40% - Accent2 3 4 2 5 2" xfId="4439"/>
    <cellStyle name="40% - Accent2 3 4 2 6" xfId="4440"/>
    <cellStyle name="40% - Accent2 3 4 3" xfId="4441"/>
    <cellStyle name="40% - Accent2 3 4 3 2" xfId="4442"/>
    <cellStyle name="40% - Accent2 3 4 3 2 2" xfId="4443"/>
    <cellStyle name="40% - Accent2 3 4 3 3" xfId="4444"/>
    <cellStyle name="40% - Accent2 3 4 4" xfId="4445"/>
    <cellStyle name="40% - Accent2 3 4 4 2" xfId="4446"/>
    <cellStyle name="40% - Accent2 3 4 5" xfId="4447"/>
    <cellStyle name="40% - Accent2 3 4 5 2" xfId="4448"/>
    <cellStyle name="40% - Accent2 3 4 6" xfId="4449"/>
    <cellStyle name="40% - Accent2 3 4 6 2" xfId="4450"/>
    <cellStyle name="40% - Accent2 3 4 7" xfId="4451"/>
    <cellStyle name="40% - Accent2 3 5" xfId="4452"/>
    <cellStyle name="40% - Accent2 3 5 2" xfId="4453"/>
    <cellStyle name="40% - Accent2 3 5 2 2" xfId="4454"/>
    <cellStyle name="40% - Accent2 3 5 2 2 2" xfId="4455"/>
    <cellStyle name="40% - Accent2 3 5 2 3" xfId="4456"/>
    <cellStyle name="40% - Accent2 3 5 3" xfId="4457"/>
    <cellStyle name="40% - Accent2 3 5 3 2" xfId="4458"/>
    <cellStyle name="40% - Accent2 3 5 4" xfId="4459"/>
    <cellStyle name="40% - Accent2 3 5 4 2" xfId="4460"/>
    <cellStyle name="40% - Accent2 3 5 5" xfId="4461"/>
    <cellStyle name="40% - Accent2 3 5 5 2" xfId="4462"/>
    <cellStyle name="40% - Accent2 3 5 6" xfId="4463"/>
    <cellStyle name="40% - Accent2 3 6" xfId="4464"/>
    <cellStyle name="40% - Accent2 3 6 2" xfId="4465"/>
    <cellStyle name="40% - Accent2 3 6 2 2" xfId="4466"/>
    <cellStyle name="40% - Accent2 3 6 3" xfId="4467"/>
    <cellStyle name="40% - Accent2 3 7" xfId="4468"/>
    <cellStyle name="40% - Accent2 3 7 2" xfId="4469"/>
    <cellStyle name="40% - Accent2 3 8" xfId="4470"/>
    <cellStyle name="40% - Accent2 3 8 2" xfId="4471"/>
    <cellStyle name="40% - Accent2 3 9" xfId="4472"/>
    <cellStyle name="40% - Accent2 3 9 2" xfId="4473"/>
    <cellStyle name="40% - Accent2 4" xfId="4474"/>
    <cellStyle name="40% - Accent2 4 2" xfId="4475"/>
    <cellStyle name="40% - Accent2 4 2 2" xfId="4476"/>
    <cellStyle name="40% - Accent2 4 2 2 2" xfId="4477"/>
    <cellStyle name="40% - Accent2 4 2 2 2 2" xfId="4478"/>
    <cellStyle name="40% - Accent2 4 2 2 2 2 2" xfId="4479"/>
    <cellStyle name="40% - Accent2 4 2 2 2 3" xfId="4480"/>
    <cellStyle name="40% - Accent2 4 2 2 3" xfId="4481"/>
    <cellStyle name="40% - Accent2 4 2 2 3 2" xfId="4482"/>
    <cellStyle name="40% - Accent2 4 2 2 4" xfId="4483"/>
    <cellStyle name="40% - Accent2 4 2 2 4 2" xfId="4484"/>
    <cellStyle name="40% - Accent2 4 2 2 5" xfId="4485"/>
    <cellStyle name="40% - Accent2 4 2 2 5 2" xfId="4486"/>
    <cellStyle name="40% - Accent2 4 2 2 6" xfId="4487"/>
    <cellStyle name="40% - Accent2 4 2 3" xfId="4488"/>
    <cellStyle name="40% - Accent2 4 2 3 2" xfId="4489"/>
    <cellStyle name="40% - Accent2 4 2 3 2 2" xfId="4490"/>
    <cellStyle name="40% - Accent2 4 2 3 3" xfId="4491"/>
    <cellStyle name="40% - Accent2 4 2 4" xfId="4492"/>
    <cellStyle name="40% - Accent2 4 2 4 2" xfId="4493"/>
    <cellStyle name="40% - Accent2 4 2 5" xfId="4494"/>
    <cellStyle name="40% - Accent2 4 2 5 2" xfId="4495"/>
    <cellStyle name="40% - Accent2 4 2 6" xfId="4496"/>
    <cellStyle name="40% - Accent2 4 2 6 2" xfId="4497"/>
    <cellStyle name="40% - Accent2 4 2 6 2 2" xfId="4498"/>
    <cellStyle name="40% - Accent2 4 2 6 3" xfId="4499"/>
    <cellStyle name="40% - Accent2 4 2 7" xfId="4500"/>
    <cellStyle name="40% - Accent2 4 3" xfId="4501"/>
    <cellStyle name="40% - Accent2 4 4" xfId="4502"/>
    <cellStyle name="40% - Accent2 4 4 2" xfId="4503"/>
    <cellStyle name="40% - Accent2 4 4 2 2" xfId="4504"/>
    <cellStyle name="40% - Accent2 4 4 2 2 2" xfId="4505"/>
    <cellStyle name="40% - Accent2 4 4 2 3" xfId="4506"/>
    <cellStyle name="40% - Accent2 4 4 2 4" xfId="4507"/>
    <cellStyle name="40% - Accent2 4 4 3" xfId="4508"/>
    <cellStyle name="40% - Accent2 4 4 3 2" xfId="4509"/>
    <cellStyle name="40% - Accent2 4 4 4" xfId="4510"/>
    <cellStyle name="40% - Accent2 4 4 4 2" xfId="4511"/>
    <cellStyle name="40% - Accent2 4 4 5" xfId="4512"/>
    <cellStyle name="40% - Accent2 4 4 5 2" xfId="4513"/>
    <cellStyle name="40% - Accent2 4 4 6" xfId="4514"/>
    <cellStyle name="40% - Accent2 4 5" xfId="4515"/>
    <cellStyle name="40% - Accent2 4 5 2" xfId="4516"/>
    <cellStyle name="40% - Accent2 4 5 2 2" xfId="4517"/>
    <cellStyle name="40% - Accent2 4 5 3" xfId="4518"/>
    <cellStyle name="40% - Accent2 4 6" xfId="4519"/>
    <cellStyle name="40% - Accent2 4 6 2" xfId="4520"/>
    <cellStyle name="40% - Accent2 4 7" xfId="4521"/>
    <cellStyle name="40% - Accent2 4 7 2" xfId="4522"/>
    <cellStyle name="40% - Accent2 4 7 2 2" xfId="4523"/>
    <cellStyle name="40% - Accent2 4 7 3" xfId="4524"/>
    <cellStyle name="40% - Accent2 4 8" xfId="4525"/>
    <cellStyle name="40% - Accent2 4 8 2" xfId="4526"/>
    <cellStyle name="40% - Accent2 4 9" xfId="4527"/>
    <cellStyle name="40% - Accent2 5" xfId="4528"/>
    <cellStyle name="40% - Accent2 5 2" xfId="4529"/>
    <cellStyle name="40% - Accent2 5 2 2" xfId="4530"/>
    <cellStyle name="40% - Accent2 5 2 2 2" xfId="4531"/>
    <cellStyle name="40% - Accent2 5 2 2 2 2" xfId="4532"/>
    <cellStyle name="40% - Accent2 5 2 2 2 2 2" xfId="4533"/>
    <cellStyle name="40% - Accent2 5 2 2 2 3" xfId="4534"/>
    <cellStyle name="40% - Accent2 5 2 2 3" xfId="4535"/>
    <cellStyle name="40% - Accent2 5 2 2 3 2" xfId="4536"/>
    <cellStyle name="40% - Accent2 5 2 2 4" xfId="4537"/>
    <cellStyle name="40% - Accent2 5 2 2 4 2" xfId="4538"/>
    <cellStyle name="40% - Accent2 5 2 2 5" xfId="4539"/>
    <cellStyle name="40% - Accent2 5 2 2 5 2" xfId="4540"/>
    <cellStyle name="40% - Accent2 5 2 2 6" xfId="4541"/>
    <cellStyle name="40% - Accent2 5 2 3" xfId="4542"/>
    <cellStyle name="40% - Accent2 5 2 3 2" xfId="4543"/>
    <cellStyle name="40% - Accent2 5 2 3 2 2" xfId="4544"/>
    <cellStyle name="40% - Accent2 5 2 3 3" xfId="4545"/>
    <cellStyle name="40% - Accent2 5 2 4" xfId="4546"/>
    <cellStyle name="40% - Accent2 5 2 4 2" xfId="4547"/>
    <cellStyle name="40% - Accent2 5 2 5" xfId="4548"/>
    <cellStyle name="40% - Accent2 5 2 5 2" xfId="4549"/>
    <cellStyle name="40% - Accent2 5 2 5 2 2" xfId="4550"/>
    <cellStyle name="40% - Accent2 5 2 5 3" xfId="4551"/>
    <cellStyle name="40% - Accent2 5 2 6" xfId="4552"/>
    <cellStyle name="40% - Accent2 5 2 6 2" xfId="4553"/>
    <cellStyle name="40% - Accent2 5 2 7" xfId="4554"/>
    <cellStyle name="40% - Accent2 5 3" xfId="4555"/>
    <cellStyle name="40% - Accent2 5 3 2" xfId="4556"/>
    <cellStyle name="40% - Accent2 5 3 2 2" xfId="4557"/>
    <cellStyle name="40% - Accent2 5 3 2 2 2" xfId="4558"/>
    <cellStyle name="40% - Accent2 5 3 2 3" xfId="4559"/>
    <cellStyle name="40% - Accent2 5 3 3" xfId="4560"/>
    <cellStyle name="40% - Accent2 5 3 3 2" xfId="4561"/>
    <cellStyle name="40% - Accent2 5 3 4" xfId="4562"/>
    <cellStyle name="40% - Accent2 5 3 4 2" xfId="4563"/>
    <cellStyle name="40% - Accent2 5 3 5" xfId="4564"/>
    <cellStyle name="40% - Accent2 5 3 5 2" xfId="4565"/>
    <cellStyle name="40% - Accent2 5 3 6" xfId="4566"/>
    <cellStyle name="40% - Accent2 5 4" xfId="4567"/>
    <cellStyle name="40% - Accent2 5 4 2" xfId="4568"/>
    <cellStyle name="40% - Accent2 5 4 2 2" xfId="4569"/>
    <cellStyle name="40% - Accent2 5 4 3" xfId="4570"/>
    <cellStyle name="40% - Accent2 5 5" xfId="4571"/>
    <cellStyle name="40% - Accent2 5 5 2" xfId="4572"/>
    <cellStyle name="40% - Accent2 5 6" xfId="4573"/>
    <cellStyle name="40% - Accent2 5 6 2" xfId="4574"/>
    <cellStyle name="40% - Accent2 5 7" xfId="4575"/>
    <cellStyle name="40% - Accent2 5 7 2" xfId="4576"/>
    <cellStyle name="40% - Accent2 5 8" xfId="4577"/>
    <cellStyle name="40% - Accent2 5 8 2" xfId="4578"/>
    <cellStyle name="40% - Accent2 6" xfId="4579"/>
    <cellStyle name="40% - Accent2 6 2" xfId="4580"/>
    <cellStyle name="40% - Accent2 6 2 2" xfId="4581"/>
    <cellStyle name="40% - Accent2 6 2 2 2" xfId="4582"/>
    <cellStyle name="40% - Accent2 6 2 3" xfId="4583"/>
    <cellStyle name="40% - Accent2 6 3" xfId="4584"/>
    <cellStyle name="40% - Accent2 6 3 2" xfId="4585"/>
    <cellStyle name="40% - Accent2 6 4" xfId="4586"/>
    <cellStyle name="40% - Accent2 6 4 2" xfId="4587"/>
    <cellStyle name="40% - Accent2 6 5" xfId="4588"/>
    <cellStyle name="40% - Accent2 6 5 2" xfId="4589"/>
    <cellStyle name="40% - Accent2 6 6" xfId="4590"/>
    <cellStyle name="40% - Accent2 7" xfId="4591"/>
    <cellStyle name="40% - Accent2 7 2" xfId="4592"/>
    <cellStyle name="40% - Accent2 7 2 2" xfId="4593"/>
    <cellStyle name="40% - Accent2 7 3" xfId="4594"/>
    <cellStyle name="40% - Accent2 8" xfId="4595"/>
    <cellStyle name="40% - Accent2 8 2" xfId="4596"/>
    <cellStyle name="40% - Accent2 9" xfId="4597"/>
    <cellStyle name="40% - Accent2 9 2" xfId="4598"/>
    <cellStyle name="40% - Accent3 10" xfId="4599"/>
    <cellStyle name="40% - Accent3 11" xfId="4600"/>
    <cellStyle name="40% - Accent3 2" xfId="4601"/>
    <cellStyle name="40% - Accent3 2 10" xfId="4602"/>
    <cellStyle name="40% - Accent3 2 10 2" xfId="4603"/>
    <cellStyle name="40% - Accent3 2 11" xfId="4604"/>
    <cellStyle name="40% - Accent3 2 11 2" xfId="4605"/>
    <cellStyle name="40% - Accent3 2 12" xfId="4606"/>
    <cellStyle name="40% - Accent3 2 12 2" xfId="4607"/>
    <cellStyle name="40% - Accent3 2 13" xfId="4608"/>
    <cellStyle name="40% - Accent3 2 14" xfId="4609"/>
    <cellStyle name="40% - Accent3 2 15" xfId="4610"/>
    <cellStyle name="40% - Accent3 2 16" xfId="4611"/>
    <cellStyle name="40% - Accent3 2 2" xfId="4612"/>
    <cellStyle name="40% - Accent3 2 2 10" xfId="4613"/>
    <cellStyle name="40% - Accent3 2 2 11" xfId="4614"/>
    <cellStyle name="40% - Accent3 2 2 12" xfId="4615"/>
    <cellStyle name="40% - Accent3 2 2 2" xfId="4616"/>
    <cellStyle name="40% - Accent3 2 2 2 10" xfId="4617"/>
    <cellStyle name="40% - Accent3 2 2 2 2" xfId="4618"/>
    <cellStyle name="40% - Accent3 2 2 2 2 2" xfId="4619"/>
    <cellStyle name="40% - Accent3 2 2 2 2 2 2" xfId="4620"/>
    <cellStyle name="40% - Accent3 2 2 2 2 2 2 2" xfId="4621"/>
    <cellStyle name="40% - Accent3 2 2 2 2 2 3" xfId="4622"/>
    <cellStyle name="40% - Accent3 2 2 2 2 3" xfId="4623"/>
    <cellStyle name="40% - Accent3 2 2 2 2 3 2" xfId="4624"/>
    <cellStyle name="40% - Accent3 2 2 2 2 4" xfId="4625"/>
    <cellStyle name="40% - Accent3 2 2 2 2 4 2" xfId="4626"/>
    <cellStyle name="40% - Accent3 2 2 2 2 5" xfId="4627"/>
    <cellStyle name="40% - Accent3 2 2 2 2 5 2" xfId="4628"/>
    <cellStyle name="40% - Accent3 2 2 2 2 6" xfId="4629"/>
    <cellStyle name="40% - Accent3 2 2 2 3" xfId="4630"/>
    <cellStyle name="40% - Accent3 2 2 2 3 2" xfId="4631"/>
    <cellStyle name="40% - Accent3 2 2 2 3 2 2" xfId="4632"/>
    <cellStyle name="40% - Accent3 2 2 2 3 3" xfId="4633"/>
    <cellStyle name="40% - Accent3 2 2 2 4" xfId="4634"/>
    <cellStyle name="40% - Accent3 2 2 2 4 2" xfId="4635"/>
    <cellStyle name="40% - Accent3 2 2 2 5" xfId="4636"/>
    <cellStyle name="40% - Accent3 2 2 2 5 2" xfId="4637"/>
    <cellStyle name="40% - Accent3 2 2 2 6" xfId="4638"/>
    <cellStyle name="40% - Accent3 2 2 2 6 2" xfId="4639"/>
    <cellStyle name="40% - Accent3 2 2 2 7" xfId="4640"/>
    <cellStyle name="40% - Accent3 2 2 2 8" xfId="4641"/>
    <cellStyle name="40% - Accent3 2 2 2 9" xfId="4642"/>
    <cellStyle name="40% - Accent3 2 2 3" xfId="4643"/>
    <cellStyle name="40% - Accent3 2 2 3 2" xfId="4644"/>
    <cellStyle name="40% - Accent3 2 2 3 2 2" xfId="4645"/>
    <cellStyle name="40% - Accent3 2 2 3 2 2 2" xfId="4646"/>
    <cellStyle name="40% - Accent3 2 2 3 2 2 2 2" xfId="4647"/>
    <cellStyle name="40% - Accent3 2 2 3 2 2 3" xfId="4648"/>
    <cellStyle name="40% - Accent3 2 2 3 2 3" xfId="4649"/>
    <cellStyle name="40% - Accent3 2 2 3 2 3 2" xfId="4650"/>
    <cellStyle name="40% - Accent3 2 2 3 2 4" xfId="4651"/>
    <cellStyle name="40% - Accent3 2 2 3 2 4 2" xfId="4652"/>
    <cellStyle name="40% - Accent3 2 2 3 2 5" xfId="4653"/>
    <cellStyle name="40% - Accent3 2 2 3 2 5 2" xfId="4654"/>
    <cellStyle name="40% - Accent3 2 2 3 2 6" xfId="4655"/>
    <cellStyle name="40% - Accent3 2 2 3 3" xfId="4656"/>
    <cellStyle name="40% - Accent3 2 2 3 3 2" xfId="4657"/>
    <cellStyle name="40% - Accent3 2 2 3 3 2 2" xfId="4658"/>
    <cellStyle name="40% - Accent3 2 2 3 3 3" xfId="4659"/>
    <cellStyle name="40% - Accent3 2 2 3 4" xfId="4660"/>
    <cellStyle name="40% - Accent3 2 2 3 4 2" xfId="4661"/>
    <cellStyle name="40% - Accent3 2 2 3 5" xfId="4662"/>
    <cellStyle name="40% - Accent3 2 2 3 5 2" xfId="4663"/>
    <cellStyle name="40% - Accent3 2 2 3 6" xfId="4664"/>
    <cellStyle name="40% - Accent3 2 2 3 6 2" xfId="4665"/>
    <cellStyle name="40% - Accent3 2 2 3 7" xfId="4666"/>
    <cellStyle name="40% - Accent3 2 2 4" xfId="4667"/>
    <cellStyle name="40% - Accent3 2 2 4 2" xfId="4668"/>
    <cellStyle name="40% - Accent3 2 2 4 2 2" xfId="4669"/>
    <cellStyle name="40% - Accent3 2 2 4 2 2 2" xfId="4670"/>
    <cellStyle name="40% - Accent3 2 2 4 2 3" xfId="4671"/>
    <cellStyle name="40% - Accent3 2 2 4 3" xfId="4672"/>
    <cellStyle name="40% - Accent3 2 2 4 3 2" xfId="4673"/>
    <cellStyle name="40% - Accent3 2 2 4 4" xfId="4674"/>
    <cellStyle name="40% - Accent3 2 2 4 4 2" xfId="4675"/>
    <cellStyle name="40% - Accent3 2 2 4 5" xfId="4676"/>
    <cellStyle name="40% - Accent3 2 2 4 5 2" xfId="4677"/>
    <cellStyle name="40% - Accent3 2 2 4 6" xfId="4678"/>
    <cellStyle name="40% - Accent3 2 2 5" xfId="4679"/>
    <cellStyle name="40% - Accent3 2 2 5 2" xfId="4680"/>
    <cellStyle name="40% - Accent3 2 2 5 2 2" xfId="4681"/>
    <cellStyle name="40% - Accent3 2 2 5 3" xfId="4682"/>
    <cellStyle name="40% - Accent3 2 2 6" xfId="4683"/>
    <cellStyle name="40% - Accent3 2 2 6 2" xfId="4684"/>
    <cellStyle name="40% - Accent3 2 2 7" xfId="4685"/>
    <cellStyle name="40% - Accent3 2 2 7 2" xfId="4686"/>
    <cellStyle name="40% - Accent3 2 2 8" xfId="4687"/>
    <cellStyle name="40% - Accent3 2 2 8 2" xfId="4688"/>
    <cellStyle name="40% - Accent3 2 2 9" xfId="4689"/>
    <cellStyle name="40% - Accent3 2 3" xfId="4690"/>
    <cellStyle name="40% - Accent3 2 3 10" xfId="4691"/>
    <cellStyle name="40% - Accent3 2 3 11" xfId="4692"/>
    <cellStyle name="40% - Accent3 2 3 2" xfId="4693"/>
    <cellStyle name="40% - Accent3 2 3 2 2" xfId="4694"/>
    <cellStyle name="40% - Accent3 2 3 2 2 2" xfId="4695"/>
    <cellStyle name="40% - Accent3 2 3 2 2 2 2" xfId="4696"/>
    <cellStyle name="40% - Accent3 2 3 2 2 2 2 2" xfId="4697"/>
    <cellStyle name="40% - Accent3 2 3 2 2 2 3" xfId="4698"/>
    <cellStyle name="40% - Accent3 2 3 2 2 3" xfId="4699"/>
    <cellStyle name="40% - Accent3 2 3 2 2 3 2" xfId="4700"/>
    <cellStyle name="40% - Accent3 2 3 2 2 4" xfId="4701"/>
    <cellStyle name="40% - Accent3 2 3 2 2 4 2" xfId="4702"/>
    <cellStyle name="40% - Accent3 2 3 2 2 5" xfId="4703"/>
    <cellStyle name="40% - Accent3 2 3 2 2 5 2" xfId="4704"/>
    <cellStyle name="40% - Accent3 2 3 2 2 6" xfId="4705"/>
    <cellStyle name="40% - Accent3 2 3 2 3" xfId="4706"/>
    <cellStyle name="40% - Accent3 2 3 2 3 2" xfId="4707"/>
    <cellStyle name="40% - Accent3 2 3 2 3 2 2" xfId="4708"/>
    <cellStyle name="40% - Accent3 2 3 2 3 3" xfId="4709"/>
    <cellStyle name="40% - Accent3 2 3 2 4" xfId="4710"/>
    <cellStyle name="40% - Accent3 2 3 2 4 2" xfId="4711"/>
    <cellStyle name="40% - Accent3 2 3 2 5" xfId="4712"/>
    <cellStyle name="40% - Accent3 2 3 2 5 2" xfId="4713"/>
    <cellStyle name="40% - Accent3 2 3 2 6" xfId="4714"/>
    <cellStyle name="40% - Accent3 2 3 2 6 2" xfId="4715"/>
    <cellStyle name="40% - Accent3 2 3 2 7" xfId="4716"/>
    <cellStyle name="40% - Accent3 2 3 3" xfId="4717"/>
    <cellStyle name="40% - Accent3 2 3 3 2" xfId="4718"/>
    <cellStyle name="40% - Accent3 2 3 3 2 2" xfId="4719"/>
    <cellStyle name="40% - Accent3 2 3 3 2 2 2" xfId="4720"/>
    <cellStyle name="40% - Accent3 2 3 3 2 3" xfId="4721"/>
    <cellStyle name="40% - Accent3 2 3 3 2 4" xfId="4722"/>
    <cellStyle name="40% - Accent3 2 3 3 3" xfId="4723"/>
    <cellStyle name="40% - Accent3 2 3 3 3 2" xfId="4724"/>
    <cellStyle name="40% - Accent3 2 3 3 4" xfId="4725"/>
    <cellStyle name="40% - Accent3 2 3 3 4 2" xfId="4726"/>
    <cellStyle name="40% - Accent3 2 3 3 5" xfId="4727"/>
    <cellStyle name="40% - Accent3 2 3 3 5 2" xfId="4728"/>
    <cellStyle name="40% - Accent3 2 3 3 6" xfId="4729"/>
    <cellStyle name="40% - Accent3 2 3 4" xfId="4730"/>
    <cellStyle name="40% - Accent3 2 3 4 2" xfId="4731"/>
    <cellStyle name="40% - Accent3 2 3 4 2 2" xfId="4732"/>
    <cellStyle name="40% - Accent3 2 3 4 3" xfId="4733"/>
    <cellStyle name="40% - Accent3 2 3 5" xfId="4734"/>
    <cellStyle name="40% - Accent3 2 3 5 2" xfId="4735"/>
    <cellStyle name="40% - Accent3 2 3 6" xfId="4736"/>
    <cellStyle name="40% - Accent3 2 3 6 2" xfId="4737"/>
    <cellStyle name="40% - Accent3 2 3 7" xfId="4738"/>
    <cellStyle name="40% - Accent3 2 3 7 2" xfId="4739"/>
    <cellStyle name="40% - Accent3 2 3 8" xfId="4740"/>
    <cellStyle name="40% - Accent3 2 3 9" xfId="4741"/>
    <cellStyle name="40% - Accent3 2 4" xfId="4742"/>
    <cellStyle name="40% - Accent3 2 4 2" xfId="4743"/>
    <cellStyle name="40% - Accent3 2 4 2 2" xfId="4744"/>
    <cellStyle name="40% - Accent3 2 4 2 2 2" xfId="4745"/>
    <cellStyle name="40% - Accent3 2 4 2 2 2 2" xfId="4746"/>
    <cellStyle name="40% - Accent3 2 4 2 2 3" xfId="4747"/>
    <cellStyle name="40% - Accent3 2 4 2 3" xfId="4748"/>
    <cellStyle name="40% - Accent3 2 4 2 3 2" xfId="4749"/>
    <cellStyle name="40% - Accent3 2 4 2 4" xfId="4750"/>
    <cellStyle name="40% - Accent3 2 4 2 4 2" xfId="4751"/>
    <cellStyle name="40% - Accent3 2 4 2 5" xfId="4752"/>
    <cellStyle name="40% - Accent3 2 4 2 5 2" xfId="4753"/>
    <cellStyle name="40% - Accent3 2 4 2 5 2 2" xfId="4754"/>
    <cellStyle name="40% - Accent3 2 4 2 5 3" xfId="4755"/>
    <cellStyle name="40% - Accent3 2 4 2 6" xfId="4756"/>
    <cellStyle name="40% - Accent3 2 4 3" xfId="4757"/>
    <cellStyle name="40% - Accent3 2 4 3 2" xfId="4758"/>
    <cellStyle name="40% - Accent3 2 4 3 2 2" xfId="4759"/>
    <cellStyle name="40% - Accent3 2 4 3 3" xfId="4760"/>
    <cellStyle name="40% - Accent3 2 4 4" xfId="4761"/>
    <cellStyle name="40% - Accent3 2 4 4 2" xfId="4762"/>
    <cellStyle name="40% - Accent3 2 4 5" xfId="4763"/>
    <cellStyle name="40% - Accent3 2 4 5 2" xfId="4764"/>
    <cellStyle name="40% - Accent3 2 4 6" xfId="4765"/>
    <cellStyle name="40% - Accent3 2 4 6 2" xfId="4766"/>
    <cellStyle name="40% - Accent3 2 4 7" xfId="4767"/>
    <cellStyle name="40% - Accent3 2 4 7 2" xfId="4768"/>
    <cellStyle name="40% - Accent3 2 5" xfId="4769"/>
    <cellStyle name="40% - Accent3 2 5 2" xfId="4770"/>
    <cellStyle name="40% - Accent3 2 5 2 2" xfId="4771"/>
    <cellStyle name="40% - Accent3 2 5 2 2 2" xfId="4772"/>
    <cellStyle name="40% - Accent3 2 5 2 2 2 2" xfId="4773"/>
    <cellStyle name="40% - Accent3 2 5 2 2 3" xfId="4774"/>
    <cellStyle name="40% - Accent3 2 5 2 3" xfId="4775"/>
    <cellStyle name="40% - Accent3 2 5 2 3 2" xfId="4776"/>
    <cellStyle name="40% - Accent3 2 5 2 4" xfId="4777"/>
    <cellStyle name="40% - Accent3 2 5 2 4 2" xfId="4778"/>
    <cellStyle name="40% - Accent3 2 5 2 5" xfId="4779"/>
    <cellStyle name="40% - Accent3 2 5 2 5 2" xfId="4780"/>
    <cellStyle name="40% - Accent3 2 5 2 6" xfId="4781"/>
    <cellStyle name="40% - Accent3 2 5 3" xfId="4782"/>
    <cellStyle name="40% - Accent3 2 5 3 2" xfId="4783"/>
    <cellStyle name="40% - Accent3 2 5 3 2 2" xfId="4784"/>
    <cellStyle name="40% - Accent3 2 5 3 3" xfId="4785"/>
    <cellStyle name="40% - Accent3 2 5 4" xfId="4786"/>
    <cellStyle name="40% - Accent3 2 5 4 2" xfId="4787"/>
    <cellStyle name="40% - Accent3 2 5 5" xfId="4788"/>
    <cellStyle name="40% - Accent3 2 5 5 2" xfId="4789"/>
    <cellStyle name="40% - Accent3 2 5 6" xfId="4790"/>
    <cellStyle name="40% - Accent3 2 5 6 2" xfId="4791"/>
    <cellStyle name="40% - Accent3 2 5 7" xfId="4792"/>
    <cellStyle name="40% - Accent3 2 6" xfId="4793"/>
    <cellStyle name="40% - Accent3 2 6 2" xfId="4794"/>
    <cellStyle name="40% - Accent3 2 6 2 2" xfId="4795"/>
    <cellStyle name="40% - Accent3 2 6 2 2 2" xfId="4796"/>
    <cellStyle name="40% - Accent3 2 6 2 2 2 2" xfId="4797"/>
    <cellStyle name="40% - Accent3 2 6 2 2 3" xfId="4798"/>
    <cellStyle name="40% - Accent3 2 6 2 3" xfId="4799"/>
    <cellStyle name="40% - Accent3 2 6 2 3 2" xfId="4800"/>
    <cellStyle name="40% - Accent3 2 6 2 4" xfId="4801"/>
    <cellStyle name="40% - Accent3 2 6 2 4 2" xfId="4802"/>
    <cellStyle name="40% - Accent3 2 6 2 5" xfId="4803"/>
    <cellStyle name="40% - Accent3 2 6 2 5 2" xfId="4804"/>
    <cellStyle name="40% - Accent3 2 6 2 6" xfId="4805"/>
    <cellStyle name="40% - Accent3 2 6 3" xfId="4806"/>
    <cellStyle name="40% - Accent3 2 6 3 2" xfId="4807"/>
    <cellStyle name="40% - Accent3 2 6 3 2 2" xfId="4808"/>
    <cellStyle name="40% - Accent3 2 6 3 3" xfId="4809"/>
    <cellStyle name="40% - Accent3 2 6 4" xfId="4810"/>
    <cellStyle name="40% - Accent3 2 6 4 2" xfId="4811"/>
    <cellStyle name="40% - Accent3 2 6 5" xfId="4812"/>
    <cellStyle name="40% - Accent3 2 6 5 2" xfId="4813"/>
    <cellStyle name="40% - Accent3 2 6 6" xfId="4814"/>
    <cellStyle name="40% - Accent3 2 6 6 2" xfId="4815"/>
    <cellStyle name="40% - Accent3 2 6 7" xfId="4816"/>
    <cellStyle name="40% - Accent3 2 7" xfId="4817"/>
    <cellStyle name="40% - Accent3 2 7 2" xfId="4818"/>
    <cellStyle name="40% - Accent3 2 7 2 2" xfId="4819"/>
    <cellStyle name="40% - Accent3 2 7 2 2 2" xfId="4820"/>
    <cellStyle name="40% - Accent3 2 7 2 3" xfId="4821"/>
    <cellStyle name="40% - Accent3 2 7 3" xfId="4822"/>
    <cellStyle name="40% - Accent3 2 7 3 2" xfId="4823"/>
    <cellStyle name="40% - Accent3 2 7 4" xfId="4824"/>
    <cellStyle name="40% - Accent3 2 7 4 2" xfId="4825"/>
    <cellStyle name="40% - Accent3 2 7 5" xfId="4826"/>
    <cellStyle name="40% - Accent3 2 7 5 2" xfId="4827"/>
    <cellStyle name="40% - Accent3 2 7 6" xfId="4828"/>
    <cellStyle name="40% - Accent3 2 8" xfId="4829"/>
    <cellStyle name="40% - Accent3 2 8 2" xfId="4830"/>
    <cellStyle name="40% - Accent3 2 8 2 2" xfId="4831"/>
    <cellStyle name="40% - Accent3 2 8 3" xfId="4832"/>
    <cellStyle name="40% - Accent3 2 9" xfId="4833"/>
    <cellStyle name="40% - Accent3 2 9 2" xfId="4834"/>
    <cellStyle name="40% - Accent3 3" xfId="4835"/>
    <cellStyle name="40% - Accent3 3 10" xfId="4836"/>
    <cellStyle name="40% - Accent3 3 10 2" xfId="4837"/>
    <cellStyle name="40% - Accent3 3 11" xfId="4838"/>
    <cellStyle name="40% - Accent3 3 12" xfId="4839"/>
    <cellStyle name="40% - Accent3 3 2" xfId="4840"/>
    <cellStyle name="40% - Accent3 3 2 2" xfId="4841"/>
    <cellStyle name="40% - Accent3 3 2 2 2" xfId="4842"/>
    <cellStyle name="40% - Accent3 3 2 2 2 2" xfId="4843"/>
    <cellStyle name="40% - Accent3 3 2 2 2 2 2" xfId="4844"/>
    <cellStyle name="40% - Accent3 3 2 2 2 2 2 2" xfId="4845"/>
    <cellStyle name="40% - Accent3 3 2 2 2 2 3" xfId="4846"/>
    <cellStyle name="40% - Accent3 3 2 2 2 3" xfId="4847"/>
    <cellStyle name="40% - Accent3 3 2 2 2 3 2" xfId="4848"/>
    <cellStyle name="40% - Accent3 3 2 2 2 4" xfId="4849"/>
    <cellStyle name="40% - Accent3 3 2 2 2 4 2" xfId="4850"/>
    <cellStyle name="40% - Accent3 3 2 2 2 5" xfId="4851"/>
    <cellStyle name="40% - Accent3 3 2 2 2 5 2" xfId="4852"/>
    <cellStyle name="40% - Accent3 3 2 2 2 6" xfId="4853"/>
    <cellStyle name="40% - Accent3 3 2 2 3" xfId="4854"/>
    <cellStyle name="40% - Accent3 3 2 2 3 2" xfId="4855"/>
    <cellStyle name="40% - Accent3 3 2 2 3 2 2" xfId="4856"/>
    <cellStyle name="40% - Accent3 3 2 2 3 3" xfId="4857"/>
    <cellStyle name="40% - Accent3 3 2 2 4" xfId="4858"/>
    <cellStyle name="40% - Accent3 3 2 2 4 2" xfId="4859"/>
    <cellStyle name="40% - Accent3 3 2 2 5" xfId="4860"/>
    <cellStyle name="40% - Accent3 3 2 2 5 2" xfId="4861"/>
    <cellStyle name="40% - Accent3 3 2 2 6" xfId="4862"/>
    <cellStyle name="40% - Accent3 3 2 2 6 2" xfId="4863"/>
    <cellStyle name="40% - Accent3 3 2 2 7" xfId="4864"/>
    <cellStyle name="40% - Accent3 3 2 3" xfId="4865"/>
    <cellStyle name="40% - Accent3 3 2 3 2" xfId="4866"/>
    <cellStyle name="40% - Accent3 3 2 3 2 2" xfId="4867"/>
    <cellStyle name="40% - Accent3 3 2 3 2 2 2" xfId="4868"/>
    <cellStyle name="40% - Accent3 3 2 3 2 2 2 2" xfId="4869"/>
    <cellStyle name="40% - Accent3 3 2 3 2 2 3" xfId="4870"/>
    <cellStyle name="40% - Accent3 3 2 3 2 3" xfId="4871"/>
    <cellStyle name="40% - Accent3 3 2 3 2 3 2" xfId="4872"/>
    <cellStyle name="40% - Accent3 3 2 3 2 4" xfId="4873"/>
    <cellStyle name="40% - Accent3 3 2 3 2 4 2" xfId="4874"/>
    <cellStyle name="40% - Accent3 3 2 3 2 5" xfId="4875"/>
    <cellStyle name="40% - Accent3 3 2 3 2 5 2" xfId="4876"/>
    <cellStyle name="40% - Accent3 3 2 3 2 6" xfId="4877"/>
    <cellStyle name="40% - Accent3 3 2 3 3" xfId="4878"/>
    <cellStyle name="40% - Accent3 3 2 3 3 2" xfId="4879"/>
    <cellStyle name="40% - Accent3 3 2 3 3 2 2" xfId="4880"/>
    <cellStyle name="40% - Accent3 3 2 3 3 3" xfId="4881"/>
    <cellStyle name="40% - Accent3 3 2 3 4" xfId="4882"/>
    <cellStyle name="40% - Accent3 3 2 3 4 2" xfId="4883"/>
    <cellStyle name="40% - Accent3 3 2 3 5" xfId="4884"/>
    <cellStyle name="40% - Accent3 3 2 3 5 2" xfId="4885"/>
    <cellStyle name="40% - Accent3 3 2 3 6" xfId="4886"/>
    <cellStyle name="40% - Accent3 3 2 3 6 2" xfId="4887"/>
    <cellStyle name="40% - Accent3 3 2 3 7" xfId="4888"/>
    <cellStyle name="40% - Accent3 3 2 4" xfId="4889"/>
    <cellStyle name="40% - Accent3 3 2 4 2" xfId="4890"/>
    <cellStyle name="40% - Accent3 3 2 4 2 2" xfId="4891"/>
    <cellStyle name="40% - Accent3 3 2 4 2 2 2" xfId="4892"/>
    <cellStyle name="40% - Accent3 3 2 4 2 3" xfId="4893"/>
    <cellStyle name="40% - Accent3 3 2 4 3" xfId="4894"/>
    <cellStyle name="40% - Accent3 3 2 4 3 2" xfId="4895"/>
    <cellStyle name="40% - Accent3 3 2 4 4" xfId="4896"/>
    <cellStyle name="40% - Accent3 3 2 4 4 2" xfId="4897"/>
    <cellStyle name="40% - Accent3 3 2 4 5" xfId="4898"/>
    <cellStyle name="40% - Accent3 3 2 4 5 2" xfId="4899"/>
    <cellStyle name="40% - Accent3 3 2 4 6" xfId="4900"/>
    <cellStyle name="40% - Accent3 3 2 5" xfId="4901"/>
    <cellStyle name="40% - Accent3 3 2 5 2" xfId="4902"/>
    <cellStyle name="40% - Accent3 3 2 5 2 2" xfId="4903"/>
    <cellStyle name="40% - Accent3 3 2 5 3" xfId="4904"/>
    <cellStyle name="40% - Accent3 3 2 6" xfId="4905"/>
    <cellStyle name="40% - Accent3 3 2 6 2" xfId="4906"/>
    <cellStyle name="40% - Accent3 3 2 7" xfId="4907"/>
    <cellStyle name="40% - Accent3 3 2 7 2" xfId="4908"/>
    <cellStyle name="40% - Accent3 3 2 7 2 2" xfId="4909"/>
    <cellStyle name="40% - Accent3 3 2 7 3" xfId="4910"/>
    <cellStyle name="40% - Accent3 3 2 8" xfId="4911"/>
    <cellStyle name="40% - Accent3 3 2 8 2" xfId="4912"/>
    <cellStyle name="40% - Accent3 3 2 9" xfId="4913"/>
    <cellStyle name="40% - Accent3 3 3" xfId="4914"/>
    <cellStyle name="40% - Accent3 3 4" xfId="4915"/>
    <cellStyle name="40% - Accent3 3 4 2" xfId="4916"/>
    <cellStyle name="40% - Accent3 3 4 2 2" xfId="4917"/>
    <cellStyle name="40% - Accent3 3 4 2 2 2" xfId="4918"/>
    <cellStyle name="40% - Accent3 3 4 2 2 2 2" xfId="4919"/>
    <cellStyle name="40% - Accent3 3 4 2 2 3" xfId="4920"/>
    <cellStyle name="40% - Accent3 3 4 2 3" xfId="4921"/>
    <cellStyle name="40% - Accent3 3 4 2 3 2" xfId="4922"/>
    <cellStyle name="40% - Accent3 3 4 2 4" xfId="4923"/>
    <cellStyle name="40% - Accent3 3 4 2 4 2" xfId="4924"/>
    <cellStyle name="40% - Accent3 3 4 2 5" xfId="4925"/>
    <cellStyle name="40% - Accent3 3 4 2 5 2" xfId="4926"/>
    <cellStyle name="40% - Accent3 3 4 2 6" xfId="4927"/>
    <cellStyle name="40% - Accent3 3 4 3" xfId="4928"/>
    <cellStyle name="40% - Accent3 3 4 3 2" xfId="4929"/>
    <cellStyle name="40% - Accent3 3 4 3 2 2" xfId="4930"/>
    <cellStyle name="40% - Accent3 3 4 3 3" xfId="4931"/>
    <cellStyle name="40% - Accent3 3 4 4" xfId="4932"/>
    <cellStyle name="40% - Accent3 3 4 4 2" xfId="4933"/>
    <cellStyle name="40% - Accent3 3 4 5" xfId="4934"/>
    <cellStyle name="40% - Accent3 3 4 5 2" xfId="4935"/>
    <cellStyle name="40% - Accent3 3 4 6" xfId="4936"/>
    <cellStyle name="40% - Accent3 3 4 6 2" xfId="4937"/>
    <cellStyle name="40% - Accent3 3 4 7" xfId="4938"/>
    <cellStyle name="40% - Accent3 3 5" xfId="4939"/>
    <cellStyle name="40% - Accent3 3 5 2" xfId="4940"/>
    <cellStyle name="40% - Accent3 3 5 2 2" xfId="4941"/>
    <cellStyle name="40% - Accent3 3 5 2 2 2" xfId="4942"/>
    <cellStyle name="40% - Accent3 3 5 2 2 2 2" xfId="4943"/>
    <cellStyle name="40% - Accent3 3 5 2 2 3" xfId="4944"/>
    <cellStyle name="40% - Accent3 3 5 2 3" xfId="4945"/>
    <cellStyle name="40% - Accent3 3 5 2 3 2" xfId="4946"/>
    <cellStyle name="40% - Accent3 3 5 2 4" xfId="4947"/>
    <cellStyle name="40% - Accent3 3 5 2 4 2" xfId="4948"/>
    <cellStyle name="40% - Accent3 3 5 2 5" xfId="4949"/>
    <cellStyle name="40% - Accent3 3 5 2 5 2" xfId="4950"/>
    <cellStyle name="40% - Accent3 3 5 2 6" xfId="4951"/>
    <cellStyle name="40% - Accent3 3 5 3" xfId="4952"/>
    <cellStyle name="40% - Accent3 3 5 3 2" xfId="4953"/>
    <cellStyle name="40% - Accent3 3 5 3 2 2" xfId="4954"/>
    <cellStyle name="40% - Accent3 3 5 3 3" xfId="4955"/>
    <cellStyle name="40% - Accent3 3 5 4" xfId="4956"/>
    <cellStyle name="40% - Accent3 3 5 4 2" xfId="4957"/>
    <cellStyle name="40% - Accent3 3 5 5" xfId="4958"/>
    <cellStyle name="40% - Accent3 3 5 5 2" xfId="4959"/>
    <cellStyle name="40% - Accent3 3 5 6" xfId="4960"/>
    <cellStyle name="40% - Accent3 3 5 6 2" xfId="4961"/>
    <cellStyle name="40% - Accent3 3 5 7" xfId="4962"/>
    <cellStyle name="40% - Accent3 3 6" xfId="4963"/>
    <cellStyle name="40% - Accent3 3 6 2" xfId="4964"/>
    <cellStyle name="40% - Accent3 3 6 2 2" xfId="4965"/>
    <cellStyle name="40% - Accent3 3 6 2 2 2" xfId="4966"/>
    <cellStyle name="40% - Accent3 3 6 2 3" xfId="4967"/>
    <cellStyle name="40% - Accent3 3 6 3" xfId="4968"/>
    <cellStyle name="40% - Accent3 3 6 3 2" xfId="4969"/>
    <cellStyle name="40% - Accent3 3 6 3 2 2" xfId="4970"/>
    <cellStyle name="40% - Accent3 3 6 3 3" xfId="4971"/>
    <cellStyle name="40% - Accent3 3 6 4" xfId="4972"/>
    <cellStyle name="40% - Accent3 3 6 4 2" xfId="4973"/>
    <cellStyle name="40% - Accent3 3 6 5" xfId="4974"/>
    <cellStyle name="40% - Accent3 3 6 5 2" xfId="4975"/>
    <cellStyle name="40% - Accent3 3 6 6" xfId="4976"/>
    <cellStyle name="40% - Accent3 3 7" xfId="4977"/>
    <cellStyle name="40% - Accent3 3 7 2" xfId="4978"/>
    <cellStyle name="40% - Accent3 3 7 2 2" xfId="4979"/>
    <cellStyle name="40% - Accent3 3 7 3" xfId="4980"/>
    <cellStyle name="40% - Accent3 3 8" xfId="4981"/>
    <cellStyle name="40% - Accent3 3 8 2" xfId="4982"/>
    <cellStyle name="40% - Accent3 3 9" xfId="4983"/>
    <cellStyle name="40% - Accent3 3 9 2" xfId="4984"/>
    <cellStyle name="40% - Accent3 4" xfId="4985"/>
    <cellStyle name="40% - Accent3 4 10" xfId="4986"/>
    <cellStyle name="40% - Accent3 4 11" xfId="4987"/>
    <cellStyle name="40% - Accent3 4 2" xfId="4988"/>
    <cellStyle name="40% - Accent3 4 2 2" xfId="4989"/>
    <cellStyle name="40% - Accent3 4 3" xfId="4990"/>
    <cellStyle name="40% - Accent3 4 3 2" xfId="4991"/>
    <cellStyle name="40% - Accent3 4 3 2 2" xfId="4992"/>
    <cellStyle name="40% - Accent3 4 3 2 2 2" xfId="4993"/>
    <cellStyle name="40% - Accent3 4 3 2 2 2 2" xfId="4994"/>
    <cellStyle name="40% - Accent3 4 3 2 2 3" xfId="4995"/>
    <cellStyle name="40% - Accent3 4 3 2 3" xfId="4996"/>
    <cellStyle name="40% - Accent3 4 3 2 3 2" xfId="4997"/>
    <cellStyle name="40% - Accent3 4 3 2 4" xfId="4998"/>
    <cellStyle name="40% - Accent3 4 3 2 4 2" xfId="4999"/>
    <cellStyle name="40% - Accent3 4 3 2 5" xfId="5000"/>
    <cellStyle name="40% - Accent3 4 3 2 5 2" xfId="5001"/>
    <cellStyle name="40% - Accent3 4 3 2 6" xfId="5002"/>
    <cellStyle name="40% - Accent3 4 3 3" xfId="5003"/>
    <cellStyle name="40% - Accent3 4 3 3 2" xfId="5004"/>
    <cellStyle name="40% - Accent3 4 3 3 2 2" xfId="5005"/>
    <cellStyle name="40% - Accent3 4 3 3 3" xfId="5006"/>
    <cellStyle name="40% - Accent3 4 3 4" xfId="5007"/>
    <cellStyle name="40% - Accent3 4 3 4 2" xfId="5008"/>
    <cellStyle name="40% - Accent3 4 3 5" xfId="5009"/>
    <cellStyle name="40% - Accent3 4 3 5 2" xfId="5010"/>
    <cellStyle name="40% - Accent3 4 3 6" xfId="5011"/>
    <cellStyle name="40% - Accent3 4 3 6 2" xfId="5012"/>
    <cellStyle name="40% - Accent3 4 3 7" xfId="5013"/>
    <cellStyle name="40% - Accent3 4 4" xfId="5014"/>
    <cellStyle name="40% - Accent3 4 5" xfId="5015"/>
    <cellStyle name="40% - Accent3 4 5 2" xfId="5016"/>
    <cellStyle name="40% - Accent3 4 5 2 2" xfId="5017"/>
    <cellStyle name="40% - Accent3 4 5 2 2 2" xfId="5018"/>
    <cellStyle name="40% - Accent3 4 5 2 3" xfId="5019"/>
    <cellStyle name="40% - Accent3 4 5 3" xfId="5020"/>
    <cellStyle name="40% - Accent3 4 5 3 2" xfId="5021"/>
    <cellStyle name="40% - Accent3 4 5 4" xfId="5022"/>
    <cellStyle name="40% - Accent3 4 5 4 2" xfId="5023"/>
    <cellStyle name="40% - Accent3 4 5 5" xfId="5024"/>
    <cellStyle name="40% - Accent3 4 5 5 2" xfId="5025"/>
    <cellStyle name="40% - Accent3 4 5 6" xfId="5026"/>
    <cellStyle name="40% - Accent3 4 6" xfId="5027"/>
    <cellStyle name="40% - Accent3 4 6 2" xfId="5028"/>
    <cellStyle name="40% - Accent3 4 6 2 2" xfId="5029"/>
    <cellStyle name="40% - Accent3 4 6 3" xfId="5030"/>
    <cellStyle name="40% - Accent3 4 7" xfId="5031"/>
    <cellStyle name="40% - Accent3 4 7 2" xfId="5032"/>
    <cellStyle name="40% - Accent3 4 8" xfId="5033"/>
    <cellStyle name="40% - Accent3 4 8 2" xfId="5034"/>
    <cellStyle name="40% - Accent3 4 9" xfId="5035"/>
    <cellStyle name="40% - Accent3 4 9 2" xfId="5036"/>
    <cellStyle name="40% - Accent3 5" xfId="5037"/>
    <cellStyle name="40% - Accent3 5 2" xfId="5038"/>
    <cellStyle name="40% - Accent3 5 2 2" xfId="5039"/>
    <cellStyle name="40% - Accent3 5 2 2 2" xfId="5040"/>
    <cellStyle name="40% - Accent3 5 2 2 2 2" xfId="5041"/>
    <cellStyle name="40% - Accent3 5 2 2 2 2 2" xfId="5042"/>
    <cellStyle name="40% - Accent3 5 2 2 2 3" xfId="5043"/>
    <cellStyle name="40% - Accent3 5 2 2 3" xfId="5044"/>
    <cellStyle name="40% - Accent3 5 2 2 3 2" xfId="5045"/>
    <cellStyle name="40% - Accent3 5 2 2 4" xfId="5046"/>
    <cellStyle name="40% - Accent3 5 2 2 4 2" xfId="5047"/>
    <cellStyle name="40% - Accent3 5 2 2 5" xfId="5048"/>
    <cellStyle name="40% - Accent3 5 2 2 5 2" xfId="5049"/>
    <cellStyle name="40% - Accent3 5 2 2 6" xfId="5050"/>
    <cellStyle name="40% - Accent3 5 2 3" xfId="5051"/>
    <cellStyle name="40% - Accent3 5 2 3 2" xfId="5052"/>
    <cellStyle name="40% - Accent3 5 2 3 2 2" xfId="5053"/>
    <cellStyle name="40% - Accent3 5 2 3 3" xfId="5054"/>
    <cellStyle name="40% - Accent3 5 2 4" xfId="5055"/>
    <cellStyle name="40% - Accent3 5 2 4 2" xfId="5056"/>
    <cellStyle name="40% - Accent3 5 2 5" xfId="5057"/>
    <cellStyle name="40% - Accent3 5 2 5 2" xfId="5058"/>
    <cellStyle name="40% - Accent3 5 2 6" xfId="5059"/>
    <cellStyle name="40% - Accent3 5 2 6 2" xfId="5060"/>
    <cellStyle name="40% - Accent3 5 2 6 2 2" xfId="5061"/>
    <cellStyle name="40% - Accent3 5 2 6 3" xfId="5062"/>
    <cellStyle name="40% - Accent3 5 2 7" xfId="5063"/>
    <cellStyle name="40% - Accent3 5 3" xfId="5064"/>
    <cellStyle name="40% - Accent3 5 3 2" xfId="5065"/>
    <cellStyle name="40% - Accent3 5 3 2 2" xfId="5066"/>
    <cellStyle name="40% - Accent3 5 3 2 2 2" xfId="5067"/>
    <cellStyle name="40% - Accent3 5 3 2 3" xfId="5068"/>
    <cellStyle name="40% - Accent3 5 3 3" xfId="5069"/>
    <cellStyle name="40% - Accent3 5 3 3 2" xfId="5070"/>
    <cellStyle name="40% - Accent3 5 3 4" xfId="5071"/>
    <cellStyle name="40% - Accent3 5 3 4 2" xfId="5072"/>
    <cellStyle name="40% - Accent3 5 3 5" xfId="5073"/>
    <cellStyle name="40% - Accent3 5 3 5 2" xfId="5074"/>
    <cellStyle name="40% - Accent3 5 3 6" xfId="5075"/>
    <cellStyle name="40% - Accent3 5 4" xfId="5076"/>
    <cellStyle name="40% - Accent3 5 4 2" xfId="5077"/>
    <cellStyle name="40% - Accent3 5 4 2 2" xfId="5078"/>
    <cellStyle name="40% - Accent3 5 4 3" xfId="5079"/>
    <cellStyle name="40% - Accent3 5 5" xfId="5080"/>
    <cellStyle name="40% - Accent3 5 5 2" xfId="5081"/>
    <cellStyle name="40% - Accent3 5 6" xfId="5082"/>
    <cellStyle name="40% - Accent3 5 6 2" xfId="5083"/>
    <cellStyle name="40% - Accent3 5 7" xfId="5084"/>
    <cellStyle name="40% - Accent3 5 7 2" xfId="5085"/>
    <cellStyle name="40% - Accent3 5 8" xfId="5086"/>
    <cellStyle name="40% - Accent3 5 8 2" xfId="5087"/>
    <cellStyle name="40% - Accent3 6" xfId="5088"/>
    <cellStyle name="40% - Accent3 6 2" xfId="5089"/>
    <cellStyle name="40% - Accent3 6 2 2" xfId="5090"/>
    <cellStyle name="40% - Accent3 6 2 2 2" xfId="5091"/>
    <cellStyle name="40% - Accent3 6 2 3" xfId="5092"/>
    <cellStyle name="40% - Accent3 6 3" xfId="5093"/>
    <cellStyle name="40% - Accent3 6 3 2" xfId="5094"/>
    <cellStyle name="40% - Accent3 6 4" xfId="5095"/>
    <cellStyle name="40% - Accent3 6 4 2" xfId="5096"/>
    <cellStyle name="40% - Accent3 6 5" xfId="5097"/>
    <cellStyle name="40% - Accent3 6 5 2" xfId="5098"/>
    <cellStyle name="40% - Accent3 6 6" xfId="5099"/>
    <cellStyle name="40% - Accent3 7" xfId="5100"/>
    <cellStyle name="40% - Accent3 7 2" xfId="5101"/>
    <cellStyle name="40% - Accent3 7 2 2" xfId="5102"/>
    <cellStyle name="40% - Accent3 7 3" xfId="5103"/>
    <cellStyle name="40% - Accent3 8" xfId="5104"/>
    <cellStyle name="40% - Accent3 8 2" xfId="5105"/>
    <cellStyle name="40% - Accent3 9" xfId="5106"/>
    <cellStyle name="40% - Accent3 9 2" xfId="5107"/>
    <cellStyle name="40% - Accent4 10" xfId="5108"/>
    <cellStyle name="40% - Accent4 11" xfId="5109"/>
    <cellStyle name="40% - Accent4 2" xfId="5110"/>
    <cellStyle name="40% - Accent4 2 10" xfId="5111"/>
    <cellStyle name="40% - Accent4 2 10 2" xfId="5112"/>
    <cellStyle name="40% - Accent4 2 11" xfId="5113"/>
    <cellStyle name="40% - Accent4 2 11 2" xfId="5114"/>
    <cellStyle name="40% - Accent4 2 12" xfId="5115"/>
    <cellStyle name="40% - Accent4 2 12 2" xfId="5116"/>
    <cellStyle name="40% - Accent4 2 13" xfId="5117"/>
    <cellStyle name="40% - Accent4 2 14" xfId="5118"/>
    <cellStyle name="40% - Accent4 2 15" xfId="5119"/>
    <cellStyle name="40% - Accent4 2 16" xfId="5120"/>
    <cellStyle name="40% - Accent4 2 2" xfId="5121"/>
    <cellStyle name="40% - Accent4 2 2 10" xfId="5122"/>
    <cellStyle name="40% - Accent4 2 2 11" xfId="5123"/>
    <cellStyle name="40% - Accent4 2 2 12" xfId="5124"/>
    <cellStyle name="40% - Accent4 2 2 2" xfId="5125"/>
    <cellStyle name="40% - Accent4 2 2 2 10" xfId="5126"/>
    <cellStyle name="40% - Accent4 2 2 2 2" xfId="5127"/>
    <cellStyle name="40% - Accent4 2 2 2 2 2" xfId="5128"/>
    <cellStyle name="40% - Accent4 2 2 2 2 2 2" xfId="5129"/>
    <cellStyle name="40% - Accent4 2 2 2 2 2 2 2" xfId="5130"/>
    <cellStyle name="40% - Accent4 2 2 2 2 2 3" xfId="5131"/>
    <cellStyle name="40% - Accent4 2 2 2 2 3" xfId="5132"/>
    <cellStyle name="40% - Accent4 2 2 2 2 3 2" xfId="5133"/>
    <cellStyle name="40% - Accent4 2 2 2 2 4" xfId="5134"/>
    <cellStyle name="40% - Accent4 2 2 2 2 4 2" xfId="5135"/>
    <cellStyle name="40% - Accent4 2 2 2 2 5" xfId="5136"/>
    <cellStyle name="40% - Accent4 2 2 2 2 5 2" xfId="5137"/>
    <cellStyle name="40% - Accent4 2 2 2 2 6" xfId="5138"/>
    <cellStyle name="40% - Accent4 2 2 2 3" xfId="5139"/>
    <cellStyle name="40% - Accent4 2 2 2 3 2" xfId="5140"/>
    <cellStyle name="40% - Accent4 2 2 2 3 2 2" xfId="5141"/>
    <cellStyle name="40% - Accent4 2 2 2 3 3" xfId="5142"/>
    <cellStyle name="40% - Accent4 2 2 2 3 4" xfId="5143"/>
    <cellStyle name="40% - Accent4 2 2 2 4" xfId="5144"/>
    <cellStyle name="40% - Accent4 2 2 2 4 2" xfId="5145"/>
    <cellStyle name="40% - Accent4 2 2 2 5" xfId="5146"/>
    <cellStyle name="40% - Accent4 2 2 2 5 2" xfId="5147"/>
    <cellStyle name="40% - Accent4 2 2 2 6" xfId="5148"/>
    <cellStyle name="40% - Accent4 2 2 2 6 2" xfId="5149"/>
    <cellStyle name="40% - Accent4 2 2 2 7" xfId="5150"/>
    <cellStyle name="40% - Accent4 2 2 2 8" xfId="5151"/>
    <cellStyle name="40% - Accent4 2 2 2 9" xfId="5152"/>
    <cellStyle name="40% - Accent4 2 2 3" xfId="5153"/>
    <cellStyle name="40% - Accent4 2 2 3 2" xfId="5154"/>
    <cellStyle name="40% - Accent4 2 2 3 2 2" xfId="5155"/>
    <cellStyle name="40% - Accent4 2 2 3 2 2 2" xfId="5156"/>
    <cellStyle name="40% - Accent4 2 2 3 2 2 2 2" xfId="5157"/>
    <cellStyle name="40% - Accent4 2 2 3 2 2 3" xfId="5158"/>
    <cellStyle name="40% - Accent4 2 2 3 2 3" xfId="5159"/>
    <cellStyle name="40% - Accent4 2 2 3 2 3 2" xfId="5160"/>
    <cellStyle name="40% - Accent4 2 2 3 2 4" xfId="5161"/>
    <cellStyle name="40% - Accent4 2 2 3 2 4 2" xfId="5162"/>
    <cellStyle name="40% - Accent4 2 2 3 2 5" xfId="5163"/>
    <cellStyle name="40% - Accent4 2 2 3 2 5 2" xfId="5164"/>
    <cellStyle name="40% - Accent4 2 2 3 2 6" xfId="5165"/>
    <cellStyle name="40% - Accent4 2 2 3 3" xfId="5166"/>
    <cellStyle name="40% - Accent4 2 2 3 3 2" xfId="5167"/>
    <cellStyle name="40% - Accent4 2 2 3 3 2 2" xfId="5168"/>
    <cellStyle name="40% - Accent4 2 2 3 3 3" xfId="5169"/>
    <cellStyle name="40% - Accent4 2 2 3 4" xfId="5170"/>
    <cellStyle name="40% - Accent4 2 2 3 4 2" xfId="5171"/>
    <cellStyle name="40% - Accent4 2 2 3 5" xfId="5172"/>
    <cellStyle name="40% - Accent4 2 2 3 5 2" xfId="5173"/>
    <cellStyle name="40% - Accent4 2 2 3 6" xfId="5174"/>
    <cellStyle name="40% - Accent4 2 2 3 6 2" xfId="5175"/>
    <cellStyle name="40% - Accent4 2 2 3 7" xfId="5176"/>
    <cellStyle name="40% - Accent4 2 2 3 8" xfId="5177"/>
    <cellStyle name="40% - Accent4 2 2 4" xfId="5178"/>
    <cellStyle name="40% - Accent4 2 2 4 2" xfId="5179"/>
    <cellStyle name="40% - Accent4 2 2 4 2 2" xfId="5180"/>
    <cellStyle name="40% - Accent4 2 2 4 2 2 2" xfId="5181"/>
    <cellStyle name="40% - Accent4 2 2 4 2 3" xfId="5182"/>
    <cellStyle name="40% - Accent4 2 2 4 3" xfId="5183"/>
    <cellStyle name="40% - Accent4 2 2 4 3 2" xfId="5184"/>
    <cellStyle name="40% - Accent4 2 2 4 4" xfId="5185"/>
    <cellStyle name="40% - Accent4 2 2 4 4 2" xfId="5186"/>
    <cellStyle name="40% - Accent4 2 2 4 5" xfId="5187"/>
    <cellStyle name="40% - Accent4 2 2 4 5 2" xfId="5188"/>
    <cellStyle name="40% - Accent4 2 2 4 6" xfId="5189"/>
    <cellStyle name="40% - Accent4 2 2 5" xfId="5190"/>
    <cellStyle name="40% - Accent4 2 2 5 2" xfId="5191"/>
    <cellStyle name="40% - Accent4 2 2 5 2 2" xfId="5192"/>
    <cellStyle name="40% - Accent4 2 2 5 3" xfId="5193"/>
    <cellStyle name="40% - Accent4 2 2 6" xfId="5194"/>
    <cellStyle name="40% - Accent4 2 2 6 2" xfId="5195"/>
    <cellStyle name="40% - Accent4 2 2 7" xfId="5196"/>
    <cellStyle name="40% - Accent4 2 2 7 2" xfId="5197"/>
    <cellStyle name="40% - Accent4 2 2 8" xfId="5198"/>
    <cellStyle name="40% - Accent4 2 2 8 2" xfId="5199"/>
    <cellStyle name="40% - Accent4 2 2 9" xfId="5200"/>
    <cellStyle name="40% - Accent4 2 3" xfId="5201"/>
    <cellStyle name="40% - Accent4 2 3 10" xfId="5202"/>
    <cellStyle name="40% - Accent4 2 3 11" xfId="5203"/>
    <cellStyle name="40% - Accent4 2 3 2" xfId="5204"/>
    <cellStyle name="40% - Accent4 2 3 2 2" xfId="5205"/>
    <cellStyle name="40% - Accent4 2 3 2 2 2" xfId="5206"/>
    <cellStyle name="40% - Accent4 2 3 2 2 2 2" xfId="5207"/>
    <cellStyle name="40% - Accent4 2 3 2 2 2 2 2" xfId="5208"/>
    <cellStyle name="40% - Accent4 2 3 2 2 2 3" xfId="5209"/>
    <cellStyle name="40% - Accent4 2 3 2 2 2 4" xfId="5210"/>
    <cellStyle name="40% - Accent4 2 3 2 2 3" xfId="5211"/>
    <cellStyle name="40% - Accent4 2 3 2 2 3 2" xfId="5212"/>
    <cellStyle name="40% - Accent4 2 3 2 2 4" xfId="5213"/>
    <cellStyle name="40% - Accent4 2 3 2 2 4 2" xfId="5214"/>
    <cellStyle name="40% - Accent4 2 3 2 2 5" xfId="5215"/>
    <cellStyle name="40% - Accent4 2 3 2 2 5 2" xfId="5216"/>
    <cellStyle name="40% - Accent4 2 3 2 2 6" xfId="5217"/>
    <cellStyle name="40% - Accent4 2 3 2 3" xfId="5218"/>
    <cellStyle name="40% - Accent4 2 3 2 3 2" xfId="5219"/>
    <cellStyle name="40% - Accent4 2 3 2 3 2 2" xfId="5220"/>
    <cellStyle name="40% - Accent4 2 3 2 3 3" xfId="5221"/>
    <cellStyle name="40% - Accent4 2 3 2 4" xfId="5222"/>
    <cellStyle name="40% - Accent4 2 3 2 4 2" xfId="5223"/>
    <cellStyle name="40% - Accent4 2 3 2 5" xfId="5224"/>
    <cellStyle name="40% - Accent4 2 3 2 5 2" xfId="5225"/>
    <cellStyle name="40% - Accent4 2 3 2 6" xfId="5226"/>
    <cellStyle name="40% - Accent4 2 3 2 6 2" xfId="5227"/>
    <cellStyle name="40% - Accent4 2 3 2 7" xfId="5228"/>
    <cellStyle name="40% - Accent4 2 3 3" xfId="5229"/>
    <cellStyle name="40% - Accent4 2 3 3 2" xfId="5230"/>
    <cellStyle name="40% - Accent4 2 3 3 2 2" xfId="5231"/>
    <cellStyle name="40% - Accent4 2 3 3 2 2 2" xfId="5232"/>
    <cellStyle name="40% - Accent4 2 3 3 2 3" xfId="5233"/>
    <cellStyle name="40% - Accent4 2 3 3 3" xfId="5234"/>
    <cellStyle name="40% - Accent4 2 3 3 3 2" xfId="5235"/>
    <cellStyle name="40% - Accent4 2 3 3 4" xfId="5236"/>
    <cellStyle name="40% - Accent4 2 3 3 4 2" xfId="5237"/>
    <cellStyle name="40% - Accent4 2 3 3 5" xfId="5238"/>
    <cellStyle name="40% - Accent4 2 3 3 5 2" xfId="5239"/>
    <cellStyle name="40% - Accent4 2 3 3 6" xfId="5240"/>
    <cellStyle name="40% - Accent4 2 3 4" xfId="5241"/>
    <cellStyle name="40% - Accent4 2 3 4 2" xfId="5242"/>
    <cellStyle name="40% - Accent4 2 3 4 2 2" xfId="5243"/>
    <cellStyle name="40% - Accent4 2 3 4 3" xfId="5244"/>
    <cellStyle name="40% - Accent4 2 3 5" xfId="5245"/>
    <cellStyle name="40% - Accent4 2 3 5 2" xfId="5246"/>
    <cellStyle name="40% - Accent4 2 3 6" xfId="5247"/>
    <cellStyle name="40% - Accent4 2 3 6 2" xfId="5248"/>
    <cellStyle name="40% - Accent4 2 3 7" xfId="5249"/>
    <cellStyle name="40% - Accent4 2 3 7 2" xfId="5250"/>
    <cellStyle name="40% - Accent4 2 3 8" xfId="5251"/>
    <cellStyle name="40% - Accent4 2 3 9" xfId="5252"/>
    <cellStyle name="40% - Accent4 2 4" xfId="5253"/>
    <cellStyle name="40% - Accent4 2 4 2" xfId="5254"/>
    <cellStyle name="40% - Accent4 2 4 2 2" xfId="5255"/>
    <cellStyle name="40% - Accent4 2 4 2 2 2" xfId="5256"/>
    <cellStyle name="40% - Accent4 2 4 2 2 2 2" xfId="5257"/>
    <cellStyle name="40% - Accent4 2 4 2 2 3" xfId="5258"/>
    <cellStyle name="40% - Accent4 2 4 2 3" xfId="5259"/>
    <cellStyle name="40% - Accent4 2 4 2 3 2" xfId="5260"/>
    <cellStyle name="40% - Accent4 2 4 2 4" xfId="5261"/>
    <cellStyle name="40% - Accent4 2 4 2 4 2" xfId="5262"/>
    <cellStyle name="40% - Accent4 2 4 2 5" xfId="5263"/>
    <cellStyle name="40% - Accent4 2 4 2 5 2" xfId="5264"/>
    <cellStyle name="40% - Accent4 2 4 2 6" xfId="5265"/>
    <cellStyle name="40% - Accent4 2 4 3" xfId="5266"/>
    <cellStyle name="40% - Accent4 2 4 3 2" xfId="5267"/>
    <cellStyle name="40% - Accent4 2 4 3 2 2" xfId="5268"/>
    <cellStyle name="40% - Accent4 2 4 3 3" xfId="5269"/>
    <cellStyle name="40% - Accent4 2 4 4" xfId="5270"/>
    <cellStyle name="40% - Accent4 2 4 4 2" xfId="5271"/>
    <cellStyle name="40% - Accent4 2 4 5" xfId="5272"/>
    <cellStyle name="40% - Accent4 2 4 5 2" xfId="5273"/>
    <cellStyle name="40% - Accent4 2 4 6" xfId="5274"/>
    <cellStyle name="40% - Accent4 2 4 6 2" xfId="5275"/>
    <cellStyle name="40% - Accent4 2 4 7" xfId="5276"/>
    <cellStyle name="40% - Accent4 2 4 7 2" xfId="5277"/>
    <cellStyle name="40% - Accent4 2 5" xfId="5278"/>
    <cellStyle name="40% - Accent4 2 5 2" xfId="5279"/>
    <cellStyle name="40% - Accent4 2 5 2 2" xfId="5280"/>
    <cellStyle name="40% - Accent4 2 5 2 2 2" xfId="5281"/>
    <cellStyle name="40% - Accent4 2 5 2 2 2 2" xfId="5282"/>
    <cellStyle name="40% - Accent4 2 5 2 2 3" xfId="5283"/>
    <cellStyle name="40% - Accent4 2 5 2 3" xfId="5284"/>
    <cellStyle name="40% - Accent4 2 5 2 3 2" xfId="5285"/>
    <cellStyle name="40% - Accent4 2 5 2 4" xfId="5286"/>
    <cellStyle name="40% - Accent4 2 5 2 4 2" xfId="5287"/>
    <cellStyle name="40% - Accent4 2 5 2 5" xfId="5288"/>
    <cellStyle name="40% - Accent4 2 5 2 5 2" xfId="5289"/>
    <cellStyle name="40% - Accent4 2 5 2 6" xfId="5290"/>
    <cellStyle name="40% - Accent4 2 5 3" xfId="5291"/>
    <cellStyle name="40% - Accent4 2 5 3 2" xfId="5292"/>
    <cellStyle name="40% - Accent4 2 5 3 2 2" xfId="5293"/>
    <cellStyle name="40% - Accent4 2 5 3 3" xfId="5294"/>
    <cellStyle name="40% - Accent4 2 5 4" xfId="5295"/>
    <cellStyle name="40% - Accent4 2 5 4 2" xfId="5296"/>
    <cellStyle name="40% - Accent4 2 5 5" xfId="5297"/>
    <cellStyle name="40% - Accent4 2 5 5 2" xfId="5298"/>
    <cellStyle name="40% - Accent4 2 5 6" xfId="5299"/>
    <cellStyle name="40% - Accent4 2 5 6 2" xfId="5300"/>
    <cellStyle name="40% - Accent4 2 5 7" xfId="5301"/>
    <cellStyle name="40% - Accent4 2 6" xfId="5302"/>
    <cellStyle name="40% - Accent4 2 6 2" xfId="5303"/>
    <cellStyle name="40% - Accent4 2 6 2 2" xfId="5304"/>
    <cellStyle name="40% - Accent4 2 6 2 2 2" xfId="5305"/>
    <cellStyle name="40% - Accent4 2 6 2 2 2 2" xfId="5306"/>
    <cellStyle name="40% - Accent4 2 6 2 2 3" xfId="5307"/>
    <cellStyle name="40% - Accent4 2 6 2 3" xfId="5308"/>
    <cellStyle name="40% - Accent4 2 6 2 3 2" xfId="5309"/>
    <cellStyle name="40% - Accent4 2 6 2 4" xfId="5310"/>
    <cellStyle name="40% - Accent4 2 6 2 4 2" xfId="5311"/>
    <cellStyle name="40% - Accent4 2 6 2 5" xfId="5312"/>
    <cellStyle name="40% - Accent4 2 6 2 5 2" xfId="5313"/>
    <cellStyle name="40% - Accent4 2 6 2 6" xfId="5314"/>
    <cellStyle name="40% - Accent4 2 6 3" xfId="5315"/>
    <cellStyle name="40% - Accent4 2 6 3 2" xfId="5316"/>
    <cellStyle name="40% - Accent4 2 6 3 2 2" xfId="5317"/>
    <cellStyle name="40% - Accent4 2 6 3 3" xfId="5318"/>
    <cellStyle name="40% - Accent4 2 6 4" xfId="5319"/>
    <cellStyle name="40% - Accent4 2 6 4 2" xfId="5320"/>
    <cellStyle name="40% - Accent4 2 6 5" xfId="5321"/>
    <cellStyle name="40% - Accent4 2 6 5 2" xfId="5322"/>
    <cellStyle name="40% - Accent4 2 6 6" xfId="5323"/>
    <cellStyle name="40% - Accent4 2 6 6 2" xfId="5324"/>
    <cellStyle name="40% - Accent4 2 6 7" xfId="5325"/>
    <cellStyle name="40% - Accent4 2 7" xfId="5326"/>
    <cellStyle name="40% - Accent4 2 7 2" xfId="5327"/>
    <cellStyle name="40% - Accent4 2 7 2 2" xfId="5328"/>
    <cellStyle name="40% - Accent4 2 7 2 2 2" xfId="5329"/>
    <cellStyle name="40% - Accent4 2 7 2 2 2 2" xfId="5330"/>
    <cellStyle name="40% - Accent4 2 7 2 2 3" xfId="5331"/>
    <cellStyle name="40% - Accent4 2 7 2 3" xfId="5332"/>
    <cellStyle name="40% - Accent4 2 7 3" xfId="5333"/>
    <cellStyle name="40% - Accent4 2 7 3 2" xfId="5334"/>
    <cellStyle name="40% - Accent4 2 7 4" xfId="5335"/>
    <cellStyle name="40% - Accent4 2 7 4 2" xfId="5336"/>
    <cellStyle name="40% - Accent4 2 7 5" xfId="5337"/>
    <cellStyle name="40% - Accent4 2 7 5 2" xfId="5338"/>
    <cellStyle name="40% - Accent4 2 7 6" xfId="5339"/>
    <cellStyle name="40% - Accent4 2 8" xfId="5340"/>
    <cellStyle name="40% - Accent4 2 8 2" xfId="5341"/>
    <cellStyle name="40% - Accent4 2 8 2 2" xfId="5342"/>
    <cellStyle name="40% - Accent4 2 8 3" xfId="5343"/>
    <cellStyle name="40% - Accent4 2 9" xfId="5344"/>
    <cellStyle name="40% - Accent4 2 9 2" xfId="5345"/>
    <cellStyle name="40% - Accent4 3" xfId="5346"/>
    <cellStyle name="40% - Accent4 3 10" xfId="5347"/>
    <cellStyle name="40% - Accent4 3 11" xfId="5348"/>
    <cellStyle name="40% - Accent4 3 2" xfId="5349"/>
    <cellStyle name="40% - Accent4 3 2 2" xfId="5350"/>
    <cellStyle name="40% - Accent4 3 2 2 2" xfId="5351"/>
    <cellStyle name="40% - Accent4 3 2 2 2 2" xfId="5352"/>
    <cellStyle name="40% - Accent4 3 2 2 2 2 2" xfId="5353"/>
    <cellStyle name="40% - Accent4 3 2 2 2 2 2 2" xfId="5354"/>
    <cellStyle name="40% - Accent4 3 2 2 2 2 3" xfId="5355"/>
    <cellStyle name="40% - Accent4 3 2 2 2 3" xfId="5356"/>
    <cellStyle name="40% - Accent4 3 2 2 2 3 2" xfId="5357"/>
    <cellStyle name="40% - Accent4 3 2 2 2 4" xfId="5358"/>
    <cellStyle name="40% - Accent4 3 2 2 2 4 2" xfId="5359"/>
    <cellStyle name="40% - Accent4 3 2 2 2 5" xfId="5360"/>
    <cellStyle name="40% - Accent4 3 2 2 2 5 2" xfId="5361"/>
    <cellStyle name="40% - Accent4 3 2 2 2 6" xfId="5362"/>
    <cellStyle name="40% - Accent4 3 2 2 3" xfId="5363"/>
    <cellStyle name="40% - Accent4 3 2 2 3 2" xfId="5364"/>
    <cellStyle name="40% - Accent4 3 2 2 3 2 2" xfId="5365"/>
    <cellStyle name="40% - Accent4 3 2 2 3 3" xfId="5366"/>
    <cellStyle name="40% - Accent4 3 2 2 4" xfId="5367"/>
    <cellStyle name="40% - Accent4 3 2 2 4 2" xfId="5368"/>
    <cellStyle name="40% - Accent4 3 2 2 5" xfId="5369"/>
    <cellStyle name="40% - Accent4 3 2 2 5 2" xfId="5370"/>
    <cellStyle name="40% - Accent4 3 2 2 6" xfId="5371"/>
    <cellStyle name="40% - Accent4 3 2 2 6 2" xfId="5372"/>
    <cellStyle name="40% - Accent4 3 2 2 7" xfId="5373"/>
    <cellStyle name="40% - Accent4 3 2 3" xfId="5374"/>
    <cellStyle name="40% - Accent4 3 2 3 2" xfId="5375"/>
    <cellStyle name="40% - Accent4 3 2 3 2 2" xfId="5376"/>
    <cellStyle name="40% - Accent4 3 2 3 2 2 2" xfId="5377"/>
    <cellStyle name="40% - Accent4 3 2 3 2 2 2 2" xfId="5378"/>
    <cellStyle name="40% - Accent4 3 2 3 2 2 3" xfId="5379"/>
    <cellStyle name="40% - Accent4 3 2 3 2 3" xfId="5380"/>
    <cellStyle name="40% - Accent4 3 2 3 2 3 2" xfId="5381"/>
    <cellStyle name="40% - Accent4 3 2 3 2 4" xfId="5382"/>
    <cellStyle name="40% - Accent4 3 2 3 2 4 2" xfId="5383"/>
    <cellStyle name="40% - Accent4 3 2 3 2 5" xfId="5384"/>
    <cellStyle name="40% - Accent4 3 2 3 2 5 2" xfId="5385"/>
    <cellStyle name="40% - Accent4 3 2 3 2 6" xfId="5386"/>
    <cellStyle name="40% - Accent4 3 2 3 3" xfId="5387"/>
    <cellStyle name="40% - Accent4 3 2 3 3 2" xfId="5388"/>
    <cellStyle name="40% - Accent4 3 2 3 3 2 2" xfId="5389"/>
    <cellStyle name="40% - Accent4 3 2 3 3 3" xfId="5390"/>
    <cellStyle name="40% - Accent4 3 2 3 4" xfId="5391"/>
    <cellStyle name="40% - Accent4 3 2 3 4 2" xfId="5392"/>
    <cellStyle name="40% - Accent4 3 2 3 5" xfId="5393"/>
    <cellStyle name="40% - Accent4 3 2 3 5 2" xfId="5394"/>
    <cellStyle name="40% - Accent4 3 2 3 5 2 2" xfId="5395"/>
    <cellStyle name="40% - Accent4 3 2 3 5 3" xfId="5396"/>
    <cellStyle name="40% - Accent4 3 2 3 6" xfId="5397"/>
    <cellStyle name="40% - Accent4 3 2 3 6 2" xfId="5398"/>
    <cellStyle name="40% - Accent4 3 2 3 7" xfId="5399"/>
    <cellStyle name="40% - Accent4 3 2 4" xfId="5400"/>
    <cellStyle name="40% - Accent4 3 2 4 2" xfId="5401"/>
    <cellStyle name="40% - Accent4 3 2 4 2 2" xfId="5402"/>
    <cellStyle name="40% - Accent4 3 2 4 2 2 2" xfId="5403"/>
    <cellStyle name="40% - Accent4 3 2 4 2 3" xfId="5404"/>
    <cellStyle name="40% - Accent4 3 2 4 3" xfId="5405"/>
    <cellStyle name="40% - Accent4 3 2 4 3 2" xfId="5406"/>
    <cellStyle name="40% - Accent4 3 2 4 4" xfId="5407"/>
    <cellStyle name="40% - Accent4 3 2 4 4 2" xfId="5408"/>
    <cellStyle name="40% - Accent4 3 2 4 5" xfId="5409"/>
    <cellStyle name="40% - Accent4 3 2 4 5 2" xfId="5410"/>
    <cellStyle name="40% - Accent4 3 2 4 6" xfId="5411"/>
    <cellStyle name="40% - Accent4 3 2 5" xfId="5412"/>
    <cellStyle name="40% - Accent4 3 2 5 2" xfId="5413"/>
    <cellStyle name="40% - Accent4 3 2 5 2 2" xfId="5414"/>
    <cellStyle name="40% - Accent4 3 2 5 3" xfId="5415"/>
    <cellStyle name="40% - Accent4 3 2 6" xfId="5416"/>
    <cellStyle name="40% - Accent4 3 2 6 2" xfId="5417"/>
    <cellStyle name="40% - Accent4 3 2 7" xfId="5418"/>
    <cellStyle name="40% - Accent4 3 2 7 2" xfId="5419"/>
    <cellStyle name="40% - Accent4 3 2 8" xfId="5420"/>
    <cellStyle name="40% - Accent4 3 2 8 2" xfId="5421"/>
    <cellStyle name="40% - Accent4 3 2 9" xfId="5422"/>
    <cellStyle name="40% - Accent4 3 3" xfId="5423"/>
    <cellStyle name="40% - Accent4 3 3 2" xfId="5424"/>
    <cellStyle name="40% - Accent4 3 3 2 2" xfId="5425"/>
    <cellStyle name="40% - Accent4 3 3 2 2 2" xfId="5426"/>
    <cellStyle name="40% - Accent4 3 3 2 2 2 2" xfId="5427"/>
    <cellStyle name="40% - Accent4 3 3 2 2 3" xfId="5428"/>
    <cellStyle name="40% - Accent4 3 3 2 3" xfId="5429"/>
    <cellStyle name="40% - Accent4 3 3 2 3 2" xfId="5430"/>
    <cellStyle name="40% - Accent4 3 3 2 4" xfId="5431"/>
    <cellStyle name="40% - Accent4 3 3 2 4 2" xfId="5432"/>
    <cellStyle name="40% - Accent4 3 3 2 5" xfId="5433"/>
    <cellStyle name="40% - Accent4 3 3 2 5 2" xfId="5434"/>
    <cellStyle name="40% - Accent4 3 3 2 6" xfId="5435"/>
    <cellStyle name="40% - Accent4 3 3 3" xfId="5436"/>
    <cellStyle name="40% - Accent4 3 3 3 2" xfId="5437"/>
    <cellStyle name="40% - Accent4 3 3 3 2 2" xfId="5438"/>
    <cellStyle name="40% - Accent4 3 3 3 3" xfId="5439"/>
    <cellStyle name="40% - Accent4 3 3 4" xfId="5440"/>
    <cellStyle name="40% - Accent4 3 3 4 2" xfId="5441"/>
    <cellStyle name="40% - Accent4 3 3 5" xfId="5442"/>
    <cellStyle name="40% - Accent4 3 3 5 2" xfId="5443"/>
    <cellStyle name="40% - Accent4 3 3 6" xfId="5444"/>
    <cellStyle name="40% - Accent4 3 3 6 2" xfId="5445"/>
    <cellStyle name="40% - Accent4 3 3 7" xfId="5446"/>
    <cellStyle name="40% - Accent4 3 4" xfId="5447"/>
    <cellStyle name="40% - Accent4 3 4 2" xfId="5448"/>
    <cellStyle name="40% - Accent4 3 4 2 2" xfId="5449"/>
    <cellStyle name="40% - Accent4 3 4 2 2 2" xfId="5450"/>
    <cellStyle name="40% - Accent4 3 4 2 2 2 2" xfId="5451"/>
    <cellStyle name="40% - Accent4 3 4 2 2 2 2 2" xfId="5452"/>
    <cellStyle name="40% - Accent4 3 4 2 2 2 3" xfId="5453"/>
    <cellStyle name="40% - Accent4 3 4 2 2 3" xfId="5454"/>
    <cellStyle name="40% - Accent4 3 4 2 3" xfId="5455"/>
    <cellStyle name="40% - Accent4 3 4 2 3 2" xfId="5456"/>
    <cellStyle name="40% - Accent4 3 4 2 4" xfId="5457"/>
    <cellStyle name="40% - Accent4 3 4 2 4 2" xfId="5458"/>
    <cellStyle name="40% - Accent4 3 4 2 5" xfId="5459"/>
    <cellStyle name="40% - Accent4 3 4 2 5 2" xfId="5460"/>
    <cellStyle name="40% - Accent4 3 4 2 6" xfId="5461"/>
    <cellStyle name="40% - Accent4 3 4 3" xfId="5462"/>
    <cellStyle name="40% - Accent4 3 4 3 2" xfId="5463"/>
    <cellStyle name="40% - Accent4 3 4 3 2 2" xfId="5464"/>
    <cellStyle name="40% - Accent4 3 4 3 3" xfId="5465"/>
    <cellStyle name="40% - Accent4 3 4 4" xfId="5466"/>
    <cellStyle name="40% - Accent4 3 4 4 2" xfId="5467"/>
    <cellStyle name="40% - Accent4 3 4 5" xfId="5468"/>
    <cellStyle name="40% - Accent4 3 4 5 2" xfId="5469"/>
    <cellStyle name="40% - Accent4 3 4 6" xfId="5470"/>
    <cellStyle name="40% - Accent4 3 4 6 2" xfId="5471"/>
    <cellStyle name="40% - Accent4 3 4 7" xfId="5472"/>
    <cellStyle name="40% - Accent4 3 5" xfId="5473"/>
    <cellStyle name="40% - Accent4 3 5 2" xfId="5474"/>
    <cellStyle name="40% - Accent4 3 5 2 2" xfId="5475"/>
    <cellStyle name="40% - Accent4 3 5 2 2 2" xfId="5476"/>
    <cellStyle name="40% - Accent4 3 5 2 3" xfId="5477"/>
    <cellStyle name="40% - Accent4 3 5 3" xfId="5478"/>
    <cellStyle name="40% - Accent4 3 5 3 2" xfId="5479"/>
    <cellStyle name="40% - Accent4 3 5 4" xfId="5480"/>
    <cellStyle name="40% - Accent4 3 5 4 2" xfId="5481"/>
    <cellStyle name="40% - Accent4 3 5 5" xfId="5482"/>
    <cellStyle name="40% - Accent4 3 5 5 2" xfId="5483"/>
    <cellStyle name="40% - Accent4 3 5 6" xfId="5484"/>
    <cellStyle name="40% - Accent4 3 6" xfId="5485"/>
    <cellStyle name="40% - Accent4 3 6 2" xfId="5486"/>
    <cellStyle name="40% - Accent4 3 6 2 2" xfId="5487"/>
    <cellStyle name="40% - Accent4 3 6 3" xfId="5488"/>
    <cellStyle name="40% - Accent4 3 7" xfId="5489"/>
    <cellStyle name="40% - Accent4 3 7 2" xfId="5490"/>
    <cellStyle name="40% - Accent4 3 8" xfId="5491"/>
    <cellStyle name="40% - Accent4 3 8 2" xfId="5492"/>
    <cellStyle name="40% - Accent4 3 9" xfId="5493"/>
    <cellStyle name="40% - Accent4 3 9 2" xfId="5494"/>
    <cellStyle name="40% - Accent4 4" xfId="5495"/>
    <cellStyle name="40% - Accent4 4 2" xfId="5496"/>
    <cellStyle name="40% - Accent4 4 2 2" xfId="5497"/>
    <cellStyle name="40% - Accent4 4 2 2 2" xfId="5498"/>
    <cellStyle name="40% - Accent4 4 2 2 2 2" xfId="5499"/>
    <cellStyle name="40% - Accent4 4 2 2 2 2 2" xfId="5500"/>
    <cellStyle name="40% - Accent4 4 2 2 2 3" xfId="5501"/>
    <cellStyle name="40% - Accent4 4 2 2 3" xfId="5502"/>
    <cellStyle name="40% - Accent4 4 2 2 3 2" xfId="5503"/>
    <cellStyle name="40% - Accent4 4 2 2 4" xfId="5504"/>
    <cellStyle name="40% - Accent4 4 2 2 4 2" xfId="5505"/>
    <cellStyle name="40% - Accent4 4 2 2 5" xfId="5506"/>
    <cellStyle name="40% - Accent4 4 2 2 5 2" xfId="5507"/>
    <cellStyle name="40% - Accent4 4 2 2 6" xfId="5508"/>
    <cellStyle name="40% - Accent4 4 2 3" xfId="5509"/>
    <cellStyle name="40% - Accent4 4 2 3 2" xfId="5510"/>
    <cellStyle name="40% - Accent4 4 2 3 2 2" xfId="5511"/>
    <cellStyle name="40% - Accent4 4 2 3 3" xfId="5512"/>
    <cellStyle name="40% - Accent4 4 2 4" xfId="5513"/>
    <cellStyle name="40% - Accent4 4 2 4 2" xfId="5514"/>
    <cellStyle name="40% - Accent4 4 2 5" xfId="5515"/>
    <cellStyle name="40% - Accent4 4 2 5 2" xfId="5516"/>
    <cellStyle name="40% - Accent4 4 2 6" xfId="5517"/>
    <cellStyle name="40% - Accent4 4 2 6 2" xfId="5518"/>
    <cellStyle name="40% - Accent4 4 2 7" xfId="5519"/>
    <cellStyle name="40% - Accent4 4 3" xfId="5520"/>
    <cellStyle name="40% - Accent4 4 4" xfId="5521"/>
    <cellStyle name="40% - Accent4 4 4 2" xfId="5522"/>
    <cellStyle name="40% - Accent4 4 4 2 2" xfId="5523"/>
    <cellStyle name="40% - Accent4 4 4 2 2 2" xfId="5524"/>
    <cellStyle name="40% - Accent4 4 4 2 3" xfId="5525"/>
    <cellStyle name="40% - Accent4 4 4 3" xfId="5526"/>
    <cellStyle name="40% - Accent4 4 4 3 2" xfId="5527"/>
    <cellStyle name="40% - Accent4 4 4 4" xfId="5528"/>
    <cellStyle name="40% - Accent4 4 4 4 2" xfId="5529"/>
    <cellStyle name="40% - Accent4 4 4 5" xfId="5530"/>
    <cellStyle name="40% - Accent4 4 4 5 2" xfId="5531"/>
    <cellStyle name="40% - Accent4 4 4 6" xfId="5532"/>
    <cellStyle name="40% - Accent4 4 5" xfId="5533"/>
    <cellStyle name="40% - Accent4 4 5 2" xfId="5534"/>
    <cellStyle name="40% - Accent4 4 5 2 2" xfId="5535"/>
    <cellStyle name="40% - Accent4 4 5 3" xfId="5536"/>
    <cellStyle name="40% - Accent4 4 6" xfId="5537"/>
    <cellStyle name="40% - Accent4 4 6 2" xfId="5538"/>
    <cellStyle name="40% - Accent4 4 7" xfId="5539"/>
    <cellStyle name="40% - Accent4 4 7 2" xfId="5540"/>
    <cellStyle name="40% - Accent4 4 8" xfId="5541"/>
    <cellStyle name="40% - Accent4 4 8 2" xfId="5542"/>
    <cellStyle name="40% - Accent4 4 9" xfId="5543"/>
    <cellStyle name="40% - Accent4 5" xfId="5544"/>
    <cellStyle name="40% - Accent4 5 2" xfId="5545"/>
    <cellStyle name="40% - Accent4 5 2 2" xfId="5546"/>
    <cellStyle name="40% - Accent4 5 2 2 2" xfId="5547"/>
    <cellStyle name="40% - Accent4 5 2 2 2 2" xfId="5548"/>
    <cellStyle name="40% - Accent4 5 2 2 2 2 2" xfId="5549"/>
    <cellStyle name="40% - Accent4 5 2 2 2 3" xfId="5550"/>
    <cellStyle name="40% - Accent4 5 2 2 3" xfId="5551"/>
    <cellStyle name="40% - Accent4 5 2 2 3 2" xfId="5552"/>
    <cellStyle name="40% - Accent4 5 2 2 4" xfId="5553"/>
    <cellStyle name="40% - Accent4 5 2 2 4 2" xfId="5554"/>
    <cellStyle name="40% - Accent4 5 2 2 5" xfId="5555"/>
    <cellStyle name="40% - Accent4 5 2 2 5 2" xfId="5556"/>
    <cellStyle name="40% - Accent4 5 2 2 6" xfId="5557"/>
    <cellStyle name="40% - Accent4 5 2 3" xfId="5558"/>
    <cellStyle name="40% - Accent4 5 2 3 2" xfId="5559"/>
    <cellStyle name="40% - Accent4 5 2 3 2 2" xfId="5560"/>
    <cellStyle name="40% - Accent4 5 2 3 3" xfId="5561"/>
    <cellStyle name="40% - Accent4 5 2 4" xfId="5562"/>
    <cellStyle name="40% - Accent4 5 2 4 2" xfId="5563"/>
    <cellStyle name="40% - Accent4 5 2 5" xfId="5564"/>
    <cellStyle name="40% - Accent4 5 2 5 2" xfId="5565"/>
    <cellStyle name="40% - Accent4 5 2 6" xfId="5566"/>
    <cellStyle name="40% - Accent4 5 2 6 2" xfId="5567"/>
    <cellStyle name="40% - Accent4 5 2 7" xfId="5568"/>
    <cellStyle name="40% - Accent4 5 3" xfId="5569"/>
    <cellStyle name="40% - Accent4 5 3 2" xfId="5570"/>
    <cellStyle name="40% - Accent4 5 3 2 2" xfId="5571"/>
    <cellStyle name="40% - Accent4 5 3 2 2 2" xfId="5572"/>
    <cellStyle name="40% - Accent4 5 3 2 3" xfId="5573"/>
    <cellStyle name="40% - Accent4 5 3 3" xfId="5574"/>
    <cellStyle name="40% - Accent4 5 3 3 2" xfId="5575"/>
    <cellStyle name="40% - Accent4 5 3 4" xfId="5576"/>
    <cellStyle name="40% - Accent4 5 3 4 2" xfId="5577"/>
    <cellStyle name="40% - Accent4 5 3 5" xfId="5578"/>
    <cellStyle name="40% - Accent4 5 3 5 2" xfId="5579"/>
    <cellStyle name="40% - Accent4 5 3 6" xfId="5580"/>
    <cellStyle name="40% - Accent4 5 4" xfId="5581"/>
    <cellStyle name="40% - Accent4 5 4 2" xfId="5582"/>
    <cellStyle name="40% - Accent4 5 4 2 2" xfId="5583"/>
    <cellStyle name="40% - Accent4 5 4 3" xfId="5584"/>
    <cellStyle name="40% - Accent4 5 5" xfId="5585"/>
    <cellStyle name="40% - Accent4 5 5 2" xfId="5586"/>
    <cellStyle name="40% - Accent4 5 6" xfId="5587"/>
    <cellStyle name="40% - Accent4 5 6 2" xfId="5588"/>
    <cellStyle name="40% - Accent4 5 7" xfId="5589"/>
    <cellStyle name="40% - Accent4 5 7 2" xfId="5590"/>
    <cellStyle name="40% - Accent4 5 8" xfId="5591"/>
    <cellStyle name="40% - Accent4 5 8 2" xfId="5592"/>
    <cellStyle name="40% - Accent4 6" xfId="5593"/>
    <cellStyle name="40% - Accent4 6 2" xfId="5594"/>
    <cellStyle name="40% - Accent4 6 2 2" xfId="5595"/>
    <cellStyle name="40% - Accent4 6 2 2 2" xfId="5596"/>
    <cellStyle name="40% - Accent4 6 2 3" xfId="5597"/>
    <cellStyle name="40% - Accent4 6 3" xfId="5598"/>
    <cellStyle name="40% - Accent4 6 3 2" xfId="5599"/>
    <cellStyle name="40% - Accent4 6 4" xfId="5600"/>
    <cellStyle name="40% - Accent4 6 4 2" xfId="5601"/>
    <cellStyle name="40% - Accent4 6 5" xfId="5602"/>
    <cellStyle name="40% - Accent4 6 5 2" xfId="5603"/>
    <cellStyle name="40% - Accent4 6 6" xfId="5604"/>
    <cellStyle name="40% - Accent4 7" xfId="5605"/>
    <cellStyle name="40% - Accent4 7 2" xfId="5606"/>
    <cellStyle name="40% - Accent4 7 2 2" xfId="5607"/>
    <cellStyle name="40% - Accent4 7 3" xfId="5608"/>
    <cellStyle name="40% - Accent4 8" xfId="5609"/>
    <cellStyle name="40% - Accent4 8 2" xfId="5610"/>
    <cellStyle name="40% - Accent4 9" xfId="5611"/>
    <cellStyle name="40% - Accent4 9 2" xfId="5612"/>
    <cellStyle name="40% - Accent4 9 2 2" xfId="5613"/>
    <cellStyle name="40% - Accent4 9 3" xfId="5614"/>
    <cellStyle name="40% - Accent5 10" xfId="5615"/>
    <cellStyle name="40% - Accent5 11" xfId="5616"/>
    <cellStyle name="40% - Accent5 2" xfId="5617"/>
    <cellStyle name="40% - Accent5 2 10" xfId="5618"/>
    <cellStyle name="40% - Accent5 2 10 2" xfId="5619"/>
    <cellStyle name="40% - Accent5 2 11" xfId="5620"/>
    <cellStyle name="40% - Accent5 2 11 2" xfId="5621"/>
    <cellStyle name="40% - Accent5 2 12" xfId="5622"/>
    <cellStyle name="40% - Accent5 2 12 2" xfId="5623"/>
    <cellStyle name="40% - Accent5 2 13" xfId="5624"/>
    <cellStyle name="40% - Accent5 2 14" xfId="5625"/>
    <cellStyle name="40% - Accent5 2 2" xfId="5626"/>
    <cellStyle name="40% - Accent5 2 2 10" xfId="5627"/>
    <cellStyle name="40% - Accent5 2 2 11" xfId="5628"/>
    <cellStyle name="40% - Accent5 2 2 2" xfId="5629"/>
    <cellStyle name="40% - Accent5 2 2 2 2" xfId="5630"/>
    <cellStyle name="40% - Accent5 2 2 2 2 2" xfId="5631"/>
    <cellStyle name="40% - Accent5 2 2 2 2 2 2" xfId="5632"/>
    <cellStyle name="40% - Accent5 2 2 2 2 2 2 2" xfId="5633"/>
    <cellStyle name="40% - Accent5 2 2 2 2 2 3" xfId="5634"/>
    <cellStyle name="40% - Accent5 2 2 2 2 3" xfId="5635"/>
    <cellStyle name="40% - Accent5 2 2 2 2 3 2" xfId="5636"/>
    <cellStyle name="40% - Accent5 2 2 2 2 4" xfId="5637"/>
    <cellStyle name="40% - Accent5 2 2 2 2 4 2" xfId="5638"/>
    <cellStyle name="40% - Accent5 2 2 2 2 5" xfId="5639"/>
    <cellStyle name="40% - Accent5 2 2 2 2 5 2" xfId="5640"/>
    <cellStyle name="40% - Accent5 2 2 2 2 6" xfId="5641"/>
    <cellStyle name="40% - Accent5 2 2 2 3" xfId="5642"/>
    <cellStyle name="40% - Accent5 2 2 2 3 2" xfId="5643"/>
    <cellStyle name="40% - Accent5 2 2 2 3 2 2" xfId="5644"/>
    <cellStyle name="40% - Accent5 2 2 2 3 3" xfId="5645"/>
    <cellStyle name="40% - Accent5 2 2 2 4" xfId="5646"/>
    <cellStyle name="40% - Accent5 2 2 2 4 2" xfId="5647"/>
    <cellStyle name="40% - Accent5 2 2 2 5" xfId="5648"/>
    <cellStyle name="40% - Accent5 2 2 2 5 2" xfId="5649"/>
    <cellStyle name="40% - Accent5 2 2 2 6" xfId="5650"/>
    <cellStyle name="40% - Accent5 2 2 2 6 2" xfId="5651"/>
    <cellStyle name="40% - Accent5 2 2 2 7" xfId="5652"/>
    <cellStyle name="40% - Accent5 2 2 3" xfId="5653"/>
    <cellStyle name="40% - Accent5 2 2 3 2" xfId="5654"/>
    <cellStyle name="40% - Accent5 2 2 3 2 2" xfId="5655"/>
    <cellStyle name="40% - Accent5 2 2 3 2 2 2" xfId="5656"/>
    <cellStyle name="40% - Accent5 2 2 3 2 2 2 2" xfId="5657"/>
    <cellStyle name="40% - Accent5 2 2 3 2 2 3" xfId="5658"/>
    <cellStyle name="40% - Accent5 2 2 3 2 3" xfId="5659"/>
    <cellStyle name="40% - Accent5 2 2 3 2 3 2" xfId="5660"/>
    <cellStyle name="40% - Accent5 2 2 3 2 4" xfId="5661"/>
    <cellStyle name="40% - Accent5 2 2 3 2 4 2" xfId="5662"/>
    <cellStyle name="40% - Accent5 2 2 3 2 5" xfId="5663"/>
    <cellStyle name="40% - Accent5 2 2 3 2 5 2" xfId="5664"/>
    <cellStyle name="40% - Accent5 2 2 3 2 6" xfId="5665"/>
    <cellStyle name="40% - Accent5 2 2 3 3" xfId="5666"/>
    <cellStyle name="40% - Accent5 2 2 3 3 2" xfId="5667"/>
    <cellStyle name="40% - Accent5 2 2 3 3 2 2" xfId="5668"/>
    <cellStyle name="40% - Accent5 2 2 3 3 3" xfId="5669"/>
    <cellStyle name="40% - Accent5 2 2 3 4" xfId="5670"/>
    <cellStyle name="40% - Accent5 2 2 3 4 2" xfId="5671"/>
    <cellStyle name="40% - Accent5 2 2 3 5" xfId="5672"/>
    <cellStyle name="40% - Accent5 2 2 3 5 2" xfId="5673"/>
    <cellStyle name="40% - Accent5 2 2 3 6" xfId="5674"/>
    <cellStyle name="40% - Accent5 2 2 3 6 2" xfId="5675"/>
    <cellStyle name="40% - Accent5 2 2 3 7" xfId="5676"/>
    <cellStyle name="40% - Accent5 2 2 4" xfId="5677"/>
    <cellStyle name="40% - Accent5 2 2 4 2" xfId="5678"/>
    <cellStyle name="40% - Accent5 2 2 4 2 2" xfId="5679"/>
    <cellStyle name="40% - Accent5 2 2 4 2 2 2" xfId="5680"/>
    <cellStyle name="40% - Accent5 2 2 4 2 3" xfId="5681"/>
    <cellStyle name="40% - Accent5 2 2 4 3" xfId="5682"/>
    <cellStyle name="40% - Accent5 2 2 4 3 2" xfId="5683"/>
    <cellStyle name="40% - Accent5 2 2 4 4" xfId="5684"/>
    <cellStyle name="40% - Accent5 2 2 4 4 2" xfId="5685"/>
    <cellStyle name="40% - Accent5 2 2 4 5" xfId="5686"/>
    <cellStyle name="40% - Accent5 2 2 4 5 2" xfId="5687"/>
    <cellStyle name="40% - Accent5 2 2 4 6" xfId="5688"/>
    <cellStyle name="40% - Accent5 2 2 5" xfId="5689"/>
    <cellStyle name="40% - Accent5 2 2 5 2" xfId="5690"/>
    <cellStyle name="40% - Accent5 2 2 5 2 2" xfId="5691"/>
    <cellStyle name="40% - Accent5 2 2 5 3" xfId="5692"/>
    <cellStyle name="40% - Accent5 2 2 6" xfId="5693"/>
    <cellStyle name="40% - Accent5 2 2 6 2" xfId="5694"/>
    <cellStyle name="40% - Accent5 2 2 7" xfId="5695"/>
    <cellStyle name="40% - Accent5 2 2 7 2" xfId="5696"/>
    <cellStyle name="40% - Accent5 2 2 8" xfId="5697"/>
    <cellStyle name="40% - Accent5 2 2 8 2" xfId="5698"/>
    <cellStyle name="40% - Accent5 2 2 9" xfId="5699"/>
    <cellStyle name="40% - Accent5 2 3" xfId="5700"/>
    <cellStyle name="40% - Accent5 2 3 2" xfId="5701"/>
    <cellStyle name="40% - Accent5 2 3 2 2" xfId="5702"/>
    <cellStyle name="40% - Accent5 2 3 2 2 2" xfId="5703"/>
    <cellStyle name="40% - Accent5 2 3 2 2 2 2" xfId="5704"/>
    <cellStyle name="40% - Accent5 2 3 2 2 2 2 2" xfId="5705"/>
    <cellStyle name="40% - Accent5 2 3 2 2 2 3" xfId="5706"/>
    <cellStyle name="40% - Accent5 2 3 2 2 3" xfId="5707"/>
    <cellStyle name="40% - Accent5 2 3 2 2 3 2" xfId="5708"/>
    <cellStyle name="40% - Accent5 2 3 2 2 4" xfId="5709"/>
    <cellStyle name="40% - Accent5 2 3 2 2 4 2" xfId="5710"/>
    <cellStyle name="40% - Accent5 2 3 2 2 5" xfId="5711"/>
    <cellStyle name="40% - Accent5 2 3 2 2 5 2" xfId="5712"/>
    <cellStyle name="40% - Accent5 2 3 2 2 6" xfId="5713"/>
    <cellStyle name="40% - Accent5 2 3 2 3" xfId="5714"/>
    <cellStyle name="40% - Accent5 2 3 2 3 2" xfId="5715"/>
    <cellStyle name="40% - Accent5 2 3 2 3 2 2" xfId="5716"/>
    <cellStyle name="40% - Accent5 2 3 2 3 3" xfId="5717"/>
    <cellStyle name="40% - Accent5 2 3 2 4" xfId="5718"/>
    <cellStyle name="40% - Accent5 2 3 2 4 2" xfId="5719"/>
    <cellStyle name="40% - Accent5 2 3 2 5" xfId="5720"/>
    <cellStyle name="40% - Accent5 2 3 2 5 2" xfId="5721"/>
    <cellStyle name="40% - Accent5 2 3 2 6" xfId="5722"/>
    <cellStyle name="40% - Accent5 2 3 2 6 2" xfId="5723"/>
    <cellStyle name="40% - Accent5 2 3 2 7" xfId="5724"/>
    <cellStyle name="40% - Accent5 2 3 3" xfId="5725"/>
    <cellStyle name="40% - Accent5 2 3 3 2" xfId="5726"/>
    <cellStyle name="40% - Accent5 2 3 3 2 2" xfId="5727"/>
    <cellStyle name="40% - Accent5 2 3 3 2 2 2" xfId="5728"/>
    <cellStyle name="40% - Accent5 2 3 3 2 3" xfId="5729"/>
    <cellStyle name="40% - Accent5 2 3 3 3" xfId="5730"/>
    <cellStyle name="40% - Accent5 2 3 3 3 2" xfId="5731"/>
    <cellStyle name="40% - Accent5 2 3 3 4" xfId="5732"/>
    <cellStyle name="40% - Accent5 2 3 3 4 2" xfId="5733"/>
    <cellStyle name="40% - Accent5 2 3 3 5" xfId="5734"/>
    <cellStyle name="40% - Accent5 2 3 3 5 2" xfId="5735"/>
    <cellStyle name="40% - Accent5 2 3 3 6" xfId="5736"/>
    <cellStyle name="40% - Accent5 2 3 4" xfId="5737"/>
    <cellStyle name="40% - Accent5 2 3 4 2" xfId="5738"/>
    <cellStyle name="40% - Accent5 2 3 4 2 2" xfId="5739"/>
    <cellStyle name="40% - Accent5 2 3 4 3" xfId="5740"/>
    <cellStyle name="40% - Accent5 2 3 5" xfId="5741"/>
    <cellStyle name="40% - Accent5 2 3 5 2" xfId="5742"/>
    <cellStyle name="40% - Accent5 2 3 6" xfId="5743"/>
    <cellStyle name="40% - Accent5 2 3 6 2" xfId="5744"/>
    <cellStyle name="40% - Accent5 2 3 7" xfId="5745"/>
    <cellStyle name="40% - Accent5 2 3 7 2" xfId="5746"/>
    <cellStyle name="40% - Accent5 2 3 8" xfId="5747"/>
    <cellStyle name="40% - Accent5 2 4" xfId="5748"/>
    <cellStyle name="40% - Accent5 2 4 2" xfId="5749"/>
    <cellStyle name="40% - Accent5 2 4 2 2" xfId="5750"/>
    <cellStyle name="40% - Accent5 2 4 2 2 2" xfId="5751"/>
    <cellStyle name="40% - Accent5 2 4 2 2 2 2" xfId="5752"/>
    <cellStyle name="40% - Accent5 2 4 2 2 3" xfId="5753"/>
    <cellStyle name="40% - Accent5 2 4 2 3" xfId="5754"/>
    <cellStyle name="40% - Accent5 2 4 2 3 2" xfId="5755"/>
    <cellStyle name="40% - Accent5 2 4 2 4" xfId="5756"/>
    <cellStyle name="40% - Accent5 2 4 2 4 2" xfId="5757"/>
    <cellStyle name="40% - Accent5 2 4 2 5" xfId="5758"/>
    <cellStyle name="40% - Accent5 2 4 2 5 2" xfId="5759"/>
    <cellStyle name="40% - Accent5 2 4 2 6" xfId="5760"/>
    <cellStyle name="40% - Accent5 2 4 3" xfId="5761"/>
    <cellStyle name="40% - Accent5 2 4 3 2" xfId="5762"/>
    <cellStyle name="40% - Accent5 2 4 3 2 2" xfId="5763"/>
    <cellStyle name="40% - Accent5 2 4 3 3" xfId="5764"/>
    <cellStyle name="40% - Accent5 2 4 4" xfId="5765"/>
    <cellStyle name="40% - Accent5 2 4 4 2" xfId="5766"/>
    <cellStyle name="40% - Accent5 2 4 5" xfId="5767"/>
    <cellStyle name="40% - Accent5 2 4 5 2" xfId="5768"/>
    <cellStyle name="40% - Accent5 2 4 6" xfId="5769"/>
    <cellStyle name="40% - Accent5 2 4 6 2" xfId="5770"/>
    <cellStyle name="40% - Accent5 2 4 7" xfId="5771"/>
    <cellStyle name="40% - Accent5 2 4 7 2" xfId="5772"/>
    <cellStyle name="40% - Accent5 2 5" xfId="5773"/>
    <cellStyle name="40% - Accent5 2 5 2" xfId="5774"/>
    <cellStyle name="40% - Accent5 2 5 2 2" xfId="5775"/>
    <cellStyle name="40% - Accent5 2 5 2 2 2" xfId="5776"/>
    <cellStyle name="40% - Accent5 2 5 2 2 2 2" xfId="5777"/>
    <cellStyle name="40% - Accent5 2 5 2 2 3" xfId="5778"/>
    <cellStyle name="40% - Accent5 2 5 2 3" xfId="5779"/>
    <cellStyle name="40% - Accent5 2 5 2 3 2" xfId="5780"/>
    <cellStyle name="40% - Accent5 2 5 2 4" xfId="5781"/>
    <cellStyle name="40% - Accent5 2 5 2 4 2" xfId="5782"/>
    <cellStyle name="40% - Accent5 2 5 2 5" xfId="5783"/>
    <cellStyle name="40% - Accent5 2 5 2 5 2" xfId="5784"/>
    <cellStyle name="40% - Accent5 2 5 2 6" xfId="5785"/>
    <cellStyle name="40% - Accent5 2 5 3" xfId="5786"/>
    <cellStyle name="40% - Accent5 2 5 3 2" xfId="5787"/>
    <cellStyle name="40% - Accent5 2 5 3 2 2" xfId="5788"/>
    <cellStyle name="40% - Accent5 2 5 3 3" xfId="5789"/>
    <cellStyle name="40% - Accent5 2 5 4" xfId="5790"/>
    <cellStyle name="40% - Accent5 2 5 4 2" xfId="5791"/>
    <cellStyle name="40% - Accent5 2 5 5" xfId="5792"/>
    <cellStyle name="40% - Accent5 2 5 5 2" xfId="5793"/>
    <cellStyle name="40% - Accent5 2 5 6" xfId="5794"/>
    <cellStyle name="40% - Accent5 2 5 6 2" xfId="5795"/>
    <cellStyle name="40% - Accent5 2 5 7" xfId="5796"/>
    <cellStyle name="40% - Accent5 2 6" xfId="5797"/>
    <cellStyle name="40% - Accent5 2 6 2" xfId="5798"/>
    <cellStyle name="40% - Accent5 2 6 2 2" xfId="5799"/>
    <cellStyle name="40% - Accent5 2 6 2 2 2" xfId="5800"/>
    <cellStyle name="40% - Accent5 2 6 2 2 2 2" xfId="5801"/>
    <cellStyle name="40% - Accent5 2 6 2 2 3" xfId="5802"/>
    <cellStyle name="40% - Accent5 2 6 2 3" xfId="5803"/>
    <cellStyle name="40% - Accent5 2 6 2 3 2" xfId="5804"/>
    <cellStyle name="40% - Accent5 2 6 2 4" xfId="5805"/>
    <cellStyle name="40% - Accent5 2 6 2 4 2" xfId="5806"/>
    <cellStyle name="40% - Accent5 2 6 2 5" xfId="5807"/>
    <cellStyle name="40% - Accent5 2 6 2 5 2" xfId="5808"/>
    <cellStyle name="40% - Accent5 2 6 2 6" xfId="5809"/>
    <cellStyle name="40% - Accent5 2 6 3" xfId="5810"/>
    <cellStyle name="40% - Accent5 2 6 3 2" xfId="5811"/>
    <cellStyle name="40% - Accent5 2 6 3 2 2" xfId="5812"/>
    <cellStyle name="40% - Accent5 2 6 3 3" xfId="5813"/>
    <cellStyle name="40% - Accent5 2 6 4" xfId="5814"/>
    <cellStyle name="40% - Accent5 2 6 4 2" xfId="5815"/>
    <cellStyle name="40% - Accent5 2 6 5" xfId="5816"/>
    <cellStyle name="40% - Accent5 2 6 5 2" xfId="5817"/>
    <cellStyle name="40% - Accent5 2 6 6" xfId="5818"/>
    <cellStyle name="40% - Accent5 2 6 6 2" xfId="5819"/>
    <cellStyle name="40% - Accent5 2 6 7" xfId="5820"/>
    <cellStyle name="40% - Accent5 2 7" xfId="5821"/>
    <cellStyle name="40% - Accent5 2 7 2" xfId="5822"/>
    <cellStyle name="40% - Accent5 2 7 2 2" xfId="5823"/>
    <cellStyle name="40% - Accent5 2 7 2 2 2" xfId="5824"/>
    <cellStyle name="40% - Accent5 2 7 2 2 2 2" xfId="5825"/>
    <cellStyle name="40% - Accent5 2 7 2 2 3" xfId="5826"/>
    <cellStyle name="40% - Accent5 2 7 2 3" xfId="5827"/>
    <cellStyle name="40% - Accent5 2 7 3" xfId="5828"/>
    <cellStyle name="40% - Accent5 2 7 3 2" xfId="5829"/>
    <cellStyle name="40% - Accent5 2 7 4" xfId="5830"/>
    <cellStyle name="40% - Accent5 2 7 4 2" xfId="5831"/>
    <cellStyle name="40% - Accent5 2 7 5" xfId="5832"/>
    <cellStyle name="40% - Accent5 2 7 5 2" xfId="5833"/>
    <cellStyle name="40% - Accent5 2 7 6" xfId="5834"/>
    <cellStyle name="40% - Accent5 2 8" xfId="5835"/>
    <cellStyle name="40% - Accent5 2 8 2" xfId="5836"/>
    <cellStyle name="40% - Accent5 2 8 2 2" xfId="5837"/>
    <cellStyle name="40% - Accent5 2 8 3" xfId="5838"/>
    <cellStyle name="40% - Accent5 2 9" xfId="5839"/>
    <cellStyle name="40% - Accent5 2 9 2" xfId="5840"/>
    <cellStyle name="40% - Accent5 3" xfId="5841"/>
    <cellStyle name="40% - Accent5 3 10" xfId="5842"/>
    <cellStyle name="40% - Accent5 3 11" xfId="5843"/>
    <cellStyle name="40% - Accent5 3 2" xfId="5844"/>
    <cellStyle name="40% - Accent5 3 2 2" xfId="5845"/>
    <cellStyle name="40% - Accent5 3 2 2 2" xfId="5846"/>
    <cellStyle name="40% - Accent5 3 2 2 2 2" xfId="5847"/>
    <cellStyle name="40% - Accent5 3 2 2 2 2 2" xfId="5848"/>
    <cellStyle name="40% - Accent5 3 2 2 2 2 2 2" xfId="5849"/>
    <cellStyle name="40% - Accent5 3 2 2 2 2 3" xfId="5850"/>
    <cellStyle name="40% - Accent5 3 2 2 2 3" xfId="5851"/>
    <cellStyle name="40% - Accent5 3 2 2 2 3 2" xfId="5852"/>
    <cellStyle name="40% - Accent5 3 2 2 2 4" xfId="5853"/>
    <cellStyle name="40% - Accent5 3 2 2 2 4 2" xfId="5854"/>
    <cellStyle name="40% - Accent5 3 2 2 2 5" xfId="5855"/>
    <cellStyle name="40% - Accent5 3 2 2 2 5 2" xfId="5856"/>
    <cellStyle name="40% - Accent5 3 2 2 2 6" xfId="5857"/>
    <cellStyle name="40% - Accent5 3 2 2 3" xfId="5858"/>
    <cellStyle name="40% - Accent5 3 2 2 3 2" xfId="5859"/>
    <cellStyle name="40% - Accent5 3 2 2 3 2 2" xfId="5860"/>
    <cellStyle name="40% - Accent5 3 2 2 3 3" xfId="5861"/>
    <cellStyle name="40% - Accent5 3 2 2 4" xfId="5862"/>
    <cellStyle name="40% - Accent5 3 2 2 4 2" xfId="5863"/>
    <cellStyle name="40% - Accent5 3 2 2 5" xfId="5864"/>
    <cellStyle name="40% - Accent5 3 2 2 5 2" xfId="5865"/>
    <cellStyle name="40% - Accent5 3 2 2 6" xfId="5866"/>
    <cellStyle name="40% - Accent5 3 2 2 6 2" xfId="5867"/>
    <cellStyle name="40% - Accent5 3 2 2 7" xfId="5868"/>
    <cellStyle name="40% - Accent5 3 2 2 8" xfId="5869"/>
    <cellStyle name="40% - Accent5 3 2 3" xfId="5870"/>
    <cellStyle name="40% - Accent5 3 2 3 2" xfId="5871"/>
    <cellStyle name="40% - Accent5 3 2 3 2 2" xfId="5872"/>
    <cellStyle name="40% - Accent5 3 2 3 2 2 2" xfId="5873"/>
    <cellStyle name="40% - Accent5 3 2 3 2 2 2 2" xfId="5874"/>
    <cellStyle name="40% - Accent5 3 2 3 2 2 3" xfId="5875"/>
    <cellStyle name="40% - Accent5 3 2 3 2 3" xfId="5876"/>
    <cellStyle name="40% - Accent5 3 2 3 2 3 2" xfId="5877"/>
    <cellStyle name="40% - Accent5 3 2 3 2 4" xfId="5878"/>
    <cellStyle name="40% - Accent5 3 2 3 2 4 2" xfId="5879"/>
    <cellStyle name="40% - Accent5 3 2 3 2 5" xfId="5880"/>
    <cellStyle name="40% - Accent5 3 2 3 2 5 2" xfId="5881"/>
    <cellStyle name="40% - Accent5 3 2 3 2 6" xfId="5882"/>
    <cellStyle name="40% - Accent5 3 2 3 3" xfId="5883"/>
    <cellStyle name="40% - Accent5 3 2 3 3 2" xfId="5884"/>
    <cellStyle name="40% - Accent5 3 2 3 3 2 2" xfId="5885"/>
    <cellStyle name="40% - Accent5 3 2 3 3 3" xfId="5886"/>
    <cellStyle name="40% - Accent5 3 2 3 4" xfId="5887"/>
    <cellStyle name="40% - Accent5 3 2 3 4 2" xfId="5888"/>
    <cellStyle name="40% - Accent5 3 2 3 5" xfId="5889"/>
    <cellStyle name="40% - Accent5 3 2 3 5 2" xfId="5890"/>
    <cellStyle name="40% - Accent5 3 2 3 6" xfId="5891"/>
    <cellStyle name="40% - Accent5 3 2 3 6 2" xfId="5892"/>
    <cellStyle name="40% - Accent5 3 2 3 7" xfId="5893"/>
    <cellStyle name="40% - Accent5 3 2 4" xfId="5894"/>
    <cellStyle name="40% - Accent5 3 2 4 2" xfId="5895"/>
    <cellStyle name="40% - Accent5 3 2 4 2 2" xfId="5896"/>
    <cellStyle name="40% - Accent5 3 2 4 2 2 2" xfId="5897"/>
    <cellStyle name="40% - Accent5 3 2 4 2 3" xfId="5898"/>
    <cellStyle name="40% - Accent5 3 2 4 3" xfId="5899"/>
    <cellStyle name="40% - Accent5 3 2 4 3 2" xfId="5900"/>
    <cellStyle name="40% - Accent5 3 2 4 4" xfId="5901"/>
    <cellStyle name="40% - Accent5 3 2 4 4 2" xfId="5902"/>
    <cellStyle name="40% - Accent5 3 2 4 5" xfId="5903"/>
    <cellStyle name="40% - Accent5 3 2 4 5 2" xfId="5904"/>
    <cellStyle name="40% - Accent5 3 2 4 6" xfId="5905"/>
    <cellStyle name="40% - Accent5 3 2 5" xfId="5906"/>
    <cellStyle name="40% - Accent5 3 2 5 2" xfId="5907"/>
    <cellStyle name="40% - Accent5 3 2 5 2 2" xfId="5908"/>
    <cellStyle name="40% - Accent5 3 2 5 3" xfId="5909"/>
    <cellStyle name="40% - Accent5 3 2 6" xfId="5910"/>
    <cellStyle name="40% - Accent5 3 2 6 2" xfId="5911"/>
    <cellStyle name="40% - Accent5 3 2 7" xfId="5912"/>
    <cellStyle name="40% - Accent5 3 2 7 2" xfId="5913"/>
    <cellStyle name="40% - Accent5 3 2 8" xfId="5914"/>
    <cellStyle name="40% - Accent5 3 2 8 2" xfId="5915"/>
    <cellStyle name="40% - Accent5 3 2 9" xfId="5916"/>
    <cellStyle name="40% - Accent5 3 3" xfId="5917"/>
    <cellStyle name="40% - Accent5 3 3 2" xfId="5918"/>
    <cellStyle name="40% - Accent5 3 3 2 2" xfId="5919"/>
    <cellStyle name="40% - Accent5 3 3 2 2 2" xfId="5920"/>
    <cellStyle name="40% - Accent5 3 3 2 2 2 2" xfId="5921"/>
    <cellStyle name="40% - Accent5 3 3 2 2 3" xfId="5922"/>
    <cellStyle name="40% - Accent5 3 3 2 2 4" xfId="5923"/>
    <cellStyle name="40% - Accent5 3 3 2 3" xfId="5924"/>
    <cellStyle name="40% - Accent5 3 3 2 3 2" xfId="5925"/>
    <cellStyle name="40% - Accent5 3 3 2 4" xfId="5926"/>
    <cellStyle name="40% - Accent5 3 3 2 4 2" xfId="5927"/>
    <cellStyle name="40% - Accent5 3 3 2 5" xfId="5928"/>
    <cellStyle name="40% - Accent5 3 3 2 5 2" xfId="5929"/>
    <cellStyle name="40% - Accent5 3 3 2 6" xfId="5930"/>
    <cellStyle name="40% - Accent5 3 3 3" xfId="5931"/>
    <cellStyle name="40% - Accent5 3 3 3 2" xfId="5932"/>
    <cellStyle name="40% - Accent5 3 3 3 2 2" xfId="5933"/>
    <cellStyle name="40% - Accent5 3 3 3 3" xfId="5934"/>
    <cellStyle name="40% - Accent5 3 3 4" xfId="5935"/>
    <cellStyle name="40% - Accent5 3 3 4 2" xfId="5936"/>
    <cellStyle name="40% - Accent5 3 3 5" xfId="5937"/>
    <cellStyle name="40% - Accent5 3 3 5 2" xfId="5938"/>
    <cellStyle name="40% - Accent5 3 3 6" xfId="5939"/>
    <cellStyle name="40% - Accent5 3 3 6 2" xfId="5940"/>
    <cellStyle name="40% - Accent5 3 3 7" xfId="5941"/>
    <cellStyle name="40% - Accent5 3 4" xfId="5942"/>
    <cellStyle name="40% - Accent5 3 4 2" xfId="5943"/>
    <cellStyle name="40% - Accent5 3 4 2 2" xfId="5944"/>
    <cellStyle name="40% - Accent5 3 4 2 2 2" xfId="5945"/>
    <cellStyle name="40% - Accent5 3 4 2 2 2 2" xfId="5946"/>
    <cellStyle name="40% - Accent5 3 4 2 2 3" xfId="5947"/>
    <cellStyle name="40% - Accent5 3 4 2 3" xfId="5948"/>
    <cellStyle name="40% - Accent5 3 4 2 3 2" xfId="5949"/>
    <cellStyle name="40% - Accent5 3 4 2 4" xfId="5950"/>
    <cellStyle name="40% - Accent5 3 4 2 4 2" xfId="5951"/>
    <cellStyle name="40% - Accent5 3 4 2 5" xfId="5952"/>
    <cellStyle name="40% - Accent5 3 4 2 5 2" xfId="5953"/>
    <cellStyle name="40% - Accent5 3 4 2 6" xfId="5954"/>
    <cellStyle name="40% - Accent5 3 4 3" xfId="5955"/>
    <cellStyle name="40% - Accent5 3 4 3 2" xfId="5956"/>
    <cellStyle name="40% - Accent5 3 4 3 2 2" xfId="5957"/>
    <cellStyle name="40% - Accent5 3 4 3 3" xfId="5958"/>
    <cellStyle name="40% - Accent5 3 4 4" xfId="5959"/>
    <cellStyle name="40% - Accent5 3 4 4 2" xfId="5960"/>
    <cellStyle name="40% - Accent5 3 4 5" xfId="5961"/>
    <cellStyle name="40% - Accent5 3 4 5 2" xfId="5962"/>
    <cellStyle name="40% - Accent5 3 4 6" xfId="5963"/>
    <cellStyle name="40% - Accent5 3 4 6 2" xfId="5964"/>
    <cellStyle name="40% - Accent5 3 4 7" xfId="5965"/>
    <cellStyle name="40% - Accent5 3 5" xfId="5966"/>
    <cellStyle name="40% - Accent5 3 5 2" xfId="5967"/>
    <cellStyle name="40% - Accent5 3 5 2 2" xfId="5968"/>
    <cellStyle name="40% - Accent5 3 5 2 2 2" xfId="5969"/>
    <cellStyle name="40% - Accent5 3 5 2 3" xfId="5970"/>
    <cellStyle name="40% - Accent5 3 5 3" xfId="5971"/>
    <cellStyle name="40% - Accent5 3 5 3 2" xfId="5972"/>
    <cellStyle name="40% - Accent5 3 5 4" xfId="5973"/>
    <cellStyle name="40% - Accent5 3 5 4 2" xfId="5974"/>
    <cellStyle name="40% - Accent5 3 5 5" xfId="5975"/>
    <cellStyle name="40% - Accent5 3 5 5 2" xfId="5976"/>
    <cellStyle name="40% - Accent5 3 5 6" xfId="5977"/>
    <cellStyle name="40% - Accent5 3 6" xfId="5978"/>
    <cellStyle name="40% - Accent5 3 6 2" xfId="5979"/>
    <cellStyle name="40% - Accent5 3 6 2 2" xfId="5980"/>
    <cellStyle name="40% - Accent5 3 6 3" xfId="5981"/>
    <cellStyle name="40% - Accent5 3 7" xfId="5982"/>
    <cellStyle name="40% - Accent5 3 7 2" xfId="5983"/>
    <cellStyle name="40% - Accent5 3 8" xfId="5984"/>
    <cellStyle name="40% - Accent5 3 8 2" xfId="5985"/>
    <cellStyle name="40% - Accent5 3 8 2 2" xfId="5986"/>
    <cellStyle name="40% - Accent5 3 8 3" xfId="5987"/>
    <cellStyle name="40% - Accent5 3 9" xfId="5988"/>
    <cellStyle name="40% - Accent5 3 9 2" xfId="5989"/>
    <cellStyle name="40% - Accent5 4" xfId="5990"/>
    <cellStyle name="40% - Accent5 4 2" xfId="5991"/>
    <cellStyle name="40% - Accent5 4 2 2" xfId="5992"/>
    <cellStyle name="40% - Accent5 4 2 2 2" xfId="5993"/>
    <cellStyle name="40% - Accent5 4 2 2 2 2" xfId="5994"/>
    <cellStyle name="40% - Accent5 4 2 2 2 2 2" xfId="5995"/>
    <cellStyle name="40% - Accent5 4 2 2 2 3" xfId="5996"/>
    <cellStyle name="40% - Accent5 4 2 2 3" xfId="5997"/>
    <cellStyle name="40% - Accent5 4 2 2 3 2" xfId="5998"/>
    <cellStyle name="40% - Accent5 4 2 2 4" xfId="5999"/>
    <cellStyle name="40% - Accent5 4 2 2 4 2" xfId="6000"/>
    <cellStyle name="40% - Accent5 4 2 2 5" xfId="6001"/>
    <cellStyle name="40% - Accent5 4 2 2 5 2" xfId="6002"/>
    <cellStyle name="40% - Accent5 4 2 2 6" xfId="6003"/>
    <cellStyle name="40% - Accent5 4 2 3" xfId="6004"/>
    <cellStyle name="40% - Accent5 4 2 3 2" xfId="6005"/>
    <cellStyle name="40% - Accent5 4 2 3 2 2" xfId="6006"/>
    <cellStyle name="40% - Accent5 4 2 3 3" xfId="6007"/>
    <cellStyle name="40% - Accent5 4 2 4" xfId="6008"/>
    <cellStyle name="40% - Accent5 4 2 4 2" xfId="6009"/>
    <cellStyle name="40% - Accent5 4 2 5" xfId="6010"/>
    <cellStyle name="40% - Accent5 4 2 5 2" xfId="6011"/>
    <cellStyle name="40% - Accent5 4 2 6" xfId="6012"/>
    <cellStyle name="40% - Accent5 4 2 6 2" xfId="6013"/>
    <cellStyle name="40% - Accent5 4 2 7" xfId="6014"/>
    <cellStyle name="40% - Accent5 4 3" xfId="6015"/>
    <cellStyle name="40% - Accent5 4 4" xfId="6016"/>
    <cellStyle name="40% - Accent5 4 4 2" xfId="6017"/>
    <cellStyle name="40% - Accent5 4 4 2 2" xfId="6018"/>
    <cellStyle name="40% - Accent5 4 4 2 2 2" xfId="6019"/>
    <cellStyle name="40% - Accent5 4 4 2 3" xfId="6020"/>
    <cellStyle name="40% - Accent5 4 4 3" xfId="6021"/>
    <cellStyle name="40% - Accent5 4 4 3 2" xfId="6022"/>
    <cellStyle name="40% - Accent5 4 4 4" xfId="6023"/>
    <cellStyle name="40% - Accent5 4 4 4 2" xfId="6024"/>
    <cellStyle name="40% - Accent5 4 4 5" xfId="6025"/>
    <cellStyle name="40% - Accent5 4 4 5 2" xfId="6026"/>
    <cellStyle name="40% - Accent5 4 4 6" xfId="6027"/>
    <cellStyle name="40% - Accent5 4 5" xfId="6028"/>
    <cellStyle name="40% - Accent5 4 5 2" xfId="6029"/>
    <cellStyle name="40% - Accent5 4 5 2 2" xfId="6030"/>
    <cellStyle name="40% - Accent5 4 5 3" xfId="6031"/>
    <cellStyle name="40% - Accent5 4 6" xfId="6032"/>
    <cellStyle name="40% - Accent5 4 6 2" xfId="6033"/>
    <cellStyle name="40% - Accent5 4 7" xfId="6034"/>
    <cellStyle name="40% - Accent5 4 7 2" xfId="6035"/>
    <cellStyle name="40% - Accent5 4 8" xfId="6036"/>
    <cellStyle name="40% - Accent5 4 8 2" xfId="6037"/>
    <cellStyle name="40% - Accent5 4 9" xfId="6038"/>
    <cellStyle name="40% - Accent5 5" xfId="6039"/>
    <cellStyle name="40% - Accent5 5 2" xfId="6040"/>
    <cellStyle name="40% - Accent5 5 2 2" xfId="6041"/>
    <cellStyle name="40% - Accent5 5 2 2 2" xfId="6042"/>
    <cellStyle name="40% - Accent5 5 2 2 2 2" xfId="6043"/>
    <cellStyle name="40% - Accent5 5 2 2 2 2 2" xfId="6044"/>
    <cellStyle name="40% - Accent5 5 2 2 2 3" xfId="6045"/>
    <cellStyle name="40% - Accent5 5 2 2 3" xfId="6046"/>
    <cellStyle name="40% - Accent5 5 2 2 3 2" xfId="6047"/>
    <cellStyle name="40% - Accent5 5 2 2 4" xfId="6048"/>
    <cellStyle name="40% - Accent5 5 2 2 4 2" xfId="6049"/>
    <cellStyle name="40% - Accent5 5 2 2 5" xfId="6050"/>
    <cellStyle name="40% - Accent5 5 2 2 5 2" xfId="6051"/>
    <cellStyle name="40% - Accent5 5 2 2 6" xfId="6052"/>
    <cellStyle name="40% - Accent5 5 2 3" xfId="6053"/>
    <cellStyle name="40% - Accent5 5 2 3 2" xfId="6054"/>
    <cellStyle name="40% - Accent5 5 2 3 2 2" xfId="6055"/>
    <cellStyle name="40% - Accent5 5 2 3 3" xfId="6056"/>
    <cellStyle name="40% - Accent5 5 2 4" xfId="6057"/>
    <cellStyle name="40% - Accent5 5 2 4 2" xfId="6058"/>
    <cellStyle name="40% - Accent5 5 2 5" xfId="6059"/>
    <cellStyle name="40% - Accent5 5 2 5 2" xfId="6060"/>
    <cellStyle name="40% - Accent5 5 2 6" xfId="6061"/>
    <cellStyle name="40% - Accent5 5 2 6 2" xfId="6062"/>
    <cellStyle name="40% - Accent5 5 2 7" xfId="6063"/>
    <cellStyle name="40% - Accent5 5 3" xfId="6064"/>
    <cellStyle name="40% - Accent5 5 3 2" xfId="6065"/>
    <cellStyle name="40% - Accent5 5 3 2 2" xfId="6066"/>
    <cellStyle name="40% - Accent5 5 3 2 2 2" xfId="6067"/>
    <cellStyle name="40% - Accent5 5 3 2 3" xfId="6068"/>
    <cellStyle name="40% - Accent5 5 3 3" xfId="6069"/>
    <cellStyle name="40% - Accent5 5 3 3 2" xfId="6070"/>
    <cellStyle name="40% - Accent5 5 3 4" xfId="6071"/>
    <cellStyle name="40% - Accent5 5 3 4 2" xfId="6072"/>
    <cellStyle name="40% - Accent5 5 3 5" xfId="6073"/>
    <cellStyle name="40% - Accent5 5 3 5 2" xfId="6074"/>
    <cellStyle name="40% - Accent5 5 3 6" xfId="6075"/>
    <cellStyle name="40% - Accent5 5 4" xfId="6076"/>
    <cellStyle name="40% - Accent5 5 4 2" xfId="6077"/>
    <cellStyle name="40% - Accent5 5 4 2 2" xfId="6078"/>
    <cellStyle name="40% - Accent5 5 4 3" xfId="6079"/>
    <cellStyle name="40% - Accent5 5 5" xfId="6080"/>
    <cellStyle name="40% - Accent5 5 5 2" xfId="6081"/>
    <cellStyle name="40% - Accent5 5 6" xfId="6082"/>
    <cellStyle name="40% - Accent5 5 6 2" xfId="6083"/>
    <cellStyle name="40% - Accent5 5 7" xfId="6084"/>
    <cellStyle name="40% - Accent5 5 7 2" xfId="6085"/>
    <cellStyle name="40% - Accent5 5 8" xfId="6086"/>
    <cellStyle name="40% - Accent5 5 8 2" xfId="6087"/>
    <cellStyle name="40% - Accent5 6" xfId="6088"/>
    <cellStyle name="40% - Accent5 6 2" xfId="6089"/>
    <cellStyle name="40% - Accent5 6 2 2" xfId="6090"/>
    <cellStyle name="40% - Accent5 6 2 2 2" xfId="6091"/>
    <cellStyle name="40% - Accent5 6 2 3" xfId="6092"/>
    <cellStyle name="40% - Accent5 6 3" xfId="6093"/>
    <cellStyle name="40% - Accent5 6 3 2" xfId="6094"/>
    <cellStyle name="40% - Accent5 6 4" xfId="6095"/>
    <cellStyle name="40% - Accent5 6 4 2" xfId="6096"/>
    <cellStyle name="40% - Accent5 6 5" xfId="6097"/>
    <cellStyle name="40% - Accent5 6 5 2" xfId="6098"/>
    <cellStyle name="40% - Accent5 6 6" xfId="6099"/>
    <cellStyle name="40% - Accent5 7" xfId="6100"/>
    <cellStyle name="40% - Accent5 7 2" xfId="6101"/>
    <cellStyle name="40% - Accent5 7 2 2" xfId="6102"/>
    <cellStyle name="40% - Accent5 7 3" xfId="6103"/>
    <cellStyle name="40% - Accent5 8" xfId="6104"/>
    <cellStyle name="40% - Accent5 8 2" xfId="6105"/>
    <cellStyle name="40% - Accent5 9" xfId="6106"/>
    <cellStyle name="40% - Accent5 9 2" xfId="6107"/>
    <cellStyle name="40% - Accent6 10" xfId="6108"/>
    <cellStyle name="40% - Accent6 11" xfId="6109"/>
    <cellStyle name="40% - Accent6 2" xfId="6110"/>
    <cellStyle name="40% - Accent6 2 10" xfId="6111"/>
    <cellStyle name="40% - Accent6 2 10 2" xfId="6112"/>
    <cellStyle name="40% - Accent6 2 11" xfId="6113"/>
    <cellStyle name="40% - Accent6 2 11 2" xfId="6114"/>
    <cellStyle name="40% - Accent6 2 12" xfId="6115"/>
    <cellStyle name="40% - Accent6 2 12 2" xfId="6116"/>
    <cellStyle name="40% - Accent6 2 13" xfId="6117"/>
    <cellStyle name="40% - Accent6 2 14" xfId="6118"/>
    <cellStyle name="40% - Accent6 2 15" xfId="6119"/>
    <cellStyle name="40% - Accent6 2 16" xfId="6120"/>
    <cellStyle name="40% - Accent6 2 2" xfId="6121"/>
    <cellStyle name="40% - Accent6 2 2 10" xfId="6122"/>
    <cellStyle name="40% - Accent6 2 2 11" xfId="6123"/>
    <cellStyle name="40% - Accent6 2 2 12" xfId="6124"/>
    <cellStyle name="40% - Accent6 2 2 2" xfId="6125"/>
    <cellStyle name="40% - Accent6 2 2 2 10" xfId="6126"/>
    <cellStyle name="40% - Accent6 2 2 2 2" xfId="6127"/>
    <cellStyle name="40% - Accent6 2 2 2 2 2" xfId="6128"/>
    <cellStyle name="40% - Accent6 2 2 2 2 2 2" xfId="6129"/>
    <cellStyle name="40% - Accent6 2 2 2 2 2 2 2" xfId="6130"/>
    <cellStyle name="40% - Accent6 2 2 2 2 2 3" xfId="6131"/>
    <cellStyle name="40% - Accent6 2 2 2 2 3" xfId="6132"/>
    <cellStyle name="40% - Accent6 2 2 2 2 3 2" xfId="6133"/>
    <cellStyle name="40% - Accent6 2 2 2 2 4" xfId="6134"/>
    <cellStyle name="40% - Accent6 2 2 2 2 4 2" xfId="6135"/>
    <cellStyle name="40% - Accent6 2 2 2 2 5" xfId="6136"/>
    <cellStyle name="40% - Accent6 2 2 2 2 5 2" xfId="6137"/>
    <cellStyle name="40% - Accent6 2 2 2 2 6" xfId="6138"/>
    <cellStyle name="40% - Accent6 2 2 2 3" xfId="6139"/>
    <cellStyle name="40% - Accent6 2 2 2 3 2" xfId="6140"/>
    <cellStyle name="40% - Accent6 2 2 2 3 2 2" xfId="6141"/>
    <cellStyle name="40% - Accent6 2 2 2 3 3" xfId="6142"/>
    <cellStyle name="40% - Accent6 2 2 2 4" xfId="6143"/>
    <cellStyle name="40% - Accent6 2 2 2 4 2" xfId="6144"/>
    <cellStyle name="40% - Accent6 2 2 2 5" xfId="6145"/>
    <cellStyle name="40% - Accent6 2 2 2 5 2" xfId="6146"/>
    <cellStyle name="40% - Accent6 2 2 2 6" xfId="6147"/>
    <cellStyle name="40% - Accent6 2 2 2 6 2" xfId="6148"/>
    <cellStyle name="40% - Accent6 2 2 2 7" xfId="6149"/>
    <cellStyle name="40% - Accent6 2 2 2 8" xfId="6150"/>
    <cellStyle name="40% - Accent6 2 2 2 9" xfId="6151"/>
    <cellStyle name="40% - Accent6 2 2 3" xfId="6152"/>
    <cellStyle name="40% - Accent6 2 2 3 2" xfId="6153"/>
    <cellStyle name="40% - Accent6 2 2 3 2 2" xfId="6154"/>
    <cellStyle name="40% - Accent6 2 2 3 2 2 2" xfId="6155"/>
    <cellStyle name="40% - Accent6 2 2 3 2 2 2 2" xfId="6156"/>
    <cellStyle name="40% - Accent6 2 2 3 2 2 3" xfId="6157"/>
    <cellStyle name="40% - Accent6 2 2 3 2 3" xfId="6158"/>
    <cellStyle name="40% - Accent6 2 2 3 2 3 2" xfId="6159"/>
    <cellStyle name="40% - Accent6 2 2 3 2 4" xfId="6160"/>
    <cellStyle name="40% - Accent6 2 2 3 2 4 2" xfId="6161"/>
    <cellStyle name="40% - Accent6 2 2 3 2 5" xfId="6162"/>
    <cellStyle name="40% - Accent6 2 2 3 2 5 2" xfId="6163"/>
    <cellStyle name="40% - Accent6 2 2 3 2 6" xfId="6164"/>
    <cellStyle name="40% - Accent6 2 2 3 3" xfId="6165"/>
    <cellStyle name="40% - Accent6 2 2 3 3 2" xfId="6166"/>
    <cellStyle name="40% - Accent6 2 2 3 3 2 2" xfId="6167"/>
    <cellStyle name="40% - Accent6 2 2 3 3 3" xfId="6168"/>
    <cellStyle name="40% - Accent6 2 2 3 4" xfId="6169"/>
    <cellStyle name="40% - Accent6 2 2 3 4 2" xfId="6170"/>
    <cellStyle name="40% - Accent6 2 2 3 5" xfId="6171"/>
    <cellStyle name="40% - Accent6 2 2 3 5 2" xfId="6172"/>
    <cellStyle name="40% - Accent6 2 2 3 6" xfId="6173"/>
    <cellStyle name="40% - Accent6 2 2 3 6 2" xfId="6174"/>
    <cellStyle name="40% - Accent6 2 2 3 7" xfId="6175"/>
    <cellStyle name="40% - Accent6 2 2 4" xfId="6176"/>
    <cellStyle name="40% - Accent6 2 2 4 2" xfId="6177"/>
    <cellStyle name="40% - Accent6 2 2 4 2 2" xfId="6178"/>
    <cellStyle name="40% - Accent6 2 2 4 2 2 2" xfId="6179"/>
    <cellStyle name="40% - Accent6 2 2 4 2 3" xfId="6180"/>
    <cellStyle name="40% - Accent6 2 2 4 3" xfId="6181"/>
    <cellStyle name="40% - Accent6 2 2 4 3 2" xfId="6182"/>
    <cellStyle name="40% - Accent6 2 2 4 4" xfId="6183"/>
    <cellStyle name="40% - Accent6 2 2 4 4 2" xfId="6184"/>
    <cellStyle name="40% - Accent6 2 2 4 5" xfId="6185"/>
    <cellStyle name="40% - Accent6 2 2 4 5 2" xfId="6186"/>
    <cellStyle name="40% - Accent6 2 2 4 6" xfId="6187"/>
    <cellStyle name="40% - Accent6 2 2 5" xfId="6188"/>
    <cellStyle name="40% - Accent6 2 2 5 2" xfId="6189"/>
    <cellStyle name="40% - Accent6 2 2 5 2 2" xfId="6190"/>
    <cellStyle name="40% - Accent6 2 2 5 3" xfId="6191"/>
    <cellStyle name="40% - Accent6 2 2 6" xfId="6192"/>
    <cellStyle name="40% - Accent6 2 2 6 2" xfId="6193"/>
    <cellStyle name="40% - Accent6 2 2 7" xfId="6194"/>
    <cellStyle name="40% - Accent6 2 2 7 2" xfId="6195"/>
    <cellStyle name="40% - Accent6 2 2 8" xfId="6196"/>
    <cellStyle name="40% - Accent6 2 2 8 2" xfId="6197"/>
    <cellStyle name="40% - Accent6 2 2 9" xfId="6198"/>
    <cellStyle name="40% - Accent6 2 3" xfId="6199"/>
    <cellStyle name="40% - Accent6 2 3 10" xfId="6200"/>
    <cellStyle name="40% - Accent6 2 3 11" xfId="6201"/>
    <cellStyle name="40% - Accent6 2 3 2" xfId="6202"/>
    <cellStyle name="40% - Accent6 2 3 2 2" xfId="6203"/>
    <cellStyle name="40% - Accent6 2 3 2 2 2" xfId="6204"/>
    <cellStyle name="40% - Accent6 2 3 2 2 2 2" xfId="6205"/>
    <cellStyle name="40% - Accent6 2 3 2 2 2 2 2" xfId="6206"/>
    <cellStyle name="40% - Accent6 2 3 2 2 2 3" xfId="6207"/>
    <cellStyle name="40% - Accent6 2 3 2 2 3" xfId="6208"/>
    <cellStyle name="40% - Accent6 2 3 2 2 3 2" xfId="6209"/>
    <cellStyle name="40% - Accent6 2 3 2 2 4" xfId="6210"/>
    <cellStyle name="40% - Accent6 2 3 2 2 4 2" xfId="6211"/>
    <cellStyle name="40% - Accent6 2 3 2 2 5" xfId="6212"/>
    <cellStyle name="40% - Accent6 2 3 2 2 5 2" xfId="6213"/>
    <cellStyle name="40% - Accent6 2 3 2 2 6" xfId="6214"/>
    <cellStyle name="40% - Accent6 2 3 2 3" xfId="6215"/>
    <cellStyle name="40% - Accent6 2 3 2 3 2" xfId="6216"/>
    <cellStyle name="40% - Accent6 2 3 2 3 2 2" xfId="6217"/>
    <cellStyle name="40% - Accent6 2 3 2 3 3" xfId="6218"/>
    <cellStyle name="40% - Accent6 2 3 2 4" xfId="6219"/>
    <cellStyle name="40% - Accent6 2 3 2 4 2" xfId="6220"/>
    <cellStyle name="40% - Accent6 2 3 2 5" xfId="6221"/>
    <cellStyle name="40% - Accent6 2 3 2 5 2" xfId="6222"/>
    <cellStyle name="40% - Accent6 2 3 2 6" xfId="6223"/>
    <cellStyle name="40% - Accent6 2 3 2 6 2" xfId="6224"/>
    <cellStyle name="40% - Accent6 2 3 2 7" xfId="6225"/>
    <cellStyle name="40% - Accent6 2 3 3" xfId="6226"/>
    <cellStyle name="40% - Accent6 2 3 3 2" xfId="6227"/>
    <cellStyle name="40% - Accent6 2 3 3 2 2" xfId="6228"/>
    <cellStyle name="40% - Accent6 2 3 3 2 2 2" xfId="6229"/>
    <cellStyle name="40% - Accent6 2 3 3 2 3" xfId="6230"/>
    <cellStyle name="40% - Accent6 2 3 3 3" xfId="6231"/>
    <cellStyle name="40% - Accent6 2 3 3 3 2" xfId="6232"/>
    <cellStyle name="40% - Accent6 2 3 3 4" xfId="6233"/>
    <cellStyle name="40% - Accent6 2 3 3 4 2" xfId="6234"/>
    <cellStyle name="40% - Accent6 2 3 3 5" xfId="6235"/>
    <cellStyle name="40% - Accent6 2 3 3 5 2" xfId="6236"/>
    <cellStyle name="40% - Accent6 2 3 3 6" xfId="6237"/>
    <cellStyle name="40% - Accent6 2 3 4" xfId="6238"/>
    <cellStyle name="40% - Accent6 2 3 4 2" xfId="6239"/>
    <cellStyle name="40% - Accent6 2 3 4 2 2" xfId="6240"/>
    <cellStyle name="40% - Accent6 2 3 4 3" xfId="6241"/>
    <cellStyle name="40% - Accent6 2 3 5" xfId="6242"/>
    <cellStyle name="40% - Accent6 2 3 5 2" xfId="6243"/>
    <cellStyle name="40% - Accent6 2 3 6" xfId="6244"/>
    <cellStyle name="40% - Accent6 2 3 6 2" xfId="6245"/>
    <cellStyle name="40% - Accent6 2 3 7" xfId="6246"/>
    <cellStyle name="40% - Accent6 2 3 7 2" xfId="6247"/>
    <cellStyle name="40% - Accent6 2 3 8" xfId="6248"/>
    <cellStyle name="40% - Accent6 2 3 9" xfId="6249"/>
    <cellStyle name="40% - Accent6 2 4" xfId="6250"/>
    <cellStyle name="40% - Accent6 2 4 2" xfId="6251"/>
    <cellStyle name="40% - Accent6 2 4 2 2" xfId="6252"/>
    <cellStyle name="40% - Accent6 2 4 2 2 2" xfId="6253"/>
    <cellStyle name="40% - Accent6 2 4 2 2 2 2" xfId="6254"/>
    <cellStyle name="40% - Accent6 2 4 2 2 3" xfId="6255"/>
    <cellStyle name="40% - Accent6 2 4 2 2 4" xfId="6256"/>
    <cellStyle name="40% - Accent6 2 4 2 3" xfId="6257"/>
    <cellStyle name="40% - Accent6 2 4 2 3 2" xfId="6258"/>
    <cellStyle name="40% - Accent6 2 4 2 4" xfId="6259"/>
    <cellStyle name="40% - Accent6 2 4 2 4 2" xfId="6260"/>
    <cellStyle name="40% - Accent6 2 4 2 5" xfId="6261"/>
    <cellStyle name="40% - Accent6 2 4 2 5 2" xfId="6262"/>
    <cellStyle name="40% - Accent6 2 4 2 6" xfId="6263"/>
    <cellStyle name="40% - Accent6 2 4 3" xfId="6264"/>
    <cellStyle name="40% - Accent6 2 4 3 2" xfId="6265"/>
    <cellStyle name="40% - Accent6 2 4 3 2 2" xfId="6266"/>
    <cellStyle name="40% - Accent6 2 4 3 3" xfId="6267"/>
    <cellStyle name="40% - Accent6 2 4 4" xfId="6268"/>
    <cellStyle name="40% - Accent6 2 4 4 2" xfId="6269"/>
    <cellStyle name="40% - Accent6 2 4 5" xfId="6270"/>
    <cellStyle name="40% - Accent6 2 4 5 2" xfId="6271"/>
    <cellStyle name="40% - Accent6 2 4 6" xfId="6272"/>
    <cellStyle name="40% - Accent6 2 4 6 2" xfId="6273"/>
    <cellStyle name="40% - Accent6 2 4 7" xfId="6274"/>
    <cellStyle name="40% - Accent6 2 4 7 2" xfId="6275"/>
    <cellStyle name="40% - Accent6 2 5" xfId="6276"/>
    <cellStyle name="40% - Accent6 2 5 2" xfId="6277"/>
    <cellStyle name="40% - Accent6 2 5 2 2" xfId="6278"/>
    <cellStyle name="40% - Accent6 2 5 2 2 2" xfId="6279"/>
    <cellStyle name="40% - Accent6 2 5 2 2 2 2" xfId="6280"/>
    <cellStyle name="40% - Accent6 2 5 2 2 3" xfId="6281"/>
    <cellStyle name="40% - Accent6 2 5 2 3" xfId="6282"/>
    <cellStyle name="40% - Accent6 2 5 2 3 2" xfId="6283"/>
    <cellStyle name="40% - Accent6 2 5 2 4" xfId="6284"/>
    <cellStyle name="40% - Accent6 2 5 2 4 2" xfId="6285"/>
    <cellStyle name="40% - Accent6 2 5 2 5" xfId="6286"/>
    <cellStyle name="40% - Accent6 2 5 2 5 2" xfId="6287"/>
    <cellStyle name="40% - Accent6 2 5 2 6" xfId="6288"/>
    <cellStyle name="40% - Accent6 2 5 3" xfId="6289"/>
    <cellStyle name="40% - Accent6 2 5 3 2" xfId="6290"/>
    <cellStyle name="40% - Accent6 2 5 3 2 2" xfId="6291"/>
    <cellStyle name="40% - Accent6 2 5 3 3" xfId="6292"/>
    <cellStyle name="40% - Accent6 2 5 4" xfId="6293"/>
    <cellStyle name="40% - Accent6 2 5 4 2" xfId="6294"/>
    <cellStyle name="40% - Accent6 2 5 5" xfId="6295"/>
    <cellStyle name="40% - Accent6 2 5 5 2" xfId="6296"/>
    <cellStyle name="40% - Accent6 2 5 6" xfId="6297"/>
    <cellStyle name="40% - Accent6 2 5 6 2" xfId="6298"/>
    <cellStyle name="40% - Accent6 2 5 7" xfId="6299"/>
    <cellStyle name="40% - Accent6 2 6" xfId="6300"/>
    <cellStyle name="40% - Accent6 2 6 2" xfId="6301"/>
    <cellStyle name="40% - Accent6 2 6 2 2" xfId="6302"/>
    <cellStyle name="40% - Accent6 2 6 2 2 2" xfId="6303"/>
    <cellStyle name="40% - Accent6 2 6 2 2 2 2" xfId="6304"/>
    <cellStyle name="40% - Accent6 2 6 2 2 3" xfId="6305"/>
    <cellStyle name="40% - Accent6 2 6 2 3" xfId="6306"/>
    <cellStyle name="40% - Accent6 2 6 2 3 2" xfId="6307"/>
    <cellStyle name="40% - Accent6 2 6 2 4" xfId="6308"/>
    <cellStyle name="40% - Accent6 2 6 2 4 2" xfId="6309"/>
    <cellStyle name="40% - Accent6 2 6 2 5" xfId="6310"/>
    <cellStyle name="40% - Accent6 2 6 2 5 2" xfId="6311"/>
    <cellStyle name="40% - Accent6 2 6 2 6" xfId="6312"/>
    <cellStyle name="40% - Accent6 2 6 3" xfId="6313"/>
    <cellStyle name="40% - Accent6 2 6 3 2" xfId="6314"/>
    <cellStyle name="40% - Accent6 2 6 3 2 2" xfId="6315"/>
    <cellStyle name="40% - Accent6 2 6 3 3" xfId="6316"/>
    <cellStyle name="40% - Accent6 2 6 4" xfId="6317"/>
    <cellStyle name="40% - Accent6 2 6 4 2" xfId="6318"/>
    <cellStyle name="40% - Accent6 2 6 5" xfId="6319"/>
    <cellStyle name="40% - Accent6 2 6 5 2" xfId="6320"/>
    <cellStyle name="40% - Accent6 2 6 6" xfId="6321"/>
    <cellStyle name="40% - Accent6 2 6 6 2" xfId="6322"/>
    <cellStyle name="40% - Accent6 2 6 7" xfId="6323"/>
    <cellStyle name="40% - Accent6 2 7" xfId="6324"/>
    <cellStyle name="40% - Accent6 2 7 2" xfId="6325"/>
    <cellStyle name="40% - Accent6 2 7 2 2" xfId="6326"/>
    <cellStyle name="40% - Accent6 2 7 2 2 2" xfId="6327"/>
    <cellStyle name="40% - Accent6 2 7 2 3" xfId="6328"/>
    <cellStyle name="40% - Accent6 2 7 3" xfId="6329"/>
    <cellStyle name="40% - Accent6 2 7 3 2" xfId="6330"/>
    <cellStyle name="40% - Accent6 2 7 4" xfId="6331"/>
    <cellStyle name="40% - Accent6 2 7 4 2" xfId="6332"/>
    <cellStyle name="40% - Accent6 2 7 5" xfId="6333"/>
    <cellStyle name="40% - Accent6 2 7 5 2" xfId="6334"/>
    <cellStyle name="40% - Accent6 2 7 6" xfId="6335"/>
    <cellStyle name="40% - Accent6 2 8" xfId="6336"/>
    <cellStyle name="40% - Accent6 2 8 2" xfId="6337"/>
    <cellStyle name="40% - Accent6 2 8 2 2" xfId="6338"/>
    <cellStyle name="40% - Accent6 2 8 3" xfId="6339"/>
    <cellStyle name="40% - Accent6 2 9" xfId="6340"/>
    <cellStyle name="40% - Accent6 2 9 2" xfId="6341"/>
    <cellStyle name="40% - Accent6 3" xfId="6342"/>
    <cellStyle name="40% - Accent6 3 10" xfId="6343"/>
    <cellStyle name="40% - Accent6 3 11" xfId="6344"/>
    <cellStyle name="40% - Accent6 3 2" xfId="6345"/>
    <cellStyle name="40% - Accent6 3 2 2" xfId="6346"/>
    <cellStyle name="40% - Accent6 3 2 2 2" xfId="6347"/>
    <cellStyle name="40% - Accent6 3 2 2 2 2" xfId="6348"/>
    <cellStyle name="40% - Accent6 3 2 2 2 2 2" xfId="6349"/>
    <cellStyle name="40% - Accent6 3 2 2 2 2 2 2" xfId="6350"/>
    <cellStyle name="40% - Accent6 3 2 2 2 2 3" xfId="6351"/>
    <cellStyle name="40% - Accent6 3 2 2 2 3" xfId="6352"/>
    <cellStyle name="40% - Accent6 3 2 2 2 3 2" xfId="6353"/>
    <cellStyle name="40% - Accent6 3 2 2 2 4" xfId="6354"/>
    <cellStyle name="40% - Accent6 3 2 2 2 4 2" xfId="6355"/>
    <cellStyle name="40% - Accent6 3 2 2 2 5" xfId="6356"/>
    <cellStyle name="40% - Accent6 3 2 2 2 5 2" xfId="6357"/>
    <cellStyle name="40% - Accent6 3 2 2 2 6" xfId="6358"/>
    <cellStyle name="40% - Accent6 3 2 2 3" xfId="6359"/>
    <cellStyle name="40% - Accent6 3 2 2 3 2" xfId="6360"/>
    <cellStyle name="40% - Accent6 3 2 2 3 2 2" xfId="6361"/>
    <cellStyle name="40% - Accent6 3 2 2 3 3" xfId="6362"/>
    <cellStyle name="40% - Accent6 3 2 2 4" xfId="6363"/>
    <cellStyle name="40% - Accent6 3 2 2 4 2" xfId="6364"/>
    <cellStyle name="40% - Accent6 3 2 2 5" xfId="6365"/>
    <cellStyle name="40% - Accent6 3 2 2 5 2" xfId="6366"/>
    <cellStyle name="40% - Accent6 3 2 2 6" xfId="6367"/>
    <cellStyle name="40% - Accent6 3 2 2 6 2" xfId="6368"/>
    <cellStyle name="40% - Accent6 3 2 2 7" xfId="6369"/>
    <cellStyle name="40% - Accent6 3 2 3" xfId="6370"/>
    <cellStyle name="40% - Accent6 3 2 3 2" xfId="6371"/>
    <cellStyle name="40% - Accent6 3 2 3 2 2" xfId="6372"/>
    <cellStyle name="40% - Accent6 3 2 3 2 2 2" xfId="6373"/>
    <cellStyle name="40% - Accent6 3 2 3 2 2 2 2" xfId="6374"/>
    <cellStyle name="40% - Accent6 3 2 3 2 2 3" xfId="6375"/>
    <cellStyle name="40% - Accent6 3 2 3 2 3" xfId="6376"/>
    <cellStyle name="40% - Accent6 3 2 3 2 3 2" xfId="6377"/>
    <cellStyle name="40% - Accent6 3 2 3 2 4" xfId="6378"/>
    <cellStyle name="40% - Accent6 3 2 3 2 4 2" xfId="6379"/>
    <cellStyle name="40% - Accent6 3 2 3 2 5" xfId="6380"/>
    <cellStyle name="40% - Accent6 3 2 3 2 5 2" xfId="6381"/>
    <cellStyle name="40% - Accent6 3 2 3 2 6" xfId="6382"/>
    <cellStyle name="40% - Accent6 3 2 3 3" xfId="6383"/>
    <cellStyle name="40% - Accent6 3 2 3 3 2" xfId="6384"/>
    <cellStyle name="40% - Accent6 3 2 3 3 2 2" xfId="6385"/>
    <cellStyle name="40% - Accent6 3 2 3 3 3" xfId="6386"/>
    <cellStyle name="40% - Accent6 3 2 3 4" xfId="6387"/>
    <cellStyle name="40% - Accent6 3 2 3 4 2" xfId="6388"/>
    <cellStyle name="40% - Accent6 3 2 3 5" xfId="6389"/>
    <cellStyle name="40% - Accent6 3 2 3 5 2" xfId="6390"/>
    <cellStyle name="40% - Accent6 3 2 3 6" xfId="6391"/>
    <cellStyle name="40% - Accent6 3 2 3 6 2" xfId="6392"/>
    <cellStyle name="40% - Accent6 3 2 3 7" xfId="6393"/>
    <cellStyle name="40% - Accent6 3 2 4" xfId="6394"/>
    <cellStyle name="40% - Accent6 3 2 4 2" xfId="6395"/>
    <cellStyle name="40% - Accent6 3 2 4 2 2" xfId="6396"/>
    <cellStyle name="40% - Accent6 3 2 4 2 2 2" xfId="6397"/>
    <cellStyle name="40% - Accent6 3 2 4 2 3" xfId="6398"/>
    <cellStyle name="40% - Accent6 3 2 4 3" xfId="6399"/>
    <cellStyle name="40% - Accent6 3 2 4 3 2" xfId="6400"/>
    <cellStyle name="40% - Accent6 3 2 4 4" xfId="6401"/>
    <cellStyle name="40% - Accent6 3 2 4 4 2" xfId="6402"/>
    <cellStyle name="40% - Accent6 3 2 4 5" xfId="6403"/>
    <cellStyle name="40% - Accent6 3 2 4 5 2" xfId="6404"/>
    <cellStyle name="40% - Accent6 3 2 4 6" xfId="6405"/>
    <cellStyle name="40% - Accent6 3 2 5" xfId="6406"/>
    <cellStyle name="40% - Accent6 3 2 5 2" xfId="6407"/>
    <cellStyle name="40% - Accent6 3 2 5 2 2" xfId="6408"/>
    <cellStyle name="40% - Accent6 3 2 5 3" xfId="6409"/>
    <cellStyle name="40% - Accent6 3 2 6" xfId="6410"/>
    <cellStyle name="40% - Accent6 3 2 6 2" xfId="6411"/>
    <cellStyle name="40% - Accent6 3 2 7" xfId="6412"/>
    <cellStyle name="40% - Accent6 3 2 7 2" xfId="6413"/>
    <cellStyle name="40% - Accent6 3 2 8" xfId="6414"/>
    <cellStyle name="40% - Accent6 3 2 8 2" xfId="6415"/>
    <cellStyle name="40% - Accent6 3 2 9" xfId="6416"/>
    <cellStyle name="40% - Accent6 3 3" xfId="6417"/>
    <cellStyle name="40% - Accent6 3 3 2" xfId="6418"/>
    <cellStyle name="40% - Accent6 3 3 2 2" xfId="6419"/>
    <cellStyle name="40% - Accent6 3 3 2 2 2" xfId="6420"/>
    <cellStyle name="40% - Accent6 3 3 2 2 2 2" xfId="6421"/>
    <cellStyle name="40% - Accent6 3 3 2 2 3" xfId="6422"/>
    <cellStyle name="40% - Accent6 3 3 2 3" xfId="6423"/>
    <cellStyle name="40% - Accent6 3 3 2 3 2" xfId="6424"/>
    <cellStyle name="40% - Accent6 3 3 2 4" xfId="6425"/>
    <cellStyle name="40% - Accent6 3 3 2 4 2" xfId="6426"/>
    <cellStyle name="40% - Accent6 3 3 2 5" xfId="6427"/>
    <cellStyle name="40% - Accent6 3 3 2 5 2" xfId="6428"/>
    <cellStyle name="40% - Accent6 3 3 2 6" xfId="6429"/>
    <cellStyle name="40% - Accent6 3 3 3" xfId="6430"/>
    <cellStyle name="40% - Accent6 3 3 3 2" xfId="6431"/>
    <cellStyle name="40% - Accent6 3 3 3 2 2" xfId="6432"/>
    <cellStyle name="40% - Accent6 3 3 3 3" xfId="6433"/>
    <cellStyle name="40% - Accent6 3 3 4" xfId="6434"/>
    <cellStyle name="40% - Accent6 3 3 4 2" xfId="6435"/>
    <cellStyle name="40% - Accent6 3 3 5" xfId="6436"/>
    <cellStyle name="40% - Accent6 3 3 5 2" xfId="6437"/>
    <cellStyle name="40% - Accent6 3 3 6" xfId="6438"/>
    <cellStyle name="40% - Accent6 3 3 6 2" xfId="6439"/>
    <cellStyle name="40% - Accent6 3 3 7" xfId="6440"/>
    <cellStyle name="40% - Accent6 3 4" xfId="6441"/>
    <cellStyle name="40% - Accent6 3 4 2" xfId="6442"/>
    <cellStyle name="40% - Accent6 3 4 2 2" xfId="6443"/>
    <cellStyle name="40% - Accent6 3 4 2 2 2" xfId="6444"/>
    <cellStyle name="40% - Accent6 3 4 2 2 2 2" xfId="6445"/>
    <cellStyle name="40% - Accent6 3 4 2 2 3" xfId="6446"/>
    <cellStyle name="40% - Accent6 3 4 2 3" xfId="6447"/>
    <cellStyle name="40% - Accent6 3 4 2 3 2" xfId="6448"/>
    <cellStyle name="40% - Accent6 3 4 2 4" xfId="6449"/>
    <cellStyle name="40% - Accent6 3 4 2 4 2" xfId="6450"/>
    <cellStyle name="40% - Accent6 3 4 2 5" xfId="6451"/>
    <cellStyle name="40% - Accent6 3 4 2 5 2" xfId="6452"/>
    <cellStyle name="40% - Accent6 3 4 2 6" xfId="6453"/>
    <cellStyle name="40% - Accent6 3 4 3" xfId="6454"/>
    <cellStyle name="40% - Accent6 3 4 3 2" xfId="6455"/>
    <cellStyle name="40% - Accent6 3 4 3 2 2" xfId="6456"/>
    <cellStyle name="40% - Accent6 3 4 3 3" xfId="6457"/>
    <cellStyle name="40% - Accent6 3 4 4" xfId="6458"/>
    <cellStyle name="40% - Accent6 3 4 4 2" xfId="6459"/>
    <cellStyle name="40% - Accent6 3 4 5" xfId="6460"/>
    <cellStyle name="40% - Accent6 3 4 5 2" xfId="6461"/>
    <cellStyle name="40% - Accent6 3 4 6" xfId="6462"/>
    <cellStyle name="40% - Accent6 3 4 6 2" xfId="6463"/>
    <cellStyle name="40% - Accent6 3 4 7" xfId="6464"/>
    <cellStyle name="40% - Accent6 3 5" xfId="6465"/>
    <cellStyle name="40% - Accent6 3 5 2" xfId="6466"/>
    <cellStyle name="40% - Accent6 3 5 2 2" xfId="6467"/>
    <cellStyle name="40% - Accent6 3 5 2 2 2" xfId="6468"/>
    <cellStyle name="40% - Accent6 3 5 2 3" xfId="6469"/>
    <cellStyle name="40% - Accent6 3 5 3" xfId="6470"/>
    <cellStyle name="40% - Accent6 3 5 3 2" xfId="6471"/>
    <cellStyle name="40% - Accent6 3 5 4" xfId="6472"/>
    <cellStyle name="40% - Accent6 3 5 4 2" xfId="6473"/>
    <cellStyle name="40% - Accent6 3 5 5" xfId="6474"/>
    <cellStyle name="40% - Accent6 3 5 5 2" xfId="6475"/>
    <cellStyle name="40% - Accent6 3 5 6" xfId="6476"/>
    <cellStyle name="40% - Accent6 3 6" xfId="6477"/>
    <cellStyle name="40% - Accent6 3 6 2" xfId="6478"/>
    <cellStyle name="40% - Accent6 3 6 2 2" xfId="6479"/>
    <cellStyle name="40% - Accent6 3 6 3" xfId="6480"/>
    <cellStyle name="40% - Accent6 3 7" xfId="6481"/>
    <cellStyle name="40% - Accent6 3 7 2" xfId="6482"/>
    <cellStyle name="40% - Accent6 3 8" xfId="6483"/>
    <cellStyle name="40% - Accent6 3 8 2" xfId="6484"/>
    <cellStyle name="40% - Accent6 3 9" xfId="6485"/>
    <cellStyle name="40% - Accent6 3 9 2" xfId="6486"/>
    <cellStyle name="40% - Accent6 4" xfId="6487"/>
    <cellStyle name="40% - Accent6 4 2" xfId="6488"/>
    <cellStyle name="40% - Accent6 4 2 2" xfId="6489"/>
    <cellStyle name="40% - Accent6 4 2 2 2" xfId="6490"/>
    <cellStyle name="40% - Accent6 4 2 2 2 2" xfId="6491"/>
    <cellStyle name="40% - Accent6 4 2 2 2 2 2" xfId="6492"/>
    <cellStyle name="40% - Accent6 4 2 2 2 3" xfId="6493"/>
    <cellStyle name="40% - Accent6 4 2 2 3" xfId="6494"/>
    <cellStyle name="40% - Accent6 4 2 2 3 2" xfId="6495"/>
    <cellStyle name="40% - Accent6 4 2 2 4" xfId="6496"/>
    <cellStyle name="40% - Accent6 4 2 2 4 2" xfId="6497"/>
    <cellStyle name="40% - Accent6 4 2 2 5" xfId="6498"/>
    <cellStyle name="40% - Accent6 4 2 2 5 2" xfId="6499"/>
    <cellStyle name="40% - Accent6 4 2 2 6" xfId="6500"/>
    <cellStyle name="40% - Accent6 4 2 3" xfId="6501"/>
    <cellStyle name="40% - Accent6 4 2 3 2" xfId="6502"/>
    <cellStyle name="40% - Accent6 4 2 3 2 2" xfId="6503"/>
    <cellStyle name="40% - Accent6 4 2 3 3" xfId="6504"/>
    <cellStyle name="40% - Accent6 4 2 4" xfId="6505"/>
    <cellStyle name="40% - Accent6 4 2 4 2" xfId="6506"/>
    <cellStyle name="40% - Accent6 4 2 5" xfId="6507"/>
    <cellStyle name="40% - Accent6 4 2 5 2" xfId="6508"/>
    <cellStyle name="40% - Accent6 4 2 6" xfId="6509"/>
    <cellStyle name="40% - Accent6 4 2 6 2" xfId="6510"/>
    <cellStyle name="40% - Accent6 4 2 7" xfId="6511"/>
    <cellStyle name="40% - Accent6 4 3" xfId="6512"/>
    <cellStyle name="40% - Accent6 4 4" xfId="6513"/>
    <cellStyle name="40% - Accent6 4 4 2" xfId="6514"/>
    <cellStyle name="40% - Accent6 4 4 2 2" xfId="6515"/>
    <cellStyle name="40% - Accent6 4 4 2 2 2" xfId="6516"/>
    <cellStyle name="40% - Accent6 4 4 2 3" xfId="6517"/>
    <cellStyle name="40% - Accent6 4 4 3" xfId="6518"/>
    <cellStyle name="40% - Accent6 4 4 3 2" xfId="6519"/>
    <cellStyle name="40% - Accent6 4 4 4" xfId="6520"/>
    <cellStyle name="40% - Accent6 4 4 4 2" xfId="6521"/>
    <cellStyle name="40% - Accent6 4 4 5" xfId="6522"/>
    <cellStyle name="40% - Accent6 4 4 5 2" xfId="6523"/>
    <cellStyle name="40% - Accent6 4 4 6" xfId="6524"/>
    <cellStyle name="40% - Accent6 4 5" xfId="6525"/>
    <cellStyle name="40% - Accent6 4 5 2" xfId="6526"/>
    <cellStyle name="40% - Accent6 4 5 2 2" xfId="6527"/>
    <cellStyle name="40% - Accent6 4 5 3" xfId="6528"/>
    <cellStyle name="40% - Accent6 4 6" xfId="6529"/>
    <cellStyle name="40% - Accent6 4 6 2" xfId="6530"/>
    <cellStyle name="40% - Accent6 4 7" xfId="6531"/>
    <cellStyle name="40% - Accent6 4 7 2" xfId="6532"/>
    <cellStyle name="40% - Accent6 4 8" xfId="6533"/>
    <cellStyle name="40% - Accent6 4 8 2" xfId="6534"/>
    <cellStyle name="40% - Accent6 4 9" xfId="6535"/>
    <cellStyle name="40% - Accent6 5" xfId="6536"/>
    <cellStyle name="40% - Accent6 5 2" xfId="6537"/>
    <cellStyle name="40% - Accent6 5 2 2" xfId="6538"/>
    <cellStyle name="40% - Accent6 5 2 2 2" xfId="6539"/>
    <cellStyle name="40% - Accent6 5 2 2 2 2" xfId="6540"/>
    <cellStyle name="40% - Accent6 5 2 2 2 2 2" xfId="6541"/>
    <cellStyle name="40% - Accent6 5 2 2 2 3" xfId="6542"/>
    <cellStyle name="40% - Accent6 5 2 2 3" xfId="6543"/>
    <cellStyle name="40% - Accent6 5 2 2 3 2" xfId="6544"/>
    <cellStyle name="40% - Accent6 5 2 2 4" xfId="6545"/>
    <cellStyle name="40% - Accent6 5 2 2 4 2" xfId="6546"/>
    <cellStyle name="40% - Accent6 5 2 2 5" xfId="6547"/>
    <cellStyle name="40% - Accent6 5 2 2 5 2" xfId="6548"/>
    <cellStyle name="40% - Accent6 5 2 2 6" xfId="6549"/>
    <cellStyle name="40% - Accent6 5 2 3" xfId="6550"/>
    <cellStyle name="40% - Accent6 5 2 3 2" xfId="6551"/>
    <cellStyle name="40% - Accent6 5 2 3 2 2" xfId="6552"/>
    <cellStyle name="40% - Accent6 5 2 3 3" xfId="6553"/>
    <cellStyle name="40% - Accent6 5 2 4" xfId="6554"/>
    <cellStyle name="40% - Accent6 5 2 4 2" xfId="6555"/>
    <cellStyle name="40% - Accent6 5 2 5" xfId="6556"/>
    <cellStyle name="40% - Accent6 5 2 5 2" xfId="6557"/>
    <cellStyle name="40% - Accent6 5 2 6" xfId="6558"/>
    <cellStyle name="40% - Accent6 5 2 6 2" xfId="6559"/>
    <cellStyle name="40% - Accent6 5 2 7" xfId="6560"/>
    <cellStyle name="40% - Accent6 5 3" xfId="6561"/>
    <cellStyle name="40% - Accent6 5 3 2" xfId="6562"/>
    <cellStyle name="40% - Accent6 5 3 2 2" xfId="6563"/>
    <cellStyle name="40% - Accent6 5 3 2 2 2" xfId="6564"/>
    <cellStyle name="40% - Accent6 5 3 2 3" xfId="6565"/>
    <cellStyle name="40% - Accent6 5 3 3" xfId="6566"/>
    <cellStyle name="40% - Accent6 5 3 3 2" xfId="6567"/>
    <cellStyle name="40% - Accent6 5 3 4" xfId="6568"/>
    <cellStyle name="40% - Accent6 5 3 4 2" xfId="6569"/>
    <cellStyle name="40% - Accent6 5 3 5" xfId="6570"/>
    <cellStyle name="40% - Accent6 5 3 5 2" xfId="6571"/>
    <cellStyle name="40% - Accent6 5 3 6" xfId="6572"/>
    <cellStyle name="40% - Accent6 5 4" xfId="6573"/>
    <cellStyle name="40% - Accent6 5 4 2" xfId="6574"/>
    <cellStyle name="40% - Accent6 5 4 2 2" xfId="6575"/>
    <cellStyle name="40% - Accent6 5 4 3" xfId="6576"/>
    <cellStyle name="40% - Accent6 5 5" xfId="6577"/>
    <cellStyle name="40% - Accent6 5 5 2" xfId="6578"/>
    <cellStyle name="40% - Accent6 5 6" xfId="6579"/>
    <cellStyle name="40% - Accent6 5 6 2" xfId="6580"/>
    <cellStyle name="40% - Accent6 5 7" xfId="6581"/>
    <cellStyle name="40% - Accent6 5 7 2" xfId="6582"/>
    <cellStyle name="40% - Accent6 5 8" xfId="6583"/>
    <cellStyle name="40% - Accent6 5 8 2" xfId="6584"/>
    <cellStyle name="40% - Accent6 6" xfId="6585"/>
    <cellStyle name="40% - Accent6 6 2" xfId="6586"/>
    <cellStyle name="40% - Accent6 6 2 2" xfId="6587"/>
    <cellStyle name="40% - Accent6 6 2 2 2" xfId="6588"/>
    <cellStyle name="40% - Accent6 6 2 3" xfId="6589"/>
    <cellStyle name="40% - Accent6 6 3" xfId="6590"/>
    <cellStyle name="40% - Accent6 6 3 2" xfId="6591"/>
    <cellStyle name="40% - Accent6 6 4" xfId="6592"/>
    <cellStyle name="40% - Accent6 6 4 2" xfId="6593"/>
    <cellStyle name="40% - Accent6 6 5" xfId="6594"/>
    <cellStyle name="40% - Accent6 6 5 2" xfId="6595"/>
    <cellStyle name="40% - Accent6 6 6" xfId="6596"/>
    <cellStyle name="40% - Accent6 7" xfId="6597"/>
    <cellStyle name="40% - Accent6 7 2" xfId="6598"/>
    <cellStyle name="40% - Accent6 7 2 2" xfId="6599"/>
    <cellStyle name="40% - Accent6 7 3" xfId="6600"/>
    <cellStyle name="40% - Accent6 8" xfId="6601"/>
    <cellStyle name="40% - Accent6 8 2" xfId="6602"/>
    <cellStyle name="40% - Accent6 9" xfId="6603"/>
    <cellStyle name="40% - Accent6 9 2" xfId="6604"/>
    <cellStyle name="40% - アクセント 1" xfId="57030"/>
    <cellStyle name="40% - アクセント 2" xfId="57031"/>
    <cellStyle name="40% - アクセント 3" xfId="57032"/>
    <cellStyle name="40% - アクセント 4" xfId="57033"/>
    <cellStyle name="40% - アクセント 5" xfId="57034"/>
    <cellStyle name="40% - アクセント 6" xfId="57035"/>
    <cellStyle name="6" xfId="6605"/>
    <cellStyle name="60% - Accent1 2" xfId="6606"/>
    <cellStyle name="60% - Accent1 2 2" xfId="6607"/>
    <cellStyle name="60% - Accent1 2 2 2" xfId="6608"/>
    <cellStyle name="60% - Accent1 2 3" xfId="6609"/>
    <cellStyle name="60% - Accent1 2 4" xfId="6610"/>
    <cellStyle name="60% - Accent1 2 5" xfId="6611"/>
    <cellStyle name="60% - Accent1 2 6" xfId="6612"/>
    <cellStyle name="60% - Accent1 2 7" xfId="6613"/>
    <cellStyle name="60% - Accent1 3" xfId="6614"/>
    <cellStyle name="60% - Accent1 3 2" xfId="6615"/>
    <cellStyle name="60% - Accent1 3 3" xfId="6616"/>
    <cellStyle name="60% - Accent1 4" xfId="6617"/>
    <cellStyle name="60% - Accent1 5" xfId="6618"/>
    <cellStyle name="60% - Accent1 6" xfId="6619"/>
    <cellStyle name="60% - Accent2 2" xfId="6620"/>
    <cellStyle name="60% - Accent2 2 2" xfId="6621"/>
    <cellStyle name="60% - Accent2 2 2 2" xfId="6622"/>
    <cellStyle name="60% - Accent2 2 3" xfId="6623"/>
    <cellStyle name="60% - Accent2 2 4" xfId="6624"/>
    <cellStyle name="60% - Accent2 2 5" xfId="6625"/>
    <cellStyle name="60% - Accent2 3" xfId="6626"/>
    <cellStyle name="60% - Accent2 3 2" xfId="6627"/>
    <cellStyle name="60% - Accent2 3 3" xfId="6628"/>
    <cellStyle name="60% - Accent2 4" xfId="6629"/>
    <cellStyle name="60% - Accent2 5" xfId="6630"/>
    <cellStyle name="60% - Accent2 6" xfId="6631"/>
    <cellStyle name="60% - Accent3 2" xfId="6632"/>
    <cellStyle name="60% - Accent3 2 2" xfId="6633"/>
    <cellStyle name="60% - Accent3 2 2 2" xfId="6634"/>
    <cellStyle name="60% - Accent3 2 3" xfId="6635"/>
    <cellStyle name="60% - Accent3 2 4" xfId="6636"/>
    <cellStyle name="60% - Accent3 2 5" xfId="6637"/>
    <cellStyle name="60% - Accent3 2 6" xfId="6638"/>
    <cellStyle name="60% - Accent3 2 7" xfId="6639"/>
    <cellStyle name="60% - Accent3 3" xfId="6640"/>
    <cellStyle name="60% - Accent3 3 2" xfId="6641"/>
    <cellStyle name="60% - Accent3 3 3" xfId="6642"/>
    <cellStyle name="60% - Accent3 4" xfId="6643"/>
    <cellStyle name="60% - Accent3 5" xfId="6644"/>
    <cellStyle name="60% - Accent3 6" xfId="6645"/>
    <cellStyle name="60% - Accent4 2" xfId="6646"/>
    <cellStyle name="60% - Accent4 2 2" xfId="6647"/>
    <cellStyle name="60% - Accent4 2 2 2" xfId="6648"/>
    <cellStyle name="60% - Accent4 2 3" xfId="6649"/>
    <cellStyle name="60% - Accent4 2 4" xfId="6650"/>
    <cellStyle name="60% - Accent4 2 5" xfId="6651"/>
    <cellStyle name="60% - Accent4 2 6" xfId="6652"/>
    <cellStyle name="60% - Accent4 2 7" xfId="6653"/>
    <cellStyle name="60% - Accent4 3" xfId="6654"/>
    <cellStyle name="60% - Accent4 3 2" xfId="6655"/>
    <cellStyle name="60% - Accent4 3 3" xfId="6656"/>
    <cellStyle name="60% - Accent4 4" xfId="6657"/>
    <cellStyle name="60% - Accent4 5" xfId="6658"/>
    <cellStyle name="60% - Accent4 6" xfId="6659"/>
    <cellStyle name="60% - Accent5 2" xfId="6660"/>
    <cellStyle name="60% - Accent5 2 2" xfId="6661"/>
    <cellStyle name="60% - Accent5 2 2 2" xfId="6662"/>
    <cellStyle name="60% - Accent5 2 3" xfId="6663"/>
    <cellStyle name="60% - Accent5 2 4" xfId="6664"/>
    <cellStyle name="60% - Accent5 2 5" xfId="6665"/>
    <cellStyle name="60% - Accent5 2 6" xfId="6666"/>
    <cellStyle name="60% - Accent5 2 7" xfId="6667"/>
    <cellStyle name="60% - Accent5 3" xfId="6668"/>
    <cellStyle name="60% - Accent5 3 2" xfId="6669"/>
    <cellStyle name="60% - Accent5 3 3" xfId="6670"/>
    <cellStyle name="60% - Accent5 4" xfId="6671"/>
    <cellStyle name="60% - Accent5 5" xfId="6672"/>
    <cellStyle name="60% - Accent5 6" xfId="6673"/>
    <cellStyle name="60% - Accent6 2" xfId="6674"/>
    <cellStyle name="60% - Accent6 2 2" xfId="6675"/>
    <cellStyle name="60% - Accent6 2 2 2" xfId="6676"/>
    <cellStyle name="60% - Accent6 2 3" xfId="6677"/>
    <cellStyle name="60% - Accent6 2 4" xfId="6678"/>
    <cellStyle name="60% - Accent6 2 5" xfId="6679"/>
    <cellStyle name="60% - Accent6 2 6" xfId="6680"/>
    <cellStyle name="60% - Accent6 2 7" xfId="6681"/>
    <cellStyle name="60% - Accent6 3" xfId="6682"/>
    <cellStyle name="60% - Accent6 3 2" xfId="6683"/>
    <cellStyle name="60% - Accent6 3 3" xfId="6684"/>
    <cellStyle name="60% - Accent6 4" xfId="6685"/>
    <cellStyle name="60% - Accent6 5" xfId="6686"/>
    <cellStyle name="60% - Accent6 6" xfId="6687"/>
    <cellStyle name="60% - アクセント 1" xfId="57036"/>
    <cellStyle name="60% - アクセント 2" xfId="57037"/>
    <cellStyle name="60% - アクセント 3" xfId="57038"/>
    <cellStyle name="60% - アクセント 4" xfId="57039"/>
    <cellStyle name="60% - アクセント 5" xfId="57040"/>
    <cellStyle name="60% - アクセント 6" xfId="57041"/>
    <cellStyle name="75" xfId="6688"/>
    <cellStyle name="A(0)" xfId="6689"/>
    <cellStyle name="A(R 0)" xfId="6690"/>
    <cellStyle name="Accent1 - 20%" xfId="6691"/>
    <cellStyle name="Accent1 - 40%" xfId="6692"/>
    <cellStyle name="Accent1 - 60%" xfId="6693"/>
    <cellStyle name="Accent1 2" xfId="6694"/>
    <cellStyle name="Accent1 2 2" xfId="6695"/>
    <cellStyle name="Accent1 2 2 2" xfId="6696"/>
    <cellStyle name="Accent1 2 3" xfId="6697"/>
    <cellStyle name="Accent1 2 3 2" xfId="6698"/>
    <cellStyle name="Accent1 2 3 2 2" xfId="6699"/>
    <cellStyle name="Accent1 2 3 3" xfId="6700"/>
    <cellStyle name="Accent1 2 4" xfId="6701"/>
    <cellStyle name="Accent1 2 5" xfId="6702"/>
    <cellStyle name="Accent1 2 6" xfId="6703"/>
    <cellStyle name="Accent1 2 7" xfId="6704"/>
    <cellStyle name="Accent1 3" xfId="6705"/>
    <cellStyle name="Accent1 3 2" xfId="6706"/>
    <cellStyle name="Accent1 3 3" xfId="6707"/>
    <cellStyle name="Accent1 3 4" xfId="6708"/>
    <cellStyle name="Accent1 3 5" xfId="6709"/>
    <cellStyle name="Accent1 3 6" xfId="6710"/>
    <cellStyle name="Accent1 4" xfId="6711"/>
    <cellStyle name="Accent1 4 2" xfId="6712"/>
    <cellStyle name="Accent1 4 3" xfId="6713"/>
    <cellStyle name="Accent1 5" xfId="6714"/>
    <cellStyle name="Accent1 6" xfId="6715"/>
    <cellStyle name="Accent1 7" xfId="6716"/>
    <cellStyle name="Accent2 - 20%" xfId="6717"/>
    <cellStyle name="Accent2 - 40%" xfId="6718"/>
    <cellStyle name="Accent2 - 60%" xfId="6719"/>
    <cellStyle name="Accent2 2" xfId="6720"/>
    <cellStyle name="Accent2 2 2" xfId="6721"/>
    <cellStyle name="Accent2 2 2 2" xfId="6722"/>
    <cellStyle name="Accent2 2 3" xfId="6723"/>
    <cellStyle name="Accent2 2 4" xfId="6724"/>
    <cellStyle name="Accent2 2 5" xfId="6725"/>
    <cellStyle name="Accent2 3" xfId="6726"/>
    <cellStyle name="Accent2 3 2" xfId="6727"/>
    <cellStyle name="Accent2 3 3" xfId="6728"/>
    <cellStyle name="Accent2 3 4" xfId="6729"/>
    <cellStyle name="Accent2 4" xfId="6730"/>
    <cellStyle name="Accent2 4 2" xfId="6731"/>
    <cellStyle name="Accent2 4 3" xfId="6732"/>
    <cellStyle name="Accent2 5" xfId="6733"/>
    <cellStyle name="Accent2 6" xfId="6734"/>
    <cellStyle name="Accent2 7" xfId="6735"/>
    <cellStyle name="Accent3 - 20%" xfId="6736"/>
    <cellStyle name="Accent3 - 40%" xfId="6737"/>
    <cellStyle name="Accent3 - 60%" xfId="6738"/>
    <cellStyle name="Accent3 2" xfId="6739"/>
    <cellStyle name="Accent3 2 2" xfId="6740"/>
    <cellStyle name="Accent3 2 2 2" xfId="6741"/>
    <cellStyle name="Accent3 2 3" xfId="6742"/>
    <cellStyle name="Accent3 2 4" xfId="6743"/>
    <cellStyle name="Accent3 2 5" xfId="6744"/>
    <cellStyle name="Accent3 2 6" xfId="6745"/>
    <cellStyle name="Accent3 2 7" xfId="6746"/>
    <cellStyle name="Accent3 3" xfId="6747"/>
    <cellStyle name="Accent3 3 2" xfId="6748"/>
    <cellStyle name="Accent3 3 3" xfId="6749"/>
    <cellStyle name="Accent3 3 4" xfId="6750"/>
    <cellStyle name="Accent3 3 5" xfId="6751"/>
    <cellStyle name="Accent3 3 6" xfId="6752"/>
    <cellStyle name="Accent3 4" xfId="6753"/>
    <cellStyle name="Accent3 4 2" xfId="6754"/>
    <cellStyle name="Accent3 4 3" xfId="6755"/>
    <cellStyle name="Accent3 5" xfId="6756"/>
    <cellStyle name="Accent3 6" xfId="6757"/>
    <cellStyle name="Accent3 7" xfId="6758"/>
    <cellStyle name="Accent4 - 20%" xfId="6759"/>
    <cellStyle name="Accent4 - 40%" xfId="6760"/>
    <cellStyle name="Accent4 - 60%" xfId="6761"/>
    <cellStyle name="Accent4 2" xfId="6762"/>
    <cellStyle name="Accent4 2 2" xfId="6763"/>
    <cellStyle name="Accent4 2 2 2" xfId="6764"/>
    <cellStyle name="Accent4 2 3" xfId="6765"/>
    <cellStyle name="Accent4 2 4" xfId="6766"/>
    <cellStyle name="Accent4 2 5" xfId="6767"/>
    <cellStyle name="Accent4 2 6" xfId="6768"/>
    <cellStyle name="Accent4 2 7" xfId="6769"/>
    <cellStyle name="Accent4 3" xfId="6770"/>
    <cellStyle name="Accent4 3 2" xfId="6771"/>
    <cellStyle name="Accent4 3 3" xfId="6772"/>
    <cellStyle name="Accent4 3 4" xfId="6773"/>
    <cellStyle name="Accent4 3 5" xfId="6774"/>
    <cellStyle name="Accent4 3 6" xfId="6775"/>
    <cellStyle name="Accent4 4" xfId="6776"/>
    <cellStyle name="Accent4 4 2" xfId="6777"/>
    <cellStyle name="Accent4 4 3" xfId="6778"/>
    <cellStyle name="Accent4 5" xfId="6779"/>
    <cellStyle name="Accent4 6" xfId="6780"/>
    <cellStyle name="Accent4 7" xfId="6781"/>
    <cellStyle name="Accent5 - 20%" xfId="6782"/>
    <cellStyle name="Accent5 - 40%" xfId="6783"/>
    <cellStyle name="Accent5 - 60%" xfId="6784"/>
    <cellStyle name="Accent5 2" xfId="6785"/>
    <cellStyle name="Accent5 2 2" xfId="6786"/>
    <cellStyle name="Accent5 2 2 2" xfId="6787"/>
    <cellStyle name="Accent5 2 3" xfId="6788"/>
    <cellStyle name="Accent5 2 4" xfId="6789"/>
    <cellStyle name="Accent5 2 5" xfId="6790"/>
    <cellStyle name="Accent5 2 6" xfId="6791"/>
    <cellStyle name="Accent5 2 7" xfId="6792"/>
    <cellStyle name="Accent5 3" xfId="6793"/>
    <cellStyle name="Accent5 3 2" xfId="6794"/>
    <cellStyle name="Accent5 3 3" xfId="6795"/>
    <cellStyle name="Accent5 3 4" xfId="6796"/>
    <cellStyle name="Accent5 3 5" xfId="6797"/>
    <cellStyle name="Accent5 3 6" xfId="6798"/>
    <cellStyle name="Accent5 4" xfId="6799"/>
    <cellStyle name="Accent5 4 2" xfId="6800"/>
    <cellStyle name="Accent5 4 3" xfId="6801"/>
    <cellStyle name="Accent5 5" xfId="6802"/>
    <cellStyle name="Accent5 6" xfId="6803"/>
    <cellStyle name="Accent5 7" xfId="6804"/>
    <cellStyle name="Accent6 - 20%" xfId="6805"/>
    <cellStyle name="Accent6 - 40%" xfId="6806"/>
    <cellStyle name="Accent6 - 60%" xfId="6807"/>
    <cellStyle name="Accent6 2" xfId="6808"/>
    <cellStyle name="Accent6 2 2" xfId="6809"/>
    <cellStyle name="Accent6 2 2 2" xfId="6810"/>
    <cellStyle name="Accent6 2 3" xfId="6811"/>
    <cellStyle name="Accent6 2 4" xfId="6812"/>
    <cellStyle name="Accent6 2 5" xfId="6813"/>
    <cellStyle name="Accent6 2 6" xfId="6814"/>
    <cellStyle name="Accent6 2 7" xfId="6815"/>
    <cellStyle name="Accent6 3" xfId="6816"/>
    <cellStyle name="Accent6 3 2" xfId="6817"/>
    <cellStyle name="Accent6 3 3" xfId="6818"/>
    <cellStyle name="Accent6 3 4" xfId="6819"/>
    <cellStyle name="Accent6 3 5" xfId="6820"/>
    <cellStyle name="Accent6 3 6" xfId="6821"/>
    <cellStyle name="Accent6 4" xfId="6822"/>
    <cellStyle name="Accent6 4 2" xfId="6823"/>
    <cellStyle name="Accent6 4 3" xfId="6824"/>
    <cellStyle name="Accent6 5" xfId="6825"/>
    <cellStyle name="Accent6 6" xfId="6826"/>
    <cellStyle name="Accent6 7" xfId="6827"/>
    <cellStyle name="Accounting" xfId="6828"/>
    <cellStyle name="Accounting 2" xfId="6829"/>
    <cellStyle name="AcNote" xfId="6830"/>
    <cellStyle name="active" xfId="6831"/>
    <cellStyle name="Actual Date" xfId="6832"/>
    <cellStyle name="ÅëÈ­ [0]_¿ì¹°Åë" xfId="6833"/>
    <cellStyle name="AeE­ [0]_INQUIRY ¿µ¾÷AßAø " xfId="6834"/>
    <cellStyle name="ÅëÈ­ [0]_S" xfId="6835"/>
    <cellStyle name="ÅëÈ­_¿µ¹®Á¶Á÷µµ" xfId="57042"/>
    <cellStyle name="AeE­_INQUIRY ¿µ¾÷AßAø " xfId="6836"/>
    <cellStyle name="ÅëÈ­_S" xfId="6837"/>
    <cellStyle name="amount" xfId="57043"/>
    <cellStyle name="amount 2" xfId="57044"/>
    <cellStyle name="amount 3" xfId="57045"/>
    <cellStyle name="amount 4" xfId="57046"/>
    <cellStyle name="amount 5" xfId="57047"/>
    <cellStyle name="APPEAR" xfId="6838"/>
    <cellStyle name="ARaging" xfId="6839"/>
    <cellStyle name="args.style" xfId="6840"/>
    <cellStyle name="ÄÞ¸¶ [0]_¿ì¹°Åë" xfId="6841"/>
    <cellStyle name="AÞ¸¶ [0]_INQUIRY ¿?¾÷AßAø " xfId="6842"/>
    <cellStyle name="ÄÞ¸¶ [0]_S" xfId="6843"/>
    <cellStyle name="ÄÞ¸¶_¿ì¹°Åë" xfId="6844"/>
    <cellStyle name="AÞ¸¶_INQUIRY ¿?¾÷AßAø " xfId="6845"/>
    <cellStyle name="ÄÞ¸¶_S" xfId="6846"/>
    <cellStyle name="꬈b_xffff__xffff_" xfId="6847"/>
    <cellStyle name="Bad 2" xfId="6848"/>
    <cellStyle name="Bad 2 2" xfId="6849"/>
    <cellStyle name="Bad 2 2 2" xfId="6850"/>
    <cellStyle name="Bad 2 3" xfId="6851"/>
    <cellStyle name="Bad 2 4" xfId="6852"/>
    <cellStyle name="Bad 2 5" xfId="6853"/>
    <cellStyle name="Bad 3" xfId="6854"/>
    <cellStyle name="Bad 3 2" xfId="6855"/>
    <cellStyle name="Bad 3 3" xfId="6856"/>
    <cellStyle name="Bad 4" xfId="6857"/>
    <cellStyle name="Bad 5" xfId="6858"/>
    <cellStyle name="Bad 6" xfId="6859"/>
    <cellStyle name="BKWmas" xfId="6860"/>
    <cellStyle name="BKWmas 2" xfId="6861"/>
    <cellStyle name="Body" xfId="6862"/>
    <cellStyle name="Body text" xfId="57048"/>
    <cellStyle name="BoldRed" xfId="57049"/>
    <cellStyle name="Border" xfId="6863"/>
    <cellStyle name="Border 2" xfId="6864"/>
    <cellStyle name="Border 2 2" xfId="6865"/>
    <cellStyle name="Border 2 2 2" xfId="6866"/>
    <cellStyle name="Border 2 3" xfId="6867"/>
    <cellStyle name="Border 3" xfId="6868"/>
    <cellStyle name="Border 3 2" xfId="6869"/>
    <cellStyle name="Border 4" xfId="6870"/>
    <cellStyle name="Border 4 2" xfId="6871"/>
    <cellStyle name="Border 5" xfId="6872"/>
    <cellStyle name="꬜bѬÍ֠ÍѬÍդÍ֤Í" xfId="6873"/>
    <cellStyle name="C?AØ_¿?¾÷CoE² " xfId="6874"/>
    <cellStyle name="Ç¥ÁØ_´çÃÊ±¸ÀÔ»ý»ê" xfId="6875"/>
    <cellStyle name="C￥AØ_¿μ¾÷CoE² " xfId="6876"/>
    <cellStyle name="Cabecera 1" xfId="6877"/>
    <cellStyle name="Cabecera 2" xfId="6878"/>
    <cellStyle name="Calc Currency (0)" xfId="6879"/>
    <cellStyle name="Calc Currency (0) 2" xfId="57050"/>
    <cellStyle name="Calc Currency (0) 3" xfId="57051"/>
    <cellStyle name="Calc Currency (0) 4" xfId="57052"/>
    <cellStyle name="Calc Currency (0) 5" xfId="57053"/>
    <cellStyle name="Calc Currency (0) 6" xfId="57054"/>
    <cellStyle name="Calc Currency (2)" xfId="6880"/>
    <cellStyle name="Calc Percent (0)" xfId="6881"/>
    <cellStyle name="Calc Percent (1)" xfId="6882"/>
    <cellStyle name="Calc Percent (1) 2" xfId="57055"/>
    <cellStyle name="Calc Percent (1) 3" xfId="57056"/>
    <cellStyle name="Calc Percent (1) 4" xfId="57057"/>
    <cellStyle name="Calc Percent (1) 5" xfId="57058"/>
    <cellStyle name="Calc Percent (1) 6" xfId="57059"/>
    <cellStyle name="Calc Percent (2)" xfId="6883"/>
    <cellStyle name="Calc Percent (2) 2" xfId="57060"/>
    <cellStyle name="Calc Percent (2) 3" xfId="57061"/>
    <cellStyle name="Calc Percent (2) 4" xfId="57062"/>
    <cellStyle name="Calc Percent (2) 5" xfId="57063"/>
    <cellStyle name="Calc Percent (2) 6" xfId="57064"/>
    <cellStyle name="Calc Units (0)" xfId="6884"/>
    <cellStyle name="Calc Units (0) 2" xfId="57065"/>
    <cellStyle name="Calc Units (0) 3" xfId="57066"/>
    <cellStyle name="Calc Units (0) 4" xfId="57067"/>
    <cellStyle name="Calc Units (0) 5" xfId="57068"/>
    <cellStyle name="Calc Units (0) 6" xfId="57069"/>
    <cellStyle name="Calc Units (1)" xfId="6885"/>
    <cellStyle name="Calc Units (1) 2" xfId="57070"/>
    <cellStyle name="Calc Units (1) 3" xfId="57071"/>
    <cellStyle name="Calc Units (1) 4" xfId="57072"/>
    <cellStyle name="Calc Units (1) 5" xfId="57073"/>
    <cellStyle name="Calc Units (1) 6" xfId="57074"/>
    <cellStyle name="Calc Units (2)" xfId="6886"/>
    <cellStyle name="Calculation 2" xfId="6887"/>
    <cellStyle name="Calculation 2 2" xfId="6888"/>
    <cellStyle name="Calculation 2 2 2" xfId="6889"/>
    <cellStyle name="Calculation 2 2 2 2" xfId="6890"/>
    <cellStyle name="Calculation 2 2 3" xfId="6891"/>
    <cellStyle name="Calculation 2 3" xfId="6892"/>
    <cellStyle name="Calculation 2 3 2" xfId="6893"/>
    <cellStyle name="Calculation 2 4" xfId="6894"/>
    <cellStyle name="Calculation 2 4 2" xfId="6895"/>
    <cellStyle name="Calculation 2 5" xfId="6896"/>
    <cellStyle name="Calculation 2 6" xfId="6897"/>
    <cellStyle name="Calculation 2 7" xfId="6898"/>
    <cellStyle name="Calculation 3" xfId="6899"/>
    <cellStyle name="Calculation 3 2" xfId="6900"/>
    <cellStyle name="Calculation 3 2 2" xfId="6901"/>
    <cellStyle name="Calculation 3 3" xfId="6902"/>
    <cellStyle name="Calculation 4" xfId="6903"/>
    <cellStyle name="Calculation 4 2" xfId="6904"/>
    <cellStyle name="Calculation 4 2 2" xfId="6905"/>
    <cellStyle name="Calculation 4 3" xfId="6906"/>
    <cellStyle name="Calculation 4 4" xfId="57075"/>
    <cellStyle name="Calculation 4 5" xfId="57076"/>
    <cellStyle name="Calculation 5" xfId="6907"/>
    <cellStyle name="Calculation 5 2" xfId="57077"/>
    <cellStyle name="Calculation 5 3" xfId="57078"/>
    <cellStyle name="Calculation 5 4" xfId="57079"/>
    <cellStyle name="Calculation 5 5" xfId="57080"/>
    <cellStyle name="Calculation 6" xfId="6908"/>
    <cellStyle name="Cat Total" xfId="57081"/>
    <cellStyle name="Cat Total 2" xfId="57082"/>
    <cellStyle name="Cat Total 3" xfId="57083"/>
    <cellStyle name="Cat Total 4" xfId="57084"/>
    <cellStyle name="Cat Total 5" xfId="57085"/>
    <cellStyle name="category" xfId="6909"/>
    <cellStyle name="CCP worksheet" xfId="6910"/>
    <cellStyle name="CellStyle" xfId="6911"/>
    <cellStyle name="CellWithBorderStyle" xfId="6912"/>
    <cellStyle name="Check Cell 2" xfId="6913"/>
    <cellStyle name="Check Cell 2 2" xfId="6914"/>
    <cellStyle name="Check Cell 2 2 2" xfId="6915"/>
    <cellStyle name="Check Cell 2 3" xfId="6916"/>
    <cellStyle name="Check Cell 2 4" xfId="6917"/>
    <cellStyle name="Check Cell 2 5" xfId="6918"/>
    <cellStyle name="Check Cell 2 6" xfId="6919"/>
    <cellStyle name="Check Cell 2 7" xfId="6920"/>
    <cellStyle name="Check Cell 3" xfId="6921"/>
    <cellStyle name="Check Cell 3 2" xfId="6922"/>
    <cellStyle name="Check Cell 3 3" xfId="6923"/>
    <cellStyle name="Check Cell 4" xfId="6924"/>
    <cellStyle name="Check Cell 4 2" xfId="6925"/>
    <cellStyle name="Check Cell 4 2 2" xfId="6926"/>
    <cellStyle name="Check Cell 4 3" xfId="6927"/>
    <cellStyle name="Check Cell 5" xfId="6928"/>
    <cellStyle name="Check Cell 6" xfId="6929"/>
    <cellStyle name="col" xfId="6930"/>
    <cellStyle name="Collegamento ipertestuale" xfId="6931"/>
    <cellStyle name="Collegamento ipertestuale visitato" xfId="6932"/>
    <cellStyle name="Collegamento ipertestuale_07ARP_treasury_template" xfId="6933"/>
    <cellStyle name="Column Header" xfId="6934"/>
    <cellStyle name="Column Heading" xfId="6935"/>
    <cellStyle name="ColumnHeaderBoldFillStyle" xfId="6936"/>
    <cellStyle name="ColumnHeaderBoldFillStyleSmall" xfId="6937"/>
    <cellStyle name="ColumnHeaderFillStyle" xfId="6938"/>
    <cellStyle name="ColumnHeading" xfId="57086"/>
    <cellStyle name="Com" xfId="6939"/>
    <cellStyle name="Comma" xfId="1" builtinId="3"/>
    <cellStyle name="Comma  - Style1" xfId="6940"/>
    <cellStyle name="Comma  - Style1 2" xfId="6941"/>
    <cellStyle name="Comma  - Style2" xfId="6942"/>
    <cellStyle name="Comma  - Style2 2" xfId="6943"/>
    <cellStyle name="Comma  - Style3" xfId="6944"/>
    <cellStyle name="Comma  - Style3 2" xfId="6945"/>
    <cellStyle name="Comma  - Style4" xfId="6946"/>
    <cellStyle name="Comma  - Style4 2" xfId="6947"/>
    <cellStyle name="Comma  - Style5" xfId="6948"/>
    <cellStyle name="Comma  - Style5 2" xfId="6949"/>
    <cellStyle name="Comma  - Style6" xfId="6950"/>
    <cellStyle name="Comma  - Style6 2" xfId="6951"/>
    <cellStyle name="Comma  - Style7" xfId="6952"/>
    <cellStyle name="Comma  - Style7 2" xfId="6953"/>
    <cellStyle name="Comma  - Style8" xfId="6954"/>
    <cellStyle name="Comma  - Style8 2" xfId="6955"/>
    <cellStyle name="Comma [0] 2" xfId="6956"/>
    <cellStyle name="Comma [0] 2 2" xfId="6957"/>
    <cellStyle name="Comma [0] 2 2 2" xfId="57087"/>
    <cellStyle name="Comma [0] 2 3" xfId="57088"/>
    <cellStyle name="Comma [0] 3" xfId="6958"/>
    <cellStyle name="Comma [0] 3 2" xfId="57089"/>
    <cellStyle name="Comma [0] 4" xfId="6959"/>
    <cellStyle name="Comma [0] 5" xfId="6960"/>
    <cellStyle name="Comma [0] 5 2" xfId="57090"/>
    <cellStyle name="Comma [0] 6" xfId="57091"/>
    <cellStyle name="Comma [0] 7" xfId="57092"/>
    <cellStyle name="Comma [00]" xfId="6961"/>
    <cellStyle name="Comma [00] 2" xfId="57093"/>
    <cellStyle name="Comma [00] 3" xfId="57094"/>
    <cellStyle name="Comma [00] 4" xfId="57095"/>
    <cellStyle name="Comma [00] 5" xfId="57096"/>
    <cellStyle name="Comma [00] 6" xfId="57097"/>
    <cellStyle name="Comma 0" xfId="6962"/>
    <cellStyle name="Comma 10" xfId="6963"/>
    <cellStyle name="Comma 10 10" xfId="6964"/>
    <cellStyle name="Comma 10 10 2" xfId="6965"/>
    <cellStyle name="Comma 10 11" xfId="6966"/>
    <cellStyle name="Comma 10 11 2" xfId="6967"/>
    <cellStyle name="Comma 10 12" xfId="6968"/>
    <cellStyle name="Comma 10 13" xfId="6969"/>
    <cellStyle name="Comma 10 14" xfId="6970"/>
    <cellStyle name="Comma 10 2" xfId="6971"/>
    <cellStyle name="Comma 10 2 2" xfId="6972"/>
    <cellStyle name="Comma 10 2 2 2" xfId="6973"/>
    <cellStyle name="Comma 10 2 2 3" xfId="6974"/>
    <cellStyle name="Comma 10 2 2 4" xfId="6975"/>
    <cellStyle name="Comma 10 2 3" xfId="6976"/>
    <cellStyle name="Comma 10 2 4" xfId="6977"/>
    <cellStyle name="Comma 10 2 5" xfId="6978"/>
    <cellStyle name="Comma 10 3" xfId="6979"/>
    <cellStyle name="Comma 10 3 2" xfId="6980"/>
    <cellStyle name="Comma 10 3 2 2" xfId="6981"/>
    <cellStyle name="Comma 10 3 2 3" xfId="6982"/>
    <cellStyle name="Comma 10 3 2 4" xfId="6983"/>
    <cellStyle name="Comma 10 3 3" xfId="6984"/>
    <cellStyle name="Comma 10 3 4" xfId="6985"/>
    <cellStyle name="Comma 10 3 5" xfId="6986"/>
    <cellStyle name="Comma 10 4" xfId="6987"/>
    <cellStyle name="Comma 10 4 2" xfId="6988"/>
    <cellStyle name="Comma 10 4 2 2" xfId="6989"/>
    <cellStyle name="Comma 10 4 2 3" xfId="6990"/>
    <cellStyle name="Comma 10 4 2 4" xfId="6991"/>
    <cellStyle name="Comma 10 4 3" xfId="6992"/>
    <cellStyle name="Comma 10 4 4" xfId="6993"/>
    <cellStyle name="Comma 10 4 5" xfId="6994"/>
    <cellStyle name="Comma 10 5" xfId="6995"/>
    <cellStyle name="Comma 10 5 2" xfId="6996"/>
    <cellStyle name="Comma 10 5 2 2" xfId="6997"/>
    <cellStyle name="Comma 10 5 2 3" xfId="6998"/>
    <cellStyle name="Comma 10 5 2 4" xfId="6999"/>
    <cellStyle name="Comma 10 5 3" xfId="7000"/>
    <cellStyle name="Comma 10 5 4" xfId="7001"/>
    <cellStyle name="Comma 10 5 5" xfId="7002"/>
    <cellStyle name="Comma 10 6" xfId="7003"/>
    <cellStyle name="Comma 10 6 2" xfId="7004"/>
    <cellStyle name="Comma 10 6 2 2" xfId="7005"/>
    <cellStyle name="Comma 10 6 2 3" xfId="7006"/>
    <cellStyle name="Comma 10 6 2 4" xfId="7007"/>
    <cellStyle name="Comma 10 6 3" xfId="7008"/>
    <cellStyle name="Comma 10 6 4" xfId="7009"/>
    <cellStyle name="Comma 10 6 5" xfId="7010"/>
    <cellStyle name="Comma 10 7" xfId="7011"/>
    <cellStyle name="Comma 10 7 2" xfId="7012"/>
    <cellStyle name="Comma 10 7 2 2" xfId="7013"/>
    <cellStyle name="Comma 10 7 2 3" xfId="7014"/>
    <cellStyle name="Comma 10 7 2 4" xfId="7015"/>
    <cellStyle name="Comma 10 7 3" xfId="7016"/>
    <cellStyle name="Comma 10 7 4" xfId="7017"/>
    <cellStyle name="Comma 10 7 5" xfId="7018"/>
    <cellStyle name="Comma 10 8" xfId="7019"/>
    <cellStyle name="Comma 10 8 2" xfId="7020"/>
    <cellStyle name="Comma 10 8 2 2" xfId="7021"/>
    <cellStyle name="Comma 10 8 2 3" xfId="7022"/>
    <cellStyle name="Comma 10 8 2 4" xfId="7023"/>
    <cellStyle name="Comma 10 8 3" xfId="7024"/>
    <cellStyle name="Comma 10 8 4" xfId="7025"/>
    <cellStyle name="Comma 10 8 5" xfId="7026"/>
    <cellStyle name="Comma 10 9" xfId="7027"/>
    <cellStyle name="Comma 10 9 2" xfId="7028"/>
    <cellStyle name="Comma 10 9 2 2" xfId="7029"/>
    <cellStyle name="Comma 10 9 2 3" xfId="7030"/>
    <cellStyle name="Comma 10 9 2 4" xfId="7031"/>
    <cellStyle name="Comma 10 9 3" xfId="7032"/>
    <cellStyle name="Comma 10 9 4" xfId="7033"/>
    <cellStyle name="Comma 10 9 5" xfId="7034"/>
    <cellStyle name="Comma 100" xfId="7035"/>
    <cellStyle name="Comma 100 2" xfId="7036"/>
    <cellStyle name="Comma 100 2 2" xfId="7037"/>
    <cellStyle name="Comma 101" xfId="7038"/>
    <cellStyle name="Comma 102" xfId="7039"/>
    <cellStyle name="Comma 103" xfId="7040"/>
    <cellStyle name="Comma 104" xfId="7041"/>
    <cellStyle name="Comma 105" xfId="7042"/>
    <cellStyle name="Comma 106" xfId="7043"/>
    <cellStyle name="Comma 107" xfId="7044"/>
    <cellStyle name="Comma 108" xfId="7045"/>
    <cellStyle name="Comma 109" xfId="7046"/>
    <cellStyle name="Comma 11" xfId="7047"/>
    <cellStyle name="Comma 11 10" xfId="7048"/>
    <cellStyle name="Comma 11 10 2" xfId="7049"/>
    <cellStyle name="Comma 11 10 3" xfId="7050"/>
    <cellStyle name="Comma 11 11" xfId="7051"/>
    <cellStyle name="Comma 11 11 2" xfId="7052"/>
    <cellStyle name="Comma 11 12" xfId="7053"/>
    <cellStyle name="Comma 11 2" xfId="7054"/>
    <cellStyle name="Comma 11 2 2" xfId="7055"/>
    <cellStyle name="Comma 11 2 2 2" xfId="7056"/>
    <cellStyle name="Comma 11 2 2 3" xfId="7057"/>
    <cellStyle name="Comma 11 2 2 4" xfId="7058"/>
    <cellStyle name="Comma 11 2 3" xfId="7059"/>
    <cellStyle name="Comma 11 2 4" xfId="7060"/>
    <cellStyle name="Comma 11 2 5" xfId="7061"/>
    <cellStyle name="Comma 11 3" xfId="7062"/>
    <cellStyle name="Comma 11 3 2" xfId="7063"/>
    <cellStyle name="Comma 11 3 2 2" xfId="7064"/>
    <cellStyle name="Comma 11 3 2 3" xfId="7065"/>
    <cellStyle name="Comma 11 3 2 4" xfId="7066"/>
    <cellStyle name="Comma 11 3 3" xfId="7067"/>
    <cellStyle name="Comma 11 3 4" xfId="7068"/>
    <cellStyle name="Comma 11 3 5" xfId="7069"/>
    <cellStyle name="Comma 11 4" xfId="7070"/>
    <cellStyle name="Comma 11 4 2" xfId="7071"/>
    <cellStyle name="Comma 11 4 2 2" xfId="7072"/>
    <cellStyle name="Comma 11 4 2 3" xfId="7073"/>
    <cellStyle name="Comma 11 4 2 4" xfId="7074"/>
    <cellStyle name="Comma 11 4 3" xfId="7075"/>
    <cellStyle name="Comma 11 4 4" xfId="7076"/>
    <cellStyle name="Comma 11 4 5" xfId="7077"/>
    <cellStyle name="Comma 11 5" xfId="7078"/>
    <cellStyle name="Comma 11 5 2" xfId="7079"/>
    <cellStyle name="Comma 11 5 2 2" xfId="7080"/>
    <cellStyle name="Comma 11 5 2 3" xfId="7081"/>
    <cellStyle name="Comma 11 5 2 4" xfId="7082"/>
    <cellStyle name="Comma 11 5 3" xfId="7083"/>
    <cellStyle name="Comma 11 5 4" xfId="7084"/>
    <cellStyle name="Comma 11 5 5" xfId="7085"/>
    <cellStyle name="Comma 11 6" xfId="7086"/>
    <cellStyle name="Comma 11 6 2" xfId="7087"/>
    <cellStyle name="Comma 11 6 2 2" xfId="7088"/>
    <cellStyle name="Comma 11 6 2 3" xfId="7089"/>
    <cellStyle name="Comma 11 6 2 4" xfId="7090"/>
    <cellStyle name="Comma 11 6 3" xfId="7091"/>
    <cellStyle name="Comma 11 6 4" xfId="7092"/>
    <cellStyle name="Comma 11 6 5" xfId="7093"/>
    <cellStyle name="Comma 11 7" xfId="7094"/>
    <cellStyle name="Comma 11 7 2" xfId="7095"/>
    <cellStyle name="Comma 11 7 2 2" xfId="7096"/>
    <cellStyle name="Comma 11 7 2 3" xfId="7097"/>
    <cellStyle name="Comma 11 7 2 4" xfId="7098"/>
    <cellStyle name="Comma 11 7 3" xfId="7099"/>
    <cellStyle name="Comma 11 7 4" xfId="7100"/>
    <cellStyle name="Comma 11 7 5" xfId="7101"/>
    <cellStyle name="Comma 11 8" xfId="7102"/>
    <cellStyle name="Comma 11 8 2" xfId="7103"/>
    <cellStyle name="Comma 11 8 2 2" xfId="7104"/>
    <cellStyle name="Comma 11 8 2 3" xfId="7105"/>
    <cellStyle name="Comma 11 8 2 4" xfId="7106"/>
    <cellStyle name="Comma 11 8 3" xfId="7107"/>
    <cellStyle name="Comma 11 8 4" xfId="7108"/>
    <cellStyle name="Comma 11 8 5" xfId="7109"/>
    <cellStyle name="Comma 11 9" xfId="7110"/>
    <cellStyle name="Comma 11 9 2" xfId="7111"/>
    <cellStyle name="Comma 11 9 2 2" xfId="7112"/>
    <cellStyle name="Comma 11 9 2 3" xfId="7113"/>
    <cellStyle name="Comma 11 9 2 4" xfId="7114"/>
    <cellStyle name="Comma 11 9 3" xfId="7115"/>
    <cellStyle name="Comma 11 9 4" xfId="7116"/>
    <cellStyle name="Comma 11 9 5" xfId="7117"/>
    <cellStyle name="Comma 110" xfId="7118"/>
    <cellStyle name="Comma 111" xfId="7119"/>
    <cellStyle name="Comma 112" xfId="7120"/>
    <cellStyle name="Comma 113" xfId="7121"/>
    <cellStyle name="Comma 114" xfId="7122"/>
    <cellStyle name="Comma 115" xfId="7123"/>
    <cellStyle name="Comma 116" xfId="7124"/>
    <cellStyle name="Comma 117" xfId="7125"/>
    <cellStyle name="Comma 118" xfId="7126"/>
    <cellStyle name="Comma 119" xfId="7127"/>
    <cellStyle name="Comma 12" xfId="7128"/>
    <cellStyle name="Comma 12 10" xfId="7129"/>
    <cellStyle name="Comma 12 10 2" xfId="7130"/>
    <cellStyle name="Comma 12 11" xfId="7131"/>
    <cellStyle name="Comma 12 11 2" xfId="7132"/>
    <cellStyle name="Comma 12 12" xfId="7133"/>
    <cellStyle name="Comma 12 2" xfId="7134"/>
    <cellStyle name="Comma 12 2 2" xfId="7135"/>
    <cellStyle name="Comma 12 2 2 2" xfId="7136"/>
    <cellStyle name="Comma 12 2 2 3" xfId="7137"/>
    <cellStyle name="Comma 12 2 2 4" xfId="7138"/>
    <cellStyle name="Comma 12 2 3" xfId="7139"/>
    <cellStyle name="Comma 12 2 4" xfId="7140"/>
    <cellStyle name="Comma 12 2 5" xfId="7141"/>
    <cellStyle name="Comma 12 3" xfId="7142"/>
    <cellStyle name="Comma 12 3 2" xfId="7143"/>
    <cellStyle name="Comma 12 3 2 2" xfId="7144"/>
    <cellStyle name="Comma 12 3 2 3" xfId="7145"/>
    <cellStyle name="Comma 12 3 2 4" xfId="7146"/>
    <cellStyle name="Comma 12 3 3" xfId="7147"/>
    <cellStyle name="Comma 12 3 4" xfId="7148"/>
    <cellStyle name="Comma 12 3 5" xfId="7149"/>
    <cellStyle name="Comma 12 4" xfId="7150"/>
    <cellStyle name="Comma 12 4 2" xfId="7151"/>
    <cellStyle name="Comma 12 4 2 2" xfId="7152"/>
    <cellStyle name="Comma 12 4 2 3" xfId="7153"/>
    <cellStyle name="Comma 12 4 2 4" xfId="7154"/>
    <cellStyle name="Comma 12 4 3" xfId="7155"/>
    <cellStyle name="Comma 12 4 4" xfId="7156"/>
    <cellStyle name="Comma 12 4 5" xfId="7157"/>
    <cellStyle name="Comma 12 5" xfId="7158"/>
    <cellStyle name="Comma 12 5 2" xfId="7159"/>
    <cellStyle name="Comma 12 5 2 2" xfId="7160"/>
    <cellStyle name="Comma 12 5 2 3" xfId="7161"/>
    <cellStyle name="Comma 12 5 2 4" xfId="7162"/>
    <cellStyle name="Comma 12 5 3" xfId="7163"/>
    <cellStyle name="Comma 12 5 4" xfId="7164"/>
    <cellStyle name="Comma 12 5 5" xfId="7165"/>
    <cellStyle name="Comma 12 6" xfId="7166"/>
    <cellStyle name="Comma 12 6 2" xfId="7167"/>
    <cellStyle name="Comma 12 6 2 2" xfId="7168"/>
    <cellStyle name="Comma 12 6 2 3" xfId="7169"/>
    <cellStyle name="Comma 12 6 2 4" xfId="7170"/>
    <cellStyle name="Comma 12 6 3" xfId="7171"/>
    <cellStyle name="Comma 12 6 4" xfId="7172"/>
    <cellStyle name="Comma 12 6 5" xfId="7173"/>
    <cellStyle name="Comma 12 7" xfId="7174"/>
    <cellStyle name="Comma 12 7 2" xfId="7175"/>
    <cellStyle name="Comma 12 7 2 2" xfId="7176"/>
    <cellStyle name="Comma 12 7 2 3" xfId="7177"/>
    <cellStyle name="Comma 12 7 2 4" xfId="7178"/>
    <cellStyle name="Comma 12 7 3" xfId="7179"/>
    <cellStyle name="Comma 12 7 4" xfId="7180"/>
    <cellStyle name="Comma 12 7 5" xfId="7181"/>
    <cellStyle name="Comma 12 8" xfId="7182"/>
    <cellStyle name="Comma 12 8 2" xfId="7183"/>
    <cellStyle name="Comma 12 8 2 2" xfId="7184"/>
    <cellStyle name="Comma 12 8 2 3" xfId="7185"/>
    <cellStyle name="Comma 12 8 2 4" xfId="7186"/>
    <cellStyle name="Comma 12 8 3" xfId="7187"/>
    <cellStyle name="Comma 12 8 4" xfId="7188"/>
    <cellStyle name="Comma 12 8 5" xfId="7189"/>
    <cellStyle name="Comma 12 9" xfId="7190"/>
    <cellStyle name="Comma 12 9 2" xfId="7191"/>
    <cellStyle name="Comma 12 9 2 2" xfId="7192"/>
    <cellStyle name="Comma 12 9 2 3" xfId="7193"/>
    <cellStyle name="Comma 12 9 2 4" xfId="7194"/>
    <cellStyle name="Comma 12 9 3" xfId="7195"/>
    <cellStyle name="Comma 12 9 4" xfId="7196"/>
    <cellStyle name="Comma 12 9 5" xfId="7197"/>
    <cellStyle name="Comma 120" xfId="7198"/>
    <cellStyle name="Comma 121" xfId="7199"/>
    <cellStyle name="Comma 122" xfId="7200"/>
    <cellStyle name="Comma 123" xfId="7201"/>
    <cellStyle name="Comma 124" xfId="7202"/>
    <cellStyle name="Comma 125" xfId="7203"/>
    <cellStyle name="Comma 126" xfId="7204"/>
    <cellStyle name="Comma 127" xfId="7205"/>
    <cellStyle name="Comma 128" xfId="7206"/>
    <cellStyle name="Comma 129" xfId="7207"/>
    <cellStyle name="Comma 13" xfId="7208"/>
    <cellStyle name="Comma 13 10" xfId="7209"/>
    <cellStyle name="Comma 13 11" xfId="7210"/>
    <cellStyle name="Comma 13 12" xfId="7211"/>
    <cellStyle name="Comma 13 2" xfId="7212"/>
    <cellStyle name="Comma 13 2 2" xfId="7213"/>
    <cellStyle name="Comma 13 2 2 2" xfId="7214"/>
    <cellStyle name="Comma 13 2 2 3" xfId="7215"/>
    <cellStyle name="Comma 13 2 2 4" xfId="7216"/>
    <cellStyle name="Comma 13 2 3" xfId="7217"/>
    <cellStyle name="Comma 13 2 4" xfId="7218"/>
    <cellStyle name="Comma 13 2 5" xfId="7219"/>
    <cellStyle name="Comma 13 3" xfId="7220"/>
    <cellStyle name="Comma 13 3 2" xfId="7221"/>
    <cellStyle name="Comma 13 3 2 2" xfId="7222"/>
    <cellStyle name="Comma 13 3 2 3" xfId="7223"/>
    <cellStyle name="Comma 13 3 2 4" xfId="7224"/>
    <cellStyle name="Comma 13 3 3" xfId="7225"/>
    <cellStyle name="Comma 13 3 4" xfId="7226"/>
    <cellStyle name="Comma 13 3 5" xfId="7227"/>
    <cellStyle name="Comma 13 4" xfId="7228"/>
    <cellStyle name="Comma 13 4 2" xfId="7229"/>
    <cellStyle name="Comma 13 4 2 2" xfId="7230"/>
    <cellStyle name="Comma 13 4 2 3" xfId="7231"/>
    <cellStyle name="Comma 13 4 2 4" xfId="7232"/>
    <cellStyle name="Comma 13 4 3" xfId="7233"/>
    <cellStyle name="Comma 13 4 4" xfId="7234"/>
    <cellStyle name="Comma 13 4 5" xfId="7235"/>
    <cellStyle name="Comma 13 5" xfId="7236"/>
    <cellStyle name="Comma 13 5 2" xfId="7237"/>
    <cellStyle name="Comma 13 5 2 2" xfId="7238"/>
    <cellStyle name="Comma 13 5 2 3" xfId="7239"/>
    <cellStyle name="Comma 13 5 2 4" xfId="7240"/>
    <cellStyle name="Comma 13 5 3" xfId="7241"/>
    <cellStyle name="Comma 13 5 4" xfId="7242"/>
    <cellStyle name="Comma 13 5 5" xfId="7243"/>
    <cellStyle name="Comma 13 6" xfId="7244"/>
    <cellStyle name="Comma 13 6 2" xfId="7245"/>
    <cellStyle name="Comma 13 6 2 2" xfId="7246"/>
    <cellStyle name="Comma 13 6 2 3" xfId="7247"/>
    <cellStyle name="Comma 13 6 2 4" xfId="7248"/>
    <cellStyle name="Comma 13 6 3" xfId="7249"/>
    <cellStyle name="Comma 13 6 4" xfId="7250"/>
    <cellStyle name="Comma 13 6 5" xfId="7251"/>
    <cellStyle name="Comma 13 7" xfId="7252"/>
    <cellStyle name="Comma 13 7 2" xfId="7253"/>
    <cellStyle name="Comma 13 7 2 2" xfId="7254"/>
    <cellStyle name="Comma 13 7 2 3" xfId="7255"/>
    <cellStyle name="Comma 13 7 2 4" xfId="7256"/>
    <cellStyle name="Comma 13 7 3" xfId="7257"/>
    <cellStyle name="Comma 13 7 4" xfId="7258"/>
    <cellStyle name="Comma 13 7 5" xfId="7259"/>
    <cellStyle name="Comma 13 8" xfId="7260"/>
    <cellStyle name="Comma 13 8 2" xfId="7261"/>
    <cellStyle name="Comma 13 8 2 2" xfId="7262"/>
    <cellStyle name="Comma 13 8 2 3" xfId="7263"/>
    <cellStyle name="Comma 13 8 2 4" xfId="7264"/>
    <cellStyle name="Comma 13 8 3" xfId="7265"/>
    <cellStyle name="Comma 13 8 4" xfId="7266"/>
    <cellStyle name="Comma 13 8 5" xfId="7267"/>
    <cellStyle name="Comma 13 9" xfId="7268"/>
    <cellStyle name="Comma 13 9 2" xfId="7269"/>
    <cellStyle name="Comma 13 9 2 2" xfId="7270"/>
    <cellStyle name="Comma 13 9 2 3" xfId="7271"/>
    <cellStyle name="Comma 13 9 2 3 2" xfId="7272"/>
    <cellStyle name="Comma 13 9 2 3 2 2" xfId="7273"/>
    <cellStyle name="Comma 13 9 2 3 3" xfId="7274"/>
    <cellStyle name="Comma 13 9 2 4" xfId="7275"/>
    <cellStyle name="Comma 13 9 3" xfId="7276"/>
    <cellStyle name="Comma 13 9 4" xfId="7277"/>
    <cellStyle name="Comma 13 9 5" xfId="7278"/>
    <cellStyle name="Comma 130" xfId="7279"/>
    <cellStyle name="Comma 131" xfId="7280"/>
    <cellStyle name="Comma 132" xfId="7281"/>
    <cellStyle name="Comma 133" xfId="7282"/>
    <cellStyle name="Comma 134" xfId="7283"/>
    <cellStyle name="Comma 135" xfId="7284"/>
    <cellStyle name="Comma 136" xfId="7285"/>
    <cellStyle name="Comma 137" xfId="7286"/>
    <cellStyle name="Comma 138" xfId="7287"/>
    <cellStyle name="Comma 139" xfId="7288"/>
    <cellStyle name="Comma 14" xfId="7289"/>
    <cellStyle name="Comma 14 10" xfId="7290"/>
    <cellStyle name="Comma 14 11" xfId="7291"/>
    <cellStyle name="Comma 14 12" xfId="7292"/>
    <cellStyle name="Comma 14 2" xfId="7293"/>
    <cellStyle name="Comma 14 2 2" xfId="7294"/>
    <cellStyle name="Comma 14 2 2 2" xfId="7295"/>
    <cellStyle name="Comma 14 2 2 3" xfId="7296"/>
    <cellStyle name="Comma 14 2 2 4" xfId="7297"/>
    <cellStyle name="Comma 14 2 3" xfId="7298"/>
    <cellStyle name="Comma 14 2 4" xfId="7299"/>
    <cellStyle name="Comma 14 2 5" xfId="7300"/>
    <cellStyle name="Comma 14 3" xfId="7301"/>
    <cellStyle name="Comma 14 3 2" xfId="7302"/>
    <cellStyle name="Comma 14 3 2 2" xfId="7303"/>
    <cellStyle name="Comma 14 3 2 3" xfId="7304"/>
    <cellStyle name="Comma 14 3 2 4" xfId="7305"/>
    <cellStyle name="Comma 14 3 3" xfId="7306"/>
    <cellStyle name="Comma 14 3 4" xfId="7307"/>
    <cellStyle name="Comma 14 3 5" xfId="7308"/>
    <cellStyle name="Comma 14 4" xfId="7309"/>
    <cellStyle name="Comma 14 4 2" xfId="7310"/>
    <cellStyle name="Comma 14 4 2 2" xfId="7311"/>
    <cellStyle name="Comma 14 4 2 3" xfId="7312"/>
    <cellStyle name="Comma 14 4 2 4" xfId="7313"/>
    <cellStyle name="Comma 14 4 3" xfId="7314"/>
    <cellStyle name="Comma 14 4 4" xfId="7315"/>
    <cellStyle name="Comma 14 4 5" xfId="7316"/>
    <cellStyle name="Comma 14 5" xfId="7317"/>
    <cellStyle name="Comma 14 5 2" xfId="7318"/>
    <cellStyle name="Comma 14 5 2 2" xfId="7319"/>
    <cellStyle name="Comma 14 5 2 3" xfId="7320"/>
    <cellStyle name="Comma 14 5 2 4" xfId="7321"/>
    <cellStyle name="Comma 14 5 3" xfId="7322"/>
    <cellStyle name="Comma 14 5 4" xfId="7323"/>
    <cellStyle name="Comma 14 5 5" xfId="7324"/>
    <cellStyle name="Comma 14 6" xfId="7325"/>
    <cellStyle name="Comma 14 6 2" xfId="7326"/>
    <cellStyle name="Comma 14 6 2 2" xfId="7327"/>
    <cellStyle name="Comma 14 6 2 3" xfId="7328"/>
    <cellStyle name="Comma 14 6 2 4" xfId="7329"/>
    <cellStyle name="Comma 14 6 3" xfId="7330"/>
    <cellStyle name="Comma 14 6 4" xfId="7331"/>
    <cellStyle name="Comma 14 6 5" xfId="7332"/>
    <cellStyle name="Comma 14 7" xfId="7333"/>
    <cellStyle name="Comma 14 7 2" xfId="7334"/>
    <cellStyle name="Comma 14 7 2 2" xfId="7335"/>
    <cellStyle name="Comma 14 7 2 3" xfId="7336"/>
    <cellStyle name="Comma 14 7 2 3 2" xfId="7337"/>
    <cellStyle name="Comma 14 7 2 3 2 2" xfId="7338"/>
    <cellStyle name="Comma 14 7 2 3 3" xfId="7339"/>
    <cellStyle name="Comma 14 7 2 4" xfId="7340"/>
    <cellStyle name="Comma 14 7 3" xfId="7341"/>
    <cellStyle name="Comma 14 7 4" xfId="7342"/>
    <cellStyle name="Comma 14 7 5" xfId="7343"/>
    <cellStyle name="Comma 14 8" xfId="7344"/>
    <cellStyle name="Comma 14 8 2" xfId="7345"/>
    <cellStyle name="Comma 14 8 2 2" xfId="7346"/>
    <cellStyle name="Comma 14 8 2 3" xfId="7347"/>
    <cellStyle name="Comma 14 8 2 4" xfId="7348"/>
    <cellStyle name="Comma 14 8 3" xfId="7349"/>
    <cellStyle name="Comma 14 8 4" xfId="7350"/>
    <cellStyle name="Comma 14 8 5" xfId="7351"/>
    <cellStyle name="Comma 14 9" xfId="7352"/>
    <cellStyle name="Comma 14 9 2" xfId="7353"/>
    <cellStyle name="Comma 14 9 2 2" xfId="7354"/>
    <cellStyle name="Comma 14 9 2 3" xfId="7355"/>
    <cellStyle name="Comma 14 9 2 3 2" xfId="7356"/>
    <cellStyle name="Comma 14 9 2 3 2 2" xfId="7357"/>
    <cellStyle name="Comma 14 9 2 3 3" xfId="7358"/>
    <cellStyle name="Comma 14 9 2 4" xfId="7359"/>
    <cellStyle name="Comma 14 9 3" xfId="7360"/>
    <cellStyle name="Comma 14 9 4" xfId="7361"/>
    <cellStyle name="Comma 14 9 5" xfId="7362"/>
    <cellStyle name="Comma 140" xfId="7363"/>
    <cellStyle name="Comma 141" xfId="7364"/>
    <cellStyle name="Comma 142" xfId="7365"/>
    <cellStyle name="Comma 143" xfId="7366"/>
    <cellStyle name="Comma 144" xfId="7367"/>
    <cellStyle name="Comma 145" xfId="7368"/>
    <cellStyle name="Comma 146" xfId="7369"/>
    <cellStyle name="Comma 147" xfId="7370"/>
    <cellStyle name="Comma 148" xfId="7371"/>
    <cellStyle name="Comma 149" xfId="7372"/>
    <cellStyle name="Comma 15" xfId="7373"/>
    <cellStyle name="Comma 15 10" xfId="7374"/>
    <cellStyle name="Comma 15 11" xfId="7375"/>
    <cellStyle name="Comma 15 12" xfId="7376"/>
    <cellStyle name="Comma 15 2" xfId="7377"/>
    <cellStyle name="Comma 15 2 2" xfId="7378"/>
    <cellStyle name="Comma 15 2 2 2" xfId="7379"/>
    <cellStyle name="Comma 15 2 2 3" xfId="7380"/>
    <cellStyle name="Comma 15 2 2 4" xfId="7381"/>
    <cellStyle name="Comma 15 2 3" xfId="7382"/>
    <cellStyle name="Comma 15 2 4" xfId="7383"/>
    <cellStyle name="Comma 15 2 5" xfId="7384"/>
    <cellStyle name="Comma 15 3" xfId="7385"/>
    <cellStyle name="Comma 15 3 2" xfId="7386"/>
    <cellStyle name="Comma 15 3 2 2" xfId="7387"/>
    <cellStyle name="Comma 15 3 2 3" xfId="7388"/>
    <cellStyle name="Comma 15 3 2 4" xfId="7389"/>
    <cellStyle name="Comma 15 3 3" xfId="7390"/>
    <cellStyle name="Comma 15 3 4" xfId="7391"/>
    <cellStyle name="Comma 15 3 5" xfId="7392"/>
    <cellStyle name="Comma 15 4" xfId="7393"/>
    <cellStyle name="Comma 15 4 2" xfId="7394"/>
    <cellStyle name="Comma 15 4 2 2" xfId="7395"/>
    <cellStyle name="Comma 15 4 2 3" xfId="7396"/>
    <cellStyle name="Comma 15 4 2 4" xfId="7397"/>
    <cellStyle name="Comma 15 4 3" xfId="7398"/>
    <cellStyle name="Comma 15 4 4" xfId="7399"/>
    <cellStyle name="Comma 15 4 5" xfId="7400"/>
    <cellStyle name="Comma 15 5" xfId="7401"/>
    <cellStyle name="Comma 15 5 2" xfId="7402"/>
    <cellStyle name="Comma 15 5 2 2" xfId="7403"/>
    <cellStyle name="Comma 15 5 2 3" xfId="7404"/>
    <cellStyle name="Comma 15 5 2 4" xfId="7405"/>
    <cellStyle name="Comma 15 5 3" xfId="7406"/>
    <cellStyle name="Comma 15 5 4" xfId="7407"/>
    <cellStyle name="Comma 15 5 5" xfId="7408"/>
    <cellStyle name="Comma 15 6" xfId="7409"/>
    <cellStyle name="Comma 15 6 2" xfId="7410"/>
    <cellStyle name="Comma 15 6 2 2" xfId="7411"/>
    <cellStyle name="Comma 15 6 2 3" xfId="7412"/>
    <cellStyle name="Comma 15 6 2 4" xfId="7413"/>
    <cellStyle name="Comma 15 6 3" xfId="7414"/>
    <cellStyle name="Comma 15 6 4" xfId="7415"/>
    <cellStyle name="Comma 15 6 5" xfId="7416"/>
    <cellStyle name="Comma 15 7" xfId="7417"/>
    <cellStyle name="Comma 15 7 2" xfId="7418"/>
    <cellStyle name="Comma 15 7 2 2" xfId="7419"/>
    <cellStyle name="Comma 15 7 2 3" xfId="7420"/>
    <cellStyle name="Comma 15 7 2 4" xfId="7421"/>
    <cellStyle name="Comma 15 7 3" xfId="7422"/>
    <cellStyle name="Comma 15 7 4" xfId="7423"/>
    <cellStyle name="Comma 15 7 5" xfId="7424"/>
    <cellStyle name="Comma 15 8" xfId="7425"/>
    <cellStyle name="Comma 15 8 2" xfId="7426"/>
    <cellStyle name="Comma 15 8 2 2" xfId="7427"/>
    <cellStyle name="Comma 15 8 2 3" xfId="7428"/>
    <cellStyle name="Comma 15 8 2 4" xfId="7429"/>
    <cellStyle name="Comma 15 8 3" xfId="7430"/>
    <cellStyle name="Comma 15 8 4" xfId="7431"/>
    <cellStyle name="Comma 15 8 5" xfId="7432"/>
    <cellStyle name="Comma 15 9" xfId="7433"/>
    <cellStyle name="Comma 15 9 2" xfId="7434"/>
    <cellStyle name="Comma 15 9 2 2" xfId="7435"/>
    <cellStyle name="Comma 15 9 2 3" xfId="7436"/>
    <cellStyle name="Comma 15 9 2 4" xfId="7437"/>
    <cellStyle name="Comma 15 9 3" xfId="7438"/>
    <cellStyle name="Comma 15 9 4" xfId="7439"/>
    <cellStyle name="Comma 15 9 5" xfId="7440"/>
    <cellStyle name="Comma 150" xfId="7441"/>
    <cellStyle name="Comma 151" xfId="7442"/>
    <cellStyle name="Comma 152" xfId="7443"/>
    <cellStyle name="Comma 153" xfId="7444"/>
    <cellStyle name="Comma 154" xfId="7445"/>
    <cellStyle name="Comma 155" xfId="7446"/>
    <cellStyle name="Comma 156" xfId="7447"/>
    <cellStyle name="Comma 157" xfId="7448"/>
    <cellStyle name="Comma 158" xfId="7449"/>
    <cellStyle name="Comma 159" xfId="7450"/>
    <cellStyle name="Comma 16" xfId="7451"/>
    <cellStyle name="Comma 16 10" xfId="7452"/>
    <cellStyle name="Comma 16 10 2" xfId="7453"/>
    <cellStyle name="Comma 16 10 2 2" xfId="7454"/>
    <cellStyle name="Comma 16 10 3" xfId="7455"/>
    <cellStyle name="Comma 16 10 4" xfId="7456"/>
    <cellStyle name="Comma 16 10 5" xfId="7457"/>
    <cellStyle name="Comma 16 10 6" xfId="7458"/>
    <cellStyle name="Comma 16 11" xfId="7459"/>
    <cellStyle name="Comma 16 12" xfId="7460"/>
    <cellStyle name="Comma 16 13" xfId="7461"/>
    <cellStyle name="Comma 16 14" xfId="7462"/>
    <cellStyle name="Comma 16 2" xfId="7463"/>
    <cellStyle name="Comma 16 2 2" xfId="7464"/>
    <cellStyle name="Comma 16 2 2 2" xfId="7465"/>
    <cellStyle name="Comma 16 2 2 3" xfId="7466"/>
    <cellStyle name="Comma 16 2 2 4" xfId="7467"/>
    <cellStyle name="Comma 16 2 3" xfId="7468"/>
    <cellStyle name="Comma 16 2 4" xfId="7469"/>
    <cellStyle name="Comma 16 2 5" xfId="7470"/>
    <cellStyle name="Comma 16 3" xfId="7471"/>
    <cellStyle name="Comma 16 3 2" xfId="7472"/>
    <cellStyle name="Comma 16 3 2 2" xfId="7473"/>
    <cellStyle name="Comma 16 3 2 3" xfId="7474"/>
    <cellStyle name="Comma 16 3 2 4" xfId="7475"/>
    <cellStyle name="Comma 16 3 3" xfId="7476"/>
    <cellStyle name="Comma 16 3 4" xfId="7477"/>
    <cellStyle name="Comma 16 3 5" xfId="7478"/>
    <cellStyle name="Comma 16 4" xfId="7479"/>
    <cellStyle name="Comma 16 4 2" xfId="7480"/>
    <cellStyle name="Comma 16 4 2 2" xfId="7481"/>
    <cellStyle name="Comma 16 4 2 3" xfId="7482"/>
    <cellStyle name="Comma 16 4 2 4" xfId="7483"/>
    <cellStyle name="Comma 16 4 3" xfId="7484"/>
    <cellStyle name="Comma 16 4 4" xfId="7485"/>
    <cellStyle name="Comma 16 4 5" xfId="7486"/>
    <cellStyle name="Comma 16 5" xfId="7487"/>
    <cellStyle name="Comma 16 5 2" xfId="7488"/>
    <cellStyle name="Comma 16 5 2 2" xfId="7489"/>
    <cellStyle name="Comma 16 5 2 3" xfId="7490"/>
    <cellStyle name="Comma 16 5 2 4" xfId="7491"/>
    <cellStyle name="Comma 16 5 3" xfId="7492"/>
    <cellStyle name="Comma 16 5 4" xfId="7493"/>
    <cellStyle name="Comma 16 5 5" xfId="7494"/>
    <cellStyle name="Comma 16 6" xfId="7495"/>
    <cellStyle name="Comma 16 6 2" xfId="7496"/>
    <cellStyle name="Comma 16 6 2 2" xfId="7497"/>
    <cellStyle name="Comma 16 6 2 3" xfId="7498"/>
    <cellStyle name="Comma 16 6 2 4" xfId="7499"/>
    <cellStyle name="Comma 16 6 3" xfId="7500"/>
    <cellStyle name="Comma 16 6 4" xfId="7501"/>
    <cellStyle name="Comma 16 6 5" xfId="7502"/>
    <cellStyle name="Comma 16 7" xfId="7503"/>
    <cellStyle name="Comma 16 7 2" xfId="7504"/>
    <cellStyle name="Comma 16 7 2 2" xfId="7505"/>
    <cellStyle name="Comma 16 7 2 3" xfId="7506"/>
    <cellStyle name="Comma 16 7 2 4" xfId="7507"/>
    <cellStyle name="Comma 16 7 3" xfId="7508"/>
    <cellStyle name="Comma 16 7 4" xfId="7509"/>
    <cellStyle name="Comma 16 7 5" xfId="7510"/>
    <cellStyle name="Comma 16 8" xfId="7511"/>
    <cellStyle name="Comma 16 8 2" xfId="7512"/>
    <cellStyle name="Comma 16 8 2 2" xfId="7513"/>
    <cellStyle name="Comma 16 8 2 3" xfId="7514"/>
    <cellStyle name="Comma 16 8 2 4" xfId="7515"/>
    <cellStyle name="Comma 16 8 3" xfId="7516"/>
    <cellStyle name="Comma 16 8 4" xfId="7517"/>
    <cellStyle name="Comma 16 8 5" xfId="7518"/>
    <cellStyle name="Comma 16 9" xfId="7519"/>
    <cellStyle name="Comma 16 9 2" xfId="7520"/>
    <cellStyle name="Comma 16 9 2 2" xfId="7521"/>
    <cellStyle name="Comma 16 9 2 3" xfId="7522"/>
    <cellStyle name="Comma 16 9 2 4" xfId="7523"/>
    <cellStyle name="Comma 16 9 3" xfId="7524"/>
    <cellStyle name="Comma 16 9 4" xfId="7525"/>
    <cellStyle name="Comma 16 9 5" xfId="7526"/>
    <cellStyle name="Comma 160" xfId="7527"/>
    <cellStyle name="Comma 161" xfId="7528"/>
    <cellStyle name="Comma 162" xfId="7529"/>
    <cellStyle name="Comma 163" xfId="7530"/>
    <cellStyle name="Comma 164" xfId="7531"/>
    <cellStyle name="Comma 165" xfId="7532"/>
    <cellStyle name="Comma 166" xfId="7533"/>
    <cellStyle name="Comma 167" xfId="7534"/>
    <cellStyle name="Comma 168" xfId="7535"/>
    <cellStyle name="Comma 169" xfId="7536"/>
    <cellStyle name="Comma 17" xfId="7537"/>
    <cellStyle name="Comma 17 10" xfId="7538"/>
    <cellStyle name="Comma 17 10 2" xfId="7539"/>
    <cellStyle name="Comma 17 11" xfId="7540"/>
    <cellStyle name="Comma 17 11 2" xfId="7541"/>
    <cellStyle name="Comma 17 11 3" xfId="7542"/>
    <cellStyle name="Comma 17 12" xfId="7543"/>
    <cellStyle name="Comma 17 13" xfId="7544"/>
    <cellStyle name="Comma 17 2" xfId="7545"/>
    <cellStyle name="Comma 17 2 2" xfId="7546"/>
    <cellStyle name="Comma 17 2 2 2" xfId="7547"/>
    <cellStyle name="Comma 17 2 2 3" xfId="7548"/>
    <cellStyle name="Comma 17 2 2 4" xfId="7549"/>
    <cellStyle name="Comma 17 2 3" xfId="7550"/>
    <cellStyle name="Comma 17 2 4" xfId="7551"/>
    <cellStyle name="Comma 17 2 5" xfId="7552"/>
    <cellStyle name="Comma 17 3" xfId="7553"/>
    <cellStyle name="Comma 17 3 2" xfId="7554"/>
    <cellStyle name="Comma 17 3 2 2" xfId="7555"/>
    <cellStyle name="Comma 17 3 2 3" xfId="7556"/>
    <cellStyle name="Comma 17 3 2 4" xfId="7557"/>
    <cellStyle name="Comma 17 3 3" xfId="7558"/>
    <cellStyle name="Comma 17 3 4" xfId="7559"/>
    <cellStyle name="Comma 17 3 5" xfId="7560"/>
    <cellStyle name="Comma 17 4" xfId="7561"/>
    <cellStyle name="Comma 17 4 2" xfId="7562"/>
    <cellStyle name="Comma 17 4 2 2" xfId="7563"/>
    <cellStyle name="Comma 17 4 2 3" xfId="7564"/>
    <cellStyle name="Comma 17 4 2 4" xfId="7565"/>
    <cellStyle name="Comma 17 4 3" xfId="7566"/>
    <cellStyle name="Comma 17 4 4" xfId="7567"/>
    <cellStyle name="Comma 17 4 5" xfId="7568"/>
    <cellStyle name="Comma 17 5" xfId="7569"/>
    <cellStyle name="Comma 17 5 2" xfId="7570"/>
    <cellStyle name="Comma 17 5 2 2" xfId="7571"/>
    <cellStyle name="Comma 17 5 2 3" xfId="7572"/>
    <cellStyle name="Comma 17 5 2 4" xfId="7573"/>
    <cellStyle name="Comma 17 5 3" xfId="7574"/>
    <cellStyle name="Comma 17 5 4" xfId="7575"/>
    <cellStyle name="Comma 17 5 5" xfId="7576"/>
    <cellStyle name="Comma 17 6" xfId="7577"/>
    <cellStyle name="Comma 17 6 2" xfId="7578"/>
    <cellStyle name="Comma 17 6 2 2" xfId="7579"/>
    <cellStyle name="Comma 17 6 2 3" xfId="7580"/>
    <cellStyle name="Comma 17 6 2 4" xfId="7581"/>
    <cellStyle name="Comma 17 6 3" xfId="7582"/>
    <cellStyle name="Comma 17 6 4" xfId="7583"/>
    <cellStyle name="Comma 17 6 5" xfId="7584"/>
    <cellStyle name="Comma 17 7" xfId="7585"/>
    <cellStyle name="Comma 17 7 2" xfId="7586"/>
    <cellStyle name="Comma 17 7 2 2" xfId="7587"/>
    <cellStyle name="Comma 17 7 2 3" xfId="7588"/>
    <cellStyle name="Comma 17 7 2 4" xfId="7589"/>
    <cellStyle name="Comma 17 7 3" xfId="7590"/>
    <cellStyle name="Comma 17 7 4" xfId="7591"/>
    <cellStyle name="Comma 17 7 5" xfId="7592"/>
    <cellStyle name="Comma 17 8" xfId="7593"/>
    <cellStyle name="Comma 17 8 2" xfId="7594"/>
    <cellStyle name="Comma 17 8 2 2" xfId="7595"/>
    <cellStyle name="Comma 17 8 2 3" xfId="7596"/>
    <cellStyle name="Comma 17 8 2 4" xfId="7597"/>
    <cellStyle name="Comma 17 8 3" xfId="7598"/>
    <cellStyle name="Comma 17 8 4" xfId="7599"/>
    <cellStyle name="Comma 17 8 5" xfId="7600"/>
    <cellStyle name="Comma 17 9" xfId="7601"/>
    <cellStyle name="Comma 17 9 2" xfId="7602"/>
    <cellStyle name="Comma 17 9 2 2" xfId="7603"/>
    <cellStyle name="Comma 17 9 2 3" xfId="7604"/>
    <cellStyle name="Comma 17 9 2 4" xfId="7605"/>
    <cellStyle name="Comma 17 9 3" xfId="7606"/>
    <cellStyle name="Comma 17 9 4" xfId="7607"/>
    <cellStyle name="Comma 17 9 5" xfId="7608"/>
    <cellStyle name="Comma 170" xfId="7609"/>
    <cellStyle name="Comma 171" xfId="7610"/>
    <cellStyle name="Comma 172" xfId="7611"/>
    <cellStyle name="Comma 173" xfId="7612"/>
    <cellStyle name="Comma 174" xfId="7613"/>
    <cellStyle name="Comma 175" xfId="7614"/>
    <cellStyle name="Comma 176" xfId="7615"/>
    <cellStyle name="Comma 177" xfId="7616"/>
    <cellStyle name="Comma 177 2" xfId="7617"/>
    <cellStyle name="Comma 178" xfId="7618"/>
    <cellStyle name="Comma 179" xfId="7619"/>
    <cellStyle name="Comma 18" xfId="7620"/>
    <cellStyle name="Comma 18 10" xfId="7621"/>
    <cellStyle name="Comma 18 11" xfId="7622"/>
    <cellStyle name="Comma 18 12" xfId="7623"/>
    <cellStyle name="Comma 18 13" xfId="7624"/>
    <cellStyle name="Comma 18 2" xfId="7625"/>
    <cellStyle name="Comma 18 2 2" xfId="7626"/>
    <cellStyle name="Comma 18 2 2 2" xfId="7627"/>
    <cellStyle name="Comma 18 2 2 3" xfId="7628"/>
    <cellStyle name="Comma 18 2 2 4" xfId="7629"/>
    <cellStyle name="Comma 18 2 3" xfId="7630"/>
    <cellStyle name="Comma 18 2 4" xfId="7631"/>
    <cellStyle name="Comma 18 2 5" xfId="7632"/>
    <cellStyle name="Comma 18 3" xfId="7633"/>
    <cellStyle name="Comma 18 3 2" xfId="7634"/>
    <cellStyle name="Comma 18 3 2 2" xfId="7635"/>
    <cellStyle name="Comma 18 3 2 3" xfId="7636"/>
    <cellStyle name="Comma 18 3 2 4" xfId="7637"/>
    <cellStyle name="Comma 18 3 3" xfId="7638"/>
    <cellStyle name="Comma 18 3 4" xfId="7639"/>
    <cellStyle name="Comma 18 3 5" xfId="7640"/>
    <cellStyle name="Comma 18 4" xfId="7641"/>
    <cellStyle name="Comma 18 4 2" xfId="7642"/>
    <cellStyle name="Comma 18 4 2 2" xfId="7643"/>
    <cellStyle name="Comma 18 4 2 3" xfId="7644"/>
    <cellStyle name="Comma 18 4 2 4" xfId="7645"/>
    <cellStyle name="Comma 18 4 3" xfId="7646"/>
    <cellStyle name="Comma 18 4 4" xfId="7647"/>
    <cellStyle name="Comma 18 4 5" xfId="7648"/>
    <cellStyle name="Comma 18 5" xfId="7649"/>
    <cellStyle name="Comma 18 5 2" xfId="7650"/>
    <cellStyle name="Comma 18 5 2 2" xfId="7651"/>
    <cellStyle name="Comma 18 5 2 3" xfId="7652"/>
    <cellStyle name="Comma 18 5 2 4" xfId="7653"/>
    <cellStyle name="Comma 18 5 3" xfId="7654"/>
    <cellStyle name="Comma 18 5 4" xfId="7655"/>
    <cellStyle name="Comma 18 5 5" xfId="7656"/>
    <cellStyle name="Comma 18 6" xfId="7657"/>
    <cellStyle name="Comma 18 6 2" xfId="7658"/>
    <cellStyle name="Comma 18 6 2 2" xfId="7659"/>
    <cellStyle name="Comma 18 6 2 3" xfId="7660"/>
    <cellStyle name="Comma 18 6 2 4" xfId="7661"/>
    <cellStyle name="Comma 18 6 3" xfId="7662"/>
    <cellStyle name="Comma 18 6 4" xfId="7663"/>
    <cellStyle name="Comma 18 6 5" xfId="7664"/>
    <cellStyle name="Comma 18 7" xfId="7665"/>
    <cellStyle name="Comma 18 7 2" xfId="7666"/>
    <cellStyle name="Comma 18 7 2 2" xfId="7667"/>
    <cellStyle name="Comma 18 7 2 3" xfId="7668"/>
    <cellStyle name="Comma 18 7 2 4" xfId="7669"/>
    <cellStyle name="Comma 18 7 3" xfId="7670"/>
    <cellStyle name="Comma 18 7 4" xfId="7671"/>
    <cellStyle name="Comma 18 7 5" xfId="7672"/>
    <cellStyle name="Comma 18 8" xfId="7673"/>
    <cellStyle name="Comma 18 8 2" xfId="7674"/>
    <cellStyle name="Comma 18 8 2 2" xfId="7675"/>
    <cellStyle name="Comma 18 8 2 3" xfId="7676"/>
    <cellStyle name="Comma 18 8 2 4" xfId="7677"/>
    <cellStyle name="Comma 18 8 3" xfId="7678"/>
    <cellStyle name="Comma 18 8 4" xfId="7679"/>
    <cellStyle name="Comma 18 8 5" xfId="7680"/>
    <cellStyle name="Comma 18 9" xfId="7681"/>
    <cellStyle name="Comma 18 9 2" xfId="7682"/>
    <cellStyle name="Comma 18 9 2 2" xfId="7683"/>
    <cellStyle name="Comma 18 9 2 3" xfId="7684"/>
    <cellStyle name="Comma 18 9 2 4" xfId="7685"/>
    <cellStyle name="Comma 18 9 3" xfId="7686"/>
    <cellStyle name="Comma 18 9 4" xfId="7687"/>
    <cellStyle name="Comma 18 9 5" xfId="7688"/>
    <cellStyle name="Comma 180" xfId="7689"/>
    <cellStyle name="Comma 181" xfId="7690"/>
    <cellStyle name="Comma 182" xfId="7691"/>
    <cellStyle name="Comma 183" xfId="7692"/>
    <cellStyle name="Comma 184" xfId="7693"/>
    <cellStyle name="Comma 185" xfId="7694"/>
    <cellStyle name="Comma 186" xfId="7695"/>
    <cellStyle name="Comma 187" xfId="7696"/>
    <cellStyle name="Comma 188" xfId="7697"/>
    <cellStyle name="Comma 189" xfId="7698"/>
    <cellStyle name="Comma 19" xfId="7699"/>
    <cellStyle name="Comma 19 10" xfId="7700"/>
    <cellStyle name="Comma 19 11" xfId="7701"/>
    <cellStyle name="Comma 19 12" xfId="7702"/>
    <cellStyle name="Comma 19 13" xfId="7703"/>
    <cellStyle name="Comma 19 2" xfId="7704"/>
    <cellStyle name="Comma 19 2 2" xfId="7705"/>
    <cellStyle name="Comma 19 2 2 2" xfId="7706"/>
    <cellStyle name="Comma 19 2 2 3" xfId="7707"/>
    <cellStyle name="Comma 19 2 2 4" xfId="7708"/>
    <cellStyle name="Comma 19 2 3" xfId="7709"/>
    <cellStyle name="Comma 19 2 4" xfId="7710"/>
    <cellStyle name="Comma 19 2 5" xfId="7711"/>
    <cellStyle name="Comma 19 3" xfId="7712"/>
    <cellStyle name="Comma 19 3 2" xfId="7713"/>
    <cellStyle name="Comma 19 3 2 2" xfId="7714"/>
    <cellStyle name="Comma 19 3 2 3" xfId="7715"/>
    <cellStyle name="Comma 19 3 2 4" xfId="7716"/>
    <cellStyle name="Comma 19 3 3" xfId="7717"/>
    <cellStyle name="Comma 19 3 4" xfId="7718"/>
    <cellStyle name="Comma 19 3 5" xfId="7719"/>
    <cellStyle name="Comma 19 4" xfId="7720"/>
    <cellStyle name="Comma 19 4 2" xfId="7721"/>
    <cellStyle name="Comma 19 4 2 2" xfId="7722"/>
    <cellStyle name="Comma 19 4 2 3" xfId="7723"/>
    <cellStyle name="Comma 19 4 2 4" xfId="7724"/>
    <cellStyle name="Comma 19 4 3" xfId="7725"/>
    <cellStyle name="Comma 19 4 4" xfId="7726"/>
    <cellStyle name="Comma 19 4 5" xfId="7727"/>
    <cellStyle name="Comma 19 5" xfId="7728"/>
    <cellStyle name="Comma 19 5 2" xfId="7729"/>
    <cellStyle name="Comma 19 5 2 2" xfId="7730"/>
    <cellStyle name="Comma 19 5 2 3" xfId="7731"/>
    <cellStyle name="Comma 19 5 2 4" xfId="7732"/>
    <cellStyle name="Comma 19 5 3" xfId="7733"/>
    <cellStyle name="Comma 19 5 4" xfId="7734"/>
    <cellStyle name="Comma 19 5 5" xfId="7735"/>
    <cellStyle name="Comma 19 6" xfId="7736"/>
    <cellStyle name="Comma 19 6 2" xfId="7737"/>
    <cellStyle name="Comma 19 6 2 2" xfId="7738"/>
    <cellStyle name="Comma 19 6 2 3" xfId="7739"/>
    <cellStyle name="Comma 19 6 2 4" xfId="7740"/>
    <cellStyle name="Comma 19 6 3" xfId="7741"/>
    <cellStyle name="Comma 19 6 4" xfId="7742"/>
    <cellStyle name="Comma 19 6 5" xfId="7743"/>
    <cellStyle name="Comma 19 7" xfId="7744"/>
    <cellStyle name="Comma 19 7 2" xfId="7745"/>
    <cellStyle name="Comma 19 7 2 2" xfId="7746"/>
    <cellStyle name="Comma 19 7 2 3" xfId="7747"/>
    <cellStyle name="Comma 19 7 2 4" xfId="7748"/>
    <cellStyle name="Comma 19 7 3" xfId="7749"/>
    <cellStyle name="Comma 19 7 4" xfId="7750"/>
    <cellStyle name="Comma 19 7 5" xfId="7751"/>
    <cellStyle name="Comma 19 8" xfId="7752"/>
    <cellStyle name="Comma 19 8 2" xfId="7753"/>
    <cellStyle name="Comma 19 8 2 2" xfId="7754"/>
    <cellStyle name="Comma 19 8 2 3" xfId="7755"/>
    <cellStyle name="Comma 19 8 2 4" xfId="7756"/>
    <cellStyle name="Comma 19 8 3" xfId="7757"/>
    <cellStyle name="Comma 19 8 4" xfId="7758"/>
    <cellStyle name="Comma 19 8 5" xfId="7759"/>
    <cellStyle name="Comma 19 9" xfId="7760"/>
    <cellStyle name="Comma 19 9 2" xfId="7761"/>
    <cellStyle name="Comma 19 9 2 2" xfId="7762"/>
    <cellStyle name="Comma 19 9 2 3" xfId="7763"/>
    <cellStyle name="Comma 19 9 2 4" xfId="7764"/>
    <cellStyle name="Comma 19 9 3" xfId="7765"/>
    <cellStyle name="Comma 19 9 4" xfId="7766"/>
    <cellStyle name="Comma 19 9 5" xfId="7767"/>
    <cellStyle name="Comma 190" xfId="7768"/>
    <cellStyle name="Comma 191" xfId="7769"/>
    <cellStyle name="Comma 192" xfId="7770"/>
    <cellStyle name="Comma 193" xfId="7771"/>
    <cellStyle name="Comma 194" xfId="7772"/>
    <cellStyle name="Comma 195" xfId="7773"/>
    <cellStyle name="Comma 196" xfId="7774"/>
    <cellStyle name="Comma 197" xfId="7775"/>
    <cellStyle name="Comma 198" xfId="7776"/>
    <cellStyle name="Comma 199" xfId="7777"/>
    <cellStyle name="Comma 2" xfId="8"/>
    <cellStyle name="Comma 2 10" xfId="7778"/>
    <cellStyle name="Comma 2 10 10" xfId="7779"/>
    <cellStyle name="Comma 2 10 10 2" xfId="7780"/>
    <cellStyle name="Comma 2 10 10 2 2" xfId="7781"/>
    <cellStyle name="Comma 2 10 10 2 3" xfId="7782"/>
    <cellStyle name="Comma 2 10 10 2 4" xfId="7783"/>
    <cellStyle name="Comma 2 10 10 3" xfId="7784"/>
    <cellStyle name="Comma 2 10 10 4" xfId="7785"/>
    <cellStyle name="Comma 2 10 10 5" xfId="7786"/>
    <cellStyle name="Comma 2 10 11" xfId="7787"/>
    <cellStyle name="Comma 2 10 11 2" xfId="7788"/>
    <cellStyle name="Comma 2 10 11 2 2" xfId="7789"/>
    <cellStyle name="Comma 2 10 11 2 3" xfId="7790"/>
    <cellStyle name="Comma 2 10 11 2 4" xfId="7791"/>
    <cellStyle name="Comma 2 10 11 3" xfId="7792"/>
    <cellStyle name="Comma 2 10 11 4" xfId="7793"/>
    <cellStyle name="Comma 2 10 11 5" xfId="7794"/>
    <cellStyle name="Comma 2 10 12" xfId="7795"/>
    <cellStyle name="Comma 2 10 12 2" xfId="7796"/>
    <cellStyle name="Comma 2 10 12 2 2" xfId="7797"/>
    <cellStyle name="Comma 2 10 12 2 3" xfId="7798"/>
    <cellStyle name="Comma 2 10 12 2 4" xfId="7799"/>
    <cellStyle name="Comma 2 10 12 3" xfId="7800"/>
    <cellStyle name="Comma 2 10 12 4" xfId="7801"/>
    <cellStyle name="Comma 2 10 12 5" xfId="7802"/>
    <cellStyle name="Comma 2 10 13" xfId="7803"/>
    <cellStyle name="Comma 2 10 13 2" xfId="7804"/>
    <cellStyle name="Comma 2 10 13 2 2" xfId="7805"/>
    <cellStyle name="Comma 2 10 13 2 3" xfId="7806"/>
    <cellStyle name="Comma 2 10 13 2 4" xfId="7807"/>
    <cellStyle name="Comma 2 10 13 3" xfId="7808"/>
    <cellStyle name="Comma 2 10 13 4" xfId="7809"/>
    <cellStyle name="Comma 2 10 13 5" xfId="7810"/>
    <cellStyle name="Comma 2 10 14" xfId="7811"/>
    <cellStyle name="Comma 2 10 14 2" xfId="7812"/>
    <cellStyle name="Comma 2 10 14 2 2" xfId="7813"/>
    <cellStyle name="Comma 2 10 14 2 3" xfId="7814"/>
    <cellStyle name="Comma 2 10 14 2 4" xfId="7815"/>
    <cellStyle name="Comma 2 10 14 3" xfId="7816"/>
    <cellStyle name="Comma 2 10 14 4" xfId="7817"/>
    <cellStyle name="Comma 2 10 14 5" xfId="7818"/>
    <cellStyle name="Comma 2 10 15" xfId="7819"/>
    <cellStyle name="Comma 2 10 15 2" xfId="7820"/>
    <cellStyle name="Comma 2 10 15 2 2" xfId="7821"/>
    <cellStyle name="Comma 2 10 15 2 3" xfId="7822"/>
    <cellStyle name="Comma 2 10 15 2 4" xfId="7823"/>
    <cellStyle name="Comma 2 10 15 3" xfId="7824"/>
    <cellStyle name="Comma 2 10 15 4" xfId="7825"/>
    <cellStyle name="Comma 2 10 15 5" xfId="7826"/>
    <cellStyle name="Comma 2 10 16" xfId="7827"/>
    <cellStyle name="Comma 2 10 16 10" xfId="7828"/>
    <cellStyle name="Comma 2 10 16 11" xfId="7829"/>
    <cellStyle name="Comma 2 10 16 12" xfId="7830"/>
    <cellStyle name="Comma 2 10 16 13" xfId="7831"/>
    <cellStyle name="Comma 2 10 16 14" xfId="7832"/>
    <cellStyle name="Comma 2 10 16 15" xfId="7833"/>
    <cellStyle name="Comma 2 10 16 16" xfId="7834"/>
    <cellStyle name="Comma 2 10 16 17" xfId="7835"/>
    <cellStyle name="Comma 2 10 16 18" xfId="7836"/>
    <cellStyle name="Comma 2 10 16 19" xfId="7837"/>
    <cellStyle name="Comma 2 10 16 2" xfId="7838"/>
    <cellStyle name="Comma 2 10 16 2 10" xfId="7839"/>
    <cellStyle name="Comma 2 10 16 2 11" xfId="7840"/>
    <cellStyle name="Comma 2 10 16 2 12" xfId="7841"/>
    <cellStyle name="Comma 2 10 16 2 13" xfId="7842"/>
    <cellStyle name="Comma 2 10 16 2 14" xfId="7843"/>
    <cellStyle name="Comma 2 10 16 2 15" xfId="7844"/>
    <cellStyle name="Comma 2 10 16 2 16" xfId="7845"/>
    <cellStyle name="Comma 2 10 16 2 17" xfId="7846"/>
    <cellStyle name="Comma 2 10 16 2 18" xfId="7847"/>
    <cellStyle name="Comma 2 10 16 2 19" xfId="7848"/>
    <cellStyle name="Comma 2 10 16 2 2" xfId="7849"/>
    <cellStyle name="Comma 2 10 16 2 20" xfId="7850"/>
    <cellStyle name="Comma 2 10 16 2 21" xfId="7851"/>
    <cellStyle name="Comma 2 10 16 2 22" xfId="7852"/>
    <cellStyle name="Comma 2 10 16 2 23" xfId="7853"/>
    <cellStyle name="Comma 2 10 16 2 24" xfId="7854"/>
    <cellStyle name="Comma 2 10 16 2 25" xfId="7855"/>
    <cellStyle name="Comma 2 10 16 2 26" xfId="7856"/>
    <cellStyle name="Comma 2 10 16 2 27" xfId="7857"/>
    <cellStyle name="Comma 2 10 16 2 3" xfId="7858"/>
    <cellStyle name="Comma 2 10 16 2 4" xfId="7859"/>
    <cellStyle name="Comma 2 10 16 2 5" xfId="7860"/>
    <cellStyle name="Comma 2 10 16 2 6" xfId="7861"/>
    <cellStyle name="Comma 2 10 16 2 7" xfId="7862"/>
    <cellStyle name="Comma 2 10 16 2 8" xfId="7863"/>
    <cellStyle name="Comma 2 10 16 2 9" xfId="7864"/>
    <cellStyle name="Comma 2 10 16 20" xfId="7865"/>
    <cellStyle name="Comma 2 10 16 21" xfId="7866"/>
    <cellStyle name="Comma 2 10 16 22" xfId="7867"/>
    <cellStyle name="Comma 2 10 16 23" xfId="7868"/>
    <cellStyle name="Comma 2 10 16 24" xfId="7869"/>
    <cellStyle name="Comma 2 10 16 25" xfId="7870"/>
    <cellStyle name="Comma 2 10 16 26" xfId="7871"/>
    <cellStyle name="Comma 2 10 16 27" xfId="7872"/>
    <cellStyle name="Comma 2 10 16 3" xfId="7873"/>
    <cellStyle name="Comma 2 10 16 4" xfId="7874"/>
    <cellStyle name="Comma 2 10 16 5" xfId="7875"/>
    <cellStyle name="Comma 2 10 16 6" xfId="7876"/>
    <cellStyle name="Comma 2 10 16 7" xfId="7877"/>
    <cellStyle name="Comma 2 10 16 8" xfId="7878"/>
    <cellStyle name="Comma 2 10 16 9" xfId="7879"/>
    <cellStyle name="Comma 2 10 17" xfId="7880"/>
    <cellStyle name="Comma 2 10 17 2" xfId="7881"/>
    <cellStyle name="Comma 2 10 17 2 2" xfId="7882"/>
    <cellStyle name="Comma 2 10 17 2 3" xfId="7883"/>
    <cellStyle name="Comma 2 10 17 2 4" xfId="7884"/>
    <cellStyle name="Comma 2 10 17 3" xfId="7885"/>
    <cellStyle name="Comma 2 10 17 4" xfId="7886"/>
    <cellStyle name="Comma 2 10 17 5" xfId="7887"/>
    <cellStyle name="Comma 2 10 18" xfId="7888"/>
    <cellStyle name="Comma 2 10 18 2" xfId="7889"/>
    <cellStyle name="Comma 2 10 18 2 2" xfId="7890"/>
    <cellStyle name="Comma 2 10 18 2 3" xfId="7891"/>
    <cellStyle name="Comma 2 10 18 2 4" xfId="7892"/>
    <cellStyle name="Comma 2 10 18 3" xfId="7893"/>
    <cellStyle name="Comma 2 10 18 4" xfId="7894"/>
    <cellStyle name="Comma 2 10 18 5" xfId="7895"/>
    <cellStyle name="Comma 2 10 19" xfId="7896"/>
    <cellStyle name="Comma 2 10 19 2" xfId="7897"/>
    <cellStyle name="Comma 2 10 19 2 2" xfId="7898"/>
    <cellStyle name="Comma 2 10 19 2 3" xfId="7899"/>
    <cellStyle name="Comma 2 10 19 2 4" xfId="7900"/>
    <cellStyle name="Comma 2 10 19 3" xfId="7901"/>
    <cellStyle name="Comma 2 10 19 4" xfId="7902"/>
    <cellStyle name="Comma 2 10 19 5" xfId="7903"/>
    <cellStyle name="Comma 2 10 2" xfId="7904"/>
    <cellStyle name="Comma 2 10 2 10" xfId="7905"/>
    <cellStyle name="Comma 2 10 2 11" xfId="7906"/>
    <cellStyle name="Comma 2 10 2 12" xfId="7907"/>
    <cellStyle name="Comma 2 10 2 13" xfId="7908"/>
    <cellStyle name="Comma 2 10 2 14" xfId="7909"/>
    <cellStyle name="Comma 2 10 2 15" xfId="7910"/>
    <cellStyle name="Comma 2 10 2 16" xfId="7911"/>
    <cellStyle name="Comma 2 10 2 16 10" xfId="7912"/>
    <cellStyle name="Comma 2 10 2 16 11" xfId="7913"/>
    <cellStyle name="Comma 2 10 2 16 12" xfId="7914"/>
    <cellStyle name="Comma 2 10 2 16 13" xfId="7915"/>
    <cellStyle name="Comma 2 10 2 16 14" xfId="7916"/>
    <cellStyle name="Comma 2 10 2 16 15" xfId="7917"/>
    <cellStyle name="Comma 2 10 2 16 16" xfId="7918"/>
    <cellStyle name="Comma 2 10 2 16 17" xfId="7919"/>
    <cellStyle name="Comma 2 10 2 16 18" xfId="7920"/>
    <cellStyle name="Comma 2 10 2 16 19" xfId="7921"/>
    <cellStyle name="Comma 2 10 2 16 2" xfId="7922"/>
    <cellStyle name="Comma 2 10 2 16 2 10" xfId="7923"/>
    <cellStyle name="Comma 2 10 2 16 2 11" xfId="7924"/>
    <cellStyle name="Comma 2 10 2 16 2 12" xfId="7925"/>
    <cellStyle name="Comma 2 10 2 16 2 13" xfId="7926"/>
    <cellStyle name="Comma 2 10 2 16 2 14" xfId="7927"/>
    <cellStyle name="Comma 2 10 2 16 2 15" xfId="7928"/>
    <cellStyle name="Comma 2 10 2 16 2 16" xfId="7929"/>
    <cellStyle name="Comma 2 10 2 16 2 17" xfId="7930"/>
    <cellStyle name="Comma 2 10 2 16 2 18" xfId="7931"/>
    <cellStyle name="Comma 2 10 2 16 2 19" xfId="7932"/>
    <cellStyle name="Comma 2 10 2 16 2 2" xfId="7933"/>
    <cellStyle name="Comma 2 10 2 16 2 20" xfId="7934"/>
    <cellStyle name="Comma 2 10 2 16 2 21" xfId="7935"/>
    <cellStyle name="Comma 2 10 2 16 2 22" xfId="7936"/>
    <cellStyle name="Comma 2 10 2 16 2 23" xfId="7937"/>
    <cellStyle name="Comma 2 10 2 16 2 24" xfId="7938"/>
    <cellStyle name="Comma 2 10 2 16 2 25" xfId="7939"/>
    <cellStyle name="Comma 2 10 2 16 2 26" xfId="7940"/>
    <cellStyle name="Comma 2 10 2 16 2 27" xfId="7941"/>
    <cellStyle name="Comma 2 10 2 16 2 3" xfId="7942"/>
    <cellStyle name="Comma 2 10 2 16 2 4" xfId="7943"/>
    <cellStyle name="Comma 2 10 2 16 2 5" xfId="7944"/>
    <cellStyle name="Comma 2 10 2 16 2 6" xfId="7945"/>
    <cellStyle name="Comma 2 10 2 16 2 7" xfId="7946"/>
    <cellStyle name="Comma 2 10 2 16 2 8" xfId="7947"/>
    <cellStyle name="Comma 2 10 2 16 2 9" xfId="7948"/>
    <cellStyle name="Comma 2 10 2 16 20" xfId="7949"/>
    <cellStyle name="Comma 2 10 2 16 21" xfId="7950"/>
    <cellStyle name="Comma 2 10 2 16 22" xfId="7951"/>
    <cellStyle name="Comma 2 10 2 16 23" xfId="7952"/>
    <cellStyle name="Comma 2 10 2 16 24" xfId="7953"/>
    <cellStyle name="Comma 2 10 2 16 25" xfId="7954"/>
    <cellStyle name="Comma 2 10 2 16 26" xfId="7955"/>
    <cellStyle name="Comma 2 10 2 16 27" xfId="7956"/>
    <cellStyle name="Comma 2 10 2 16 3" xfId="7957"/>
    <cellStyle name="Comma 2 10 2 16 4" xfId="7958"/>
    <cellStyle name="Comma 2 10 2 16 5" xfId="7959"/>
    <cellStyle name="Comma 2 10 2 16 6" xfId="7960"/>
    <cellStyle name="Comma 2 10 2 16 7" xfId="7961"/>
    <cellStyle name="Comma 2 10 2 16 8" xfId="7962"/>
    <cellStyle name="Comma 2 10 2 16 9" xfId="7963"/>
    <cellStyle name="Comma 2 10 2 17" xfId="7964"/>
    <cellStyle name="Comma 2 10 2 18" xfId="7965"/>
    <cellStyle name="Comma 2 10 2 19" xfId="7966"/>
    <cellStyle name="Comma 2 10 2 2" xfId="7967"/>
    <cellStyle name="Comma 2 10 2 2 10" xfId="7968"/>
    <cellStyle name="Comma 2 10 2 2 11" xfId="7969"/>
    <cellStyle name="Comma 2 10 2 2 12" xfId="7970"/>
    <cellStyle name="Comma 2 10 2 2 13" xfId="7971"/>
    <cellStyle name="Comma 2 10 2 2 14" xfId="7972"/>
    <cellStyle name="Comma 2 10 2 2 15" xfId="7973"/>
    <cellStyle name="Comma 2 10 2 2 15 10" xfId="7974"/>
    <cellStyle name="Comma 2 10 2 2 15 11" xfId="7975"/>
    <cellStyle name="Comma 2 10 2 2 15 12" xfId="7976"/>
    <cellStyle name="Comma 2 10 2 2 15 13" xfId="7977"/>
    <cellStyle name="Comma 2 10 2 2 15 14" xfId="7978"/>
    <cellStyle name="Comma 2 10 2 2 15 15" xfId="7979"/>
    <cellStyle name="Comma 2 10 2 2 15 16" xfId="7980"/>
    <cellStyle name="Comma 2 10 2 2 15 17" xfId="7981"/>
    <cellStyle name="Comma 2 10 2 2 15 18" xfId="7982"/>
    <cellStyle name="Comma 2 10 2 2 15 19" xfId="7983"/>
    <cellStyle name="Comma 2 10 2 2 15 2" xfId="7984"/>
    <cellStyle name="Comma 2 10 2 2 15 2 10" xfId="7985"/>
    <cellStyle name="Comma 2 10 2 2 15 2 11" xfId="7986"/>
    <cellStyle name="Comma 2 10 2 2 15 2 12" xfId="7987"/>
    <cellStyle name="Comma 2 10 2 2 15 2 13" xfId="7988"/>
    <cellStyle name="Comma 2 10 2 2 15 2 14" xfId="7989"/>
    <cellStyle name="Comma 2 10 2 2 15 2 15" xfId="7990"/>
    <cellStyle name="Comma 2 10 2 2 15 2 16" xfId="7991"/>
    <cellStyle name="Comma 2 10 2 2 15 2 17" xfId="7992"/>
    <cellStyle name="Comma 2 10 2 2 15 2 18" xfId="7993"/>
    <cellStyle name="Comma 2 10 2 2 15 2 19" xfId="7994"/>
    <cellStyle name="Comma 2 10 2 2 15 2 2" xfId="7995"/>
    <cellStyle name="Comma 2 10 2 2 15 2 20" xfId="7996"/>
    <cellStyle name="Comma 2 10 2 2 15 2 21" xfId="7997"/>
    <cellStyle name="Comma 2 10 2 2 15 2 22" xfId="7998"/>
    <cellStyle name="Comma 2 10 2 2 15 2 23" xfId="7999"/>
    <cellStyle name="Comma 2 10 2 2 15 2 24" xfId="8000"/>
    <cellStyle name="Comma 2 10 2 2 15 2 25" xfId="8001"/>
    <cellStyle name="Comma 2 10 2 2 15 2 26" xfId="8002"/>
    <cellStyle name="Comma 2 10 2 2 15 2 27" xfId="8003"/>
    <cellStyle name="Comma 2 10 2 2 15 2 3" xfId="8004"/>
    <cellStyle name="Comma 2 10 2 2 15 2 4" xfId="8005"/>
    <cellStyle name="Comma 2 10 2 2 15 2 5" xfId="8006"/>
    <cellStyle name="Comma 2 10 2 2 15 2 6" xfId="8007"/>
    <cellStyle name="Comma 2 10 2 2 15 2 7" xfId="8008"/>
    <cellStyle name="Comma 2 10 2 2 15 2 8" xfId="8009"/>
    <cellStyle name="Comma 2 10 2 2 15 2 9" xfId="8010"/>
    <cellStyle name="Comma 2 10 2 2 15 20" xfId="8011"/>
    <cellStyle name="Comma 2 10 2 2 15 21" xfId="8012"/>
    <cellStyle name="Comma 2 10 2 2 15 22" xfId="8013"/>
    <cellStyle name="Comma 2 10 2 2 15 23" xfId="8014"/>
    <cellStyle name="Comma 2 10 2 2 15 24" xfId="8015"/>
    <cellStyle name="Comma 2 10 2 2 15 25" xfId="8016"/>
    <cellStyle name="Comma 2 10 2 2 15 26" xfId="8017"/>
    <cellStyle name="Comma 2 10 2 2 15 27" xfId="8018"/>
    <cellStyle name="Comma 2 10 2 2 15 3" xfId="8019"/>
    <cellStyle name="Comma 2 10 2 2 15 4" xfId="8020"/>
    <cellStyle name="Comma 2 10 2 2 15 5" xfId="8021"/>
    <cellStyle name="Comma 2 10 2 2 15 6" xfId="8022"/>
    <cellStyle name="Comma 2 10 2 2 15 7" xfId="8023"/>
    <cellStyle name="Comma 2 10 2 2 15 8" xfId="8024"/>
    <cellStyle name="Comma 2 10 2 2 15 9" xfId="8025"/>
    <cellStyle name="Comma 2 10 2 2 16" xfId="8026"/>
    <cellStyle name="Comma 2 10 2 2 17" xfId="8027"/>
    <cellStyle name="Comma 2 10 2 2 18" xfId="8028"/>
    <cellStyle name="Comma 2 10 2 2 19" xfId="8029"/>
    <cellStyle name="Comma 2 10 2 2 2" xfId="8030"/>
    <cellStyle name="Comma 2 10 2 2 2 10" xfId="8031"/>
    <cellStyle name="Comma 2 10 2 2 2 11" xfId="8032"/>
    <cellStyle name="Comma 2 10 2 2 2 12" xfId="8033"/>
    <cellStyle name="Comma 2 10 2 2 2 13" xfId="8034"/>
    <cellStyle name="Comma 2 10 2 2 2 14" xfId="8035"/>
    <cellStyle name="Comma 2 10 2 2 2 14 10" xfId="8036"/>
    <cellStyle name="Comma 2 10 2 2 2 14 11" xfId="8037"/>
    <cellStyle name="Comma 2 10 2 2 2 14 12" xfId="8038"/>
    <cellStyle name="Comma 2 10 2 2 2 14 13" xfId="8039"/>
    <cellStyle name="Comma 2 10 2 2 2 14 14" xfId="8040"/>
    <cellStyle name="Comma 2 10 2 2 2 14 15" xfId="8041"/>
    <cellStyle name="Comma 2 10 2 2 2 14 16" xfId="8042"/>
    <cellStyle name="Comma 2 10 2 2 2 14 17" xfId="8043"/>
    <cellStyle name="Comma 2 10 2 2 2 14 18" xfId="8044"/>
    <cellStyle name="Comma 2 10 2 2 2 14 19" xfId="8045"/>
    <cellStyle name="Comma 2 10 2 2 2 14 2" xfId="8046"/>
    <cellStyle name="Comma 2 10 2 2 2 14 2 10" xfId="8047"/>
    <cellStyle name="Comma 2 10 2 2 2 14 2 11" xfId="8048"/>
    <cellStyle name="Comma 2 10 2 2 2 14 2 12" xfId="8049"/>
    <cellStyle name="Comma 2 10 2 2 2 14 2 13" xfId="8050"/>
    <cellStyle name="Comma 2 10 2 2 2 14 2 14" xfId="8051"/>
    <cellStyle name="Comma 2 10 2 2 2 14 2 15" xfId="8052"/>
    <cellStyle name="Comma 2 10 2 2 2 14 2 16" xfId="8053"/>
    <cellStyle name="Comma 2 10 2 2 2 14 2 17" xfId="8054"/>
    <cellStyle name="Comma 2 10 2 2 2 14 2 18" xfId="8055"/>
    <cellStyle name="Comma 2 10 2 2 2 14 2 19" xfId="8056"/>
    <cellStyle name="Comma 2 10 2 2 2 14 2 2" xfId="8057"/>
    <cellStyle name="Comma 2 10 2 2 2 14 2 20" xfId="8058"/>
    <cellStyle name="Comma 2 10 2 2 2 14 2 21" xfId="8059"/>
    <cellStyle name="Comma 2 10 2 2 2 14 2 22" xfId="8060"/>
    <cellStyle name="Comma 2 10 2 2 2 14 2 23" xfId="8061"/>
    <cellStyle name="Comma 2 10 2 2 2 14 2 24" xfId="8062"/>
    <cellStyle name="Comma 2 10 2 2 2 14 2 25" xfId="8063"/>
    <cellStyle name="Comma 2 10 2 2 2 14 2 26" xfId="8064"/>
    <cellStyle name="Comma 2 10 2 2 2 14 2 27" xfId="8065"/>
    <cellStyle name="Comma 2 10 2 2 2 14 2 3" xfId="8066"/>
    <cellStyle name="Comma 2 10 2 2 2 14 2 4" xfId="8067"/>
    <cellStyle name="Comma 2 10 2 2 2 14 2 5" xfId="8068"/>
    <cellStyle name="Comma 2 10 2 2 2 14 2 6" xfId="8069"/>
    <cellStyle name="Comma 2 10 2 2 2 14 2 7" xfId="8070"/>
    <cellStyle name="Comma 2 10 2 2 2 14 2 8" xfId="8071"/>
    <cellStyle name="Comma 2 10 2 2 2 14 2 9" xfId="8072"/>
    <cellStyle name="Comma 2 10 2 2 2 14 20" xfId="8073"/>
    <cellStyle name="Comma 2 10 2 2 2 14 21" xfId="8074"/>
    <cellStyle name="Comma 2 10 2 2 2 14 22" xfId="8075"/>
    <cellStyle name="Comma 2 10 2 2 2 14 23" xfId="8076"/>
    <cellStyle name="Comma 2 10 2 2 2 14 24" xfId="8077"/>
    <cellStyle name="Comma 2 10 2 2 2 14 25" xfId="8078"/>
    <cellStyle name="Comma 2 10 2 2 2 14 26" xfId="8079"/>
    <cellStyle name="Comma 2 10 2 2 2 14 27" xfId="8080"/>
    <cellStyle name="Comma 2 10 2 2 2 14 3" xfId="8081"/>
    <cellStyle name="Comma 2 10 2 2 2 14 4" xfId="8082"/>
    <cellStyle name="Comma 2 10 2 2 2 14 5" xfId="8083"/>
    <cellStyle name="Comma 2 10 2 2 2 14 6" xfId="8084"/>
    <cellStyle name="Comma 2 10 2 2 2 14 7" xfId="8085"/>
    <cellStyle name="Comma 2 10 2 2 2 14 8" xfId="8086"/>
    <cellStyle name="Comma 2 10 2 2 2 14 9" xfId="8087"/>
    <cellStyle name="Comma 2 10 2 2 2 15" xfId="8088"/>
    <cellStyle name="Comma 2 10 2 2 2 16" xfId="8089"/>
    <cellStyle name="Comma 2 10 2 2 2 17" xfId="8090"/>
    <cellStyle name="Comma 2 10 2 2 2 18" xfId="8091"/>
    <cellStyle name="Comma 2 10 2 2 2 19" xfId="8092"/>
    <cellStyle name="Comma 2 10 2 2 2 2" xfId="8093"/>
    <cellStyle name="Comma 2 10 2 2 2 20" xfId="8094"/>
    <cellStyle name="Comma 2 10 2 2 2 21" xfId="8095"/>
    <cellStyle name="Comma 2 10 2 2 2 22" xfId="8096"/>
    <cellStyle name="Comma 2 10 2 2 2 23" xfId="8097"/>
    <cellStyle name="Comma 2 10 2 2 2 24" xfId="8098"/>
    <cellStyle name="Comma 2 10 2 2 2 25" xfId="8099"/>
    <cellStyle name="Comma 2 10 2 2 2 26" xfId="8100"/>
    <cellStyle name="Comma 2 10 2 2 2 27" xfId="8101"/>
    <cellStyle name="Comma 2 10 2 2 2 28" xfId="8102"/>
    <cellStyle name="Comma 2 10 2 2 2 29" xfId="8103"/>
    <cellStyle name="Comma 2 10 2 2 2 3" xfId="8104"/>
    <cellStyle name="Comma 2 10 2 2 2 3 10" xfId="8105"/>
    <cellStyle name="Comma 2 10 2 2 2 3 11" xfId="8106"/>
    <cellStyle name="Comma 2 10 2 2 2 3 12" xfId="8107"/>
    <cellStyle name="Comma 2 10 2 2 2 3 13" xfId="8108"/>
    <cellStyle name="Comma 2 10 2 2 2 3 14" xfId="8109"/>
    <cellStyle name="Comma 2 10 2 2 2 3 15" xfId="8110"/>
    <cellStyle name="Comma 2 10 2 2 2 3 16" xfId="8111"/>
    <cellStyle name="Comma 2 10 2 2 2 3 17" xfId="8112"/>
    <cellStyle name="Comma 2 10 2 2 2 3 18" xfId="8113"/>
    <cellStyle name="Comma 2 10 2 2 2 3 19" xfId="8114"/>
    <cellStyle name="Comma 2 10 2 2 2 3 2" xfId="8115"/>
    <cellStyle name="Comma 2 10 2 2 2 3 2 10" xfId="8116"/>
    <cellStyle name="Comma 2 10 2 2 2 3 2 11" xfId="8117"/>
    <cellStyle name="Comma 2 10 2 2 2 3 2 12" xfId="8118"/>
    <cellStyle name="Comma 2 10 2 2 2 3 2 13" xfId="8119"/>
    <cellStyle name="Comma 2 10 2 2 2 3 2 14" xfId="8120"/>
    <cellStyle name="Comma 2 10 2 2 2 3 2 15" xfId="8121"/>
    <cellStyle name="Comma 2 10 2 2 2 3 2 16" xfId="8122"/>
    <cellStyle name="Comma 2 10 2 2 2 3 2 17" xfId="8123"/>
    <cellStyle name="Comma 2 10 2 2 2 3 2 18" xfId="8124"/>
    <cellStyle name="Comma 2 10 2 2 2 3 2 19" xfId="8125"/>
    <cellStyle name="Comma 2 10 2 2 2 3 2 2" xfId="8126"/>
    <cellStyle name="Comma 2 10 2 2 2 3 2 2 10" xfId="8127"/>
    <cellStyle name="Comma 2 10 2 2 2 3 2 2 11" xfId="8128"/>
    <cellStyle name="Comma 2 10 2 2 2 3 2 2 12" xfId="8129"/>
    <cellStyle name="Comma 2 10 2 2 2 3 2 2 13" xfId="8130"/>
    <cellStyle name="Comma 2 10 2 2 2 3 2 2 14" xfId="8131"/>
    <cellStyle name="Comma 2 10 2 2 2 3 2 2 15" xfId="8132"/>
    <cellStyle name="Comma 2 10 2 2 2 3 2 2 16" xfId="8133"/>
    <cellStyle name="Comma 2 10 2 2 2 3 2 2 17" xfId="8134"/>
    <cellStyle name="Comma 2 10 2 2 2 3 2 2 18" xfId="8135"/>
    <cellStyle name="Comma 2 10 2 2 2 3 2 2 19" xfId="8136"/>
    <cellStyle name="Comma 2 10 2 2 2 3 2 2 2" xfId="8137"/>
    <cellStyle name="Comma 2 10 2 2 2 3 2 2 20" xfId="8138"/>
    <cellStyle name="Comma 2 10 2 2 2 3 2 2 21" xfId="8139"/>
    <cellStyle name="Comma 2 10 2 2 2 3 2 2 22" xfId="8140"/>
    <cellStyle name="Comma 2 10 2 2 2 3 2 2 23" xfId="8141"/>
    <cellStyle name="Comma 2 10 2 2 2 3 2 2 24" xfId="8142"/>
    <cellStyle name="Comma 2 10 2 2 2 3 2 2 25" xfId="8143"/>
    <cellStyle name="Comma 2 10 2 2 2 3 2 2 26" xfId="8144"/>
    <cellStyle name="Comma 2 10 2 2 2 3 2 2 27" xfId="8145"/>
    <cellStyle name="Comma 2 10 2 2 2 3 2 2 3" xfId="8146"/>
    <cellStyle name="Comma 2 10 2 2 2 3 2 2 4" xfId="8147"/>
    <cellStyle name="Comma 2 10 2 2 2 3 2 2 5" xfId="8148"/>
    <cellStyle name="Comma 2 10 2 2 2 3 2 2 6" xfId="8149"/>
    <cellStyle name="Comma 2 10 2 2 2 3 2 2 7" xfId="8150"/>
    <cellStyle name="Comma 2 10 2 2 2 3 2 2 8" xfId="8151"/>
    <cellStyle name="Comma 2 10 2 2 2 3 2 2 9" xfId="8152"/>
    <cellStyle name="Comma 2 10 2 2 2 3 2 20" xfId="8153"/>
    <cellStyle name="Comma 2 10 2 2 2 3 2 21" xfId="8154"/>
    <cellStyle name="Comma 2 10 2 2 2 3 2 22" xfId="8155"/>
    <cellStyle name="Comma 2 10 2 2 2 3 2 23" xfId="8156"/>
    <cellStyle name="Comma 2 10 2 2 2 3 2 24" xfId="8157"/>
    <cellStyle name="Comma 2 10 2 2 2 3 2 25" xfId="8158"/>
    <cellStyle name="Comma 2 10 2 2 2 3 2 26" xfId="8159"/>
    <cellStyle name="Comma 2 10 2 2 2 3 2 27" xfId="8160"/>
    <cellStyle name="Comma 2 10 2 2 2 3 2 3" xfId="8161"/>
    <cellStyle name="Comma 2 10 2 2 2 3 2 4" xfId="8162"/>
    <cellStyle name="Comma 2 10 2 2 2 3 2 5" xfId="8163"/>
    <cellStyle name="Comma 2 10 2 2 2 3 2 6" xfId="8164"/>
    <cellStyle name="Comma 2 10 2 2 2 3 2 7" xfId="8165"/>
    <cellStyle name="Comma 2 10 2 2 2 3 2 8" xfId="8166"/>
    <cellStyle name="Comma 2 10 2 2 2 3 2 9" xfId="8167"/>
    <cellStyle name="Comma 2 10 2 2 2 3 20" xfId="8168"/>
    <cellStyle name="Comma 2 10 2 2 2 3 21" xfId="8169"/>
    <cellStyle name="Comma 2 10 2 2 2 3 22" xfId="8170"/>
    <cellStyle name="Comma 2 10 2 2 2 3 23" xfId="8171"/>
    <cellStyle name="Comma 2 10 2 2 2 3 24" xfId="8172"/>
    <cellStyle name="Comma 2 10 2 2 2 3 25" xfId="8173"/>
    <cellStyle name="Comma 2 10 2 2 2 3 26" xfId="8174"/>
    <cellStyle name="Comma 2 10 2 2 2 3 27" xfId="8175"/>
    <cellStyle name="Comma 2 10 2 2 2 3 28" xfId="8176"/>
    <cellStyle name="Comma 2 10 2 2 2 3 29" xfId="8177"/>
    <cellStyle name="Comma 2 10 2 2 2 3 3" xfId="8178"/>
    <cellStyle name="Comma 2 10 2 2 2 3 30" xfId="8179"/>
    <cellStyle name="Comma 2 10 2 2 2 3 31" xfId="8180"/>
    <cellStyle name="Comma 2 10 2 2 2 3 32" xfId="8181"/>
    <cellStyle name="Comma 2 10 2 2 2 3 33" xfId="8182"/>
    <cellStyle name="Comma 2 10 2 2 2 3 34" xfId="8183"/>
    <cellStyle name="Comma 2 10 2 2 2 3 35" xfId="8184"/>
    <cellStyle name="Comma 2 10 2 2 2 3 36" xfId="8185"/>
    <cellStyle name="Comma 2 10 2 2 2 3 37" xfId="8186"/>
    <cellStyle name="Comma 2 10 2 2 2 3 38" xfId="8187"/>
    <cellStyle name="Comma 2 10 2 2 2 3 39" xfId="8188"/>
    <cellStyle name="Comma 2 10 2 2 2 3 4" xfId="8189"/>
    <cellStyle name="Comma 2 10 2 2 2 3 5" xfId="8190"/>
    <cellStyle name="Comma 2 10 2 2 2 3 6" xfId="8191"/>
    <cellStyle name="Comma 2 10 2 2 2 3 7" xfId="8192"/>
    <cellStyle name="Comma 2 10 2 2 2 3 8" xfId="8193"/>
    <cellStyle name="Comma 2 10 2 2 2 3 9" xfId="8194"/>
    <cellStyle name="Comma 2 10 2 2 2 30" xfId="8195"/>
    <cellStyle name="Comma 2 10 2 2 2 31" xfId="8196"/>
    <cellStyle name="Comma 2 10 2 2 2 32" xfId="8197"/>
    <cellStyle name="Comma 2 10 2 2 2 33" xfId="8198"/>
    <cellStyle name="Comma 2 10 2 2 2 34" xfId="8199"/>
    <cellStyle name="Comma 2 10 2 2 2 35" xfId="8200"/>
    <cellStyle name="Comma 2 10 2 2 2 36" xfId="8201"/>
    <cellStyle name="Comma 2 10 2 2 2 37" xfId="8202"/>
    <cellStyle name="Comma 2 10 2 2 2 38" xfId="8203"/>
    <cellStyle name="Comma 2 10 2 2 2 39" xfId="8204"/>
    <cellStyle name="Comma 2 10 2 2 2 4" xfId="8205"/>
    <cellStyle name="Comma 2 10 2 2 2 40" xfId="8206"/>
    <cellStyle name="Comma 2 10 2 2 2 41" xfId="8207"/>
    <cellStyle name="Comma 2 10 2 2 2 42" xfId="8208"/>
    <cellStyle name="Comma 2 10 2 2 2 43" xfId="8209"/>
    <cellStyle name="Comma 2 10 2 2 2 44" xfId="8210"/>
    <cellStyle name="Comma 2 10 2 2 2 45" xfId="8211"/>
    <cellStyle name="Comma 2 10 2 2 2 46" xfId="8212"/>
    <cellStyle name="Comma 2 10 2 2 2 47" xfId="8213"/>
    <cellStyle name="Comma 2 10 2 2 2 48" xfId="8214"/>
    <cellStyle name="Comma 2 10 2 2 2 49" xfId="8215"/>
    <cellStyle name="Comma 2 10 2 2 2 5" xfId="8216"/>
    <cellStyle name="Comma 2 10 2 2 2 50" xfId="8217"/>
    <cellStyle name="Comma 2 10 2 2 2 6" xfId="8218"/>
    <cellStyle name="Comma 2 10 2 2 2 7" xfId="8219"/>
    <cellStyle name="Comma 2 10 2 2 2 8" xfId="8220"/>
    <cellStyle name="Comma 2 10 2 2 2 9" xfId="8221"/>
    <cellStyle name="Comma 2 10 2 2 20" xfId="8222"/>
    <cellStyle name="Comma 2 10 2 2 21" xfId="8223"/>
    <cellStyle name="Comma 2 10 2 2 22" xfId="8224"/>
    <cellStyle name="Comma 2 10 2 2 23" xfId="8225"/>
    <cellStyle name="Comma 2 10 2 2 24" xfId="8226"/>
    <cellStyle name="Comma 2 10 2 2 25" xfId="8227"/>
    <cellStyle name="Comma 2 10 2 2 26" xfId="8228"/>
    <cellStyle name="Comma 2 10 2 2 27" xfId="8229"/>
    <cellStyle name="Comma 2 10 2 2 28" xfId="8230"/>
    <cellStyle name="Comma 2 10 2 2 29" xfId="8231"/>
    <cellStyle name="Comma 2 10 2 2 3" xfId="8232"/>
    <cellStyle name="Comma 2 10 2 2 30" xfId="8233"/>
    <cellStyle name="Comma 2 10 2 2 31" xfId="8234"/>
    <cellStyle name="Comma 2 10 2 2 32" xfId="8235"/>
    <cellStyle name="Comma 2 10 2 2 33" xfId="8236"/>
    <cellStyle name="Comma 2 10 2 2 34" xfId="8237"/>
    <cellStyle name="Comma 2 10 2 2 35" xfId="8238"/>
    <cellStyle name="Comma 2 10 2 2 36" xfId="8239"/>
    <cellStyle name="Comma 2 10 2 2 37" xfId="8240"/>
    <cellStyle name="Comma 2 10 2 2 38" xfId="8241"/>
    <cellStyle name="Comma 2 10 2 2 39" xfId="8242"/>
    <cellStyle name="Comma 2 10 2 2 4" xfId="8243"/>
    <cellStyle name="Comma 2 10 2 2 4 10" xfId="8244"/>
    <cellStyle name="Comma 2 10 2 2 4 11" xfId="8245"/>
    <cellStyle name="Comma 2 10 2 2 4 12" xfId="8246"/>
    <cellStyle name="Comma 2 10 2 2 4 13" xfId="8247"/>
    <cellStyle name="Comma 2 10 2 2 4 14" xfId="8248"/>
    <cellStyle name="Comma 2 10 2 2 4 15" xfId="8249"/>
    <cellStyle name="Comma 2 10 2 2 4 16" xfId="8250"/>
    <cellStyle name="Comma 2 10 2 2 4 17" xfId="8251"/>
    <cellStyle name="Comma 2 10 2 2 4 18" xfId="8252"/>
    <cellStyle name="Comma 2 10 2 2 4 19" xfId="8253"/>
    <cellStyle name="Comma 2 10 2 2 4 2" xfId="8254"/>
    <cellStyle name="Comma 2 10 2 2 4 2 10" xfId="8255"/>
    <cellStyle name="Comma 2 10 2 2 4 2 11" xfId="8256"/>
    <cellStyle name="Comma 2 10 2 2 4 2 12" xfId="8257"/>
    <cellStyle name="Comma 2 10 2 2 4 2 13" xfId="8258"/>
    <cellStyle name="Comma 2 10 2 2 4 2 14" xfId="8259"/>
    <cellStyle name="Comma 2 10 2 2 4 2 15" xfId="8260"/>
    <cellStyle name="Comma 2 10 2 2 4 2 16" xfId="8261"/>
    <cellStyle name="Comma 2 10 2 2 4 2 17" xfId="8262"/>
    <cellStyle name="Comma 2 10 2 2 4 2 18" xfId="8263"/>
    <cellStyle name="Comma 2 10 2 2 4 2 19" xfId="8264"/>
    <cellStyle name="Comma 2 10 2 2 4 2 2" xfId="8265"/>
    <cellStyle name="Comma 2 10 2 2 4 2 2 10" xfId="8266"/>
    <cellStyle name="Comma 2 10 2 2 4 2 2 11" xfId="8267"/>
    <cellStyle name="Comma 2 10 2 2 4 2 2 12" xfId="8268"/>
    <cellStyle name="Comma 2 10 2 2 4 2 2 13" xfId="8269"/>
    <cellStyle name="Comma 2 10 2 2 4 2 2 14" xfId="8270"/>
    <cellStyle name="Comma 2 10 2 2 4 2 2 15" xfId="8271"/>
    <cellStyle name="Comma 2 10 2 2 4 2 2 16" xfId="8272"/>
    <cellStyle name="Comma 2 10 2 2 4 2 2 17" xfId="8273"/>
    <cellStyle name="Comma 2 10 2 2 4 2 2 18" xfId="8274"/>
    <cellStyle name="Comma 2 10 2 2 4 2 2 19" xfId="8275"/>
    <cellStyle name="Comma 2 10 2 2 4 2 2 2" xfId="8276"/>
    <cellStyle name="Comma 2 10 2 2 4 2 2 20" xfId="8277"/>
    <cellStyle name="Comma 2 10 2 2 4 2 2 21" xfId="8278"/>
    <cellStyle name="Comma 2 10 2 2 4 2 2 22" xfId="8279"/>
    <cellStyle name="Comma 2 10 2 2 4 2 2 23" xfId="8280"/>
    <cellStyle name="Comma 2 10 2 2 4 2 2 24" xfId="8281"/>
    <cellStyle name="Comma 2 10 2 2 4 2 2 25" xfId="8282"/>
    <cellStyle name="Comma 2 10 2 2 4 2 2 26" xfId="8283"/>
    <cellStyle name="Comma 2 10 2 2 4 2 2 27" xfId="8284"/>
    <cellStyle name="Comma 2 10 2 2 4 2 2 3" xfId="8285"/>
    <cellStyle name="Comma 2 10 2 2 4 2 2 4" xfId="8286"/>
    <cellStyle name="Comma 2 10 2 2 4 2 2 5" xfId="8287"/>
    <cellStyle name="Comma 2 10 2 2 4 2 2 6" xfId="8288"/>
    <cellStyle name="Comma 2 10 2 2 4 2 2 7" xfId="8289"/>
    <cellStyle name="Comma 2 10 2 2 4 2 2 8" xfId="8290"/>
    <cellStyle name="Comma 2 10 2 2 4 2 2 9" xfId="8291"/>
    <cellStyle name="Comma 2 10 2 2 4 2 20" xfId="8292"/>
    <cellStyle name="Comma 2 10 2 2 4 2 21" xfId="8293"/>
    <cellStyle name="Comma 2 10 2 2 4 2 22" xfId="8294"/>
    <cellStyle name="Comma 2 10 2 2 4 2 23" xfId="8295"/>
    <cellStyle name="Comma 2 10 2 2 4 2 24" xfId="8296"/>
    <cellStyle name="Comma 2 10 2 2 4 2 25" xfId="8297"/>
    <cellStyle name="Comma 2 10 2 2 4 2 26" xfId="8298"/>
    <cellStyle name="Comma 2 10 2 2 4 2 27" xfId="8299"/>
    <cellStyle name="Comma 2 10 2 2 4 2 3" xfId="8300"/>
    <cellStyle name="Comma 2 10 2 2 4 2 4" xfId="8301"/>
    <cellStyle name="Comma 2 10 2 2 4 2 5" xfId="8302"/>
    <cellStyle name="Comma 2 10 2 2 4 2 6" xfId="8303"/>
    <cellStyle name="Comma 2 10 2 2 4 2 7" xfId="8304"/>
    <cellStyle name="Comma 2 10 2 2 4 2 8" xfId="8305"/>
    <cellStyle name="Comma 2 10 2 2 4 2 9" xfId="8306"/>
    <cellStyle name="Comma 2 10 2 2 4 20" xfId="8307"/>
    <cellStyle name="Comma 2 10 2 2 4 21" xfId="8308"/>
    <cellStyle name="Comma 2 10 2 2 4 22" xfId="8309"/>
    <cellStyle name="Comma 2 10 2 2 4 23" xfId="8310"/>
    <cellStyle name="Comma 2 10 2 2 4 24" xfId="8311"/>
    <cellStyle name="Comma 2 10 2 2 4 25" xfId="8312"/>
    <cellStyle name="Comma 2 10 2 2 4 26" xfId="8313"/>
    <cellStyle name="Comma 2 10 2 2 4 27" xfId="8314"/>
    <cellStyle name="Comma 2 10 2 2 4 28" xfId="8315"/>
    <cellStyle name="Comma 2 10 2 2 4 29" xfId="8316"/>
    <cellStyle name="Comma 2 10 2 2 4 3" xfId="8317"/>
    <cellStyle name="Comma 2 10 2 2 4 30" xfId="8318"/>
    <cellStyle name="Comma 2 10 2 2 4 31" xfId="8319"/>
    <cellStyle name="Comma 2 10 2 2 4 32" xfId="8320"/>
    <cellStyle name="Comma 2 10 2 2 4 33" xfId="8321"/>
    <cellStyle name="Comma 2 10 2 2 4 34" xfId="8322"/>
    <cellStyle name="Comma 2 10 2 2 4 35" xfId="8323"/>
    <cellStyle name="Comma 2 10 2 2 4 36" xfId="8324"/>
    <cellStyle name="Comma 2 10 2 2 4 37" xfId="8325"/>
    <cellStyle name="Comma 2 10 2 2 4 38" xfId="8326"/>
    <cellStyle name="Comma 2 10 2 2 4 39" xfId="8327"/>
    <cellStyle name="Comma 2 10 2 2 4 4" xfId="8328"/>
    <cellStyle name="Comma 2 10 2 2 4 5" xfId="8329"/>
    <cellStyle name="Comma 2 10 2 2 4 6" xfId="8330"/>
    <cellStyle name="Comma 2 10 2 2 4 7" xfId="8331"/>
    <cellStyle name="Comma 2 10 2 2 4 8" xfId="8332"/>
    <cellStyle name="Comma 2 10 2 2 4 9" xfId="8333"/>
    <cellStyle name="Comma 2 10 2 2 40" xfId="8334"/>
    <cellStyle name="Comma 2 10 2 2 41" xfId="8335"/>
    <cellStyle name="Comma 2 10 2 2 42" xfId="8336"/>
    <cellStyle name="Comma 2 10 2 2 43" xfId="8337"/>
    <cellStyle name="Comma 2 10 2 2 44" xfId="8338"/>
    <cellStyle name="Comma 2 10 2 2 45" xfId="8339"/>
    <cellStyle name="Comma 2 10 2 2 46" xfId="8340"/>
    <cellStyle name="Comma 2 10 2 2 47" xfId="8341"/>
    <cellStyle name="Comma 2 10 2 2 48" xfId="8342"/>
    <cellStyle name="Comma 2 10 2 2 49" xfId="8343"/>
    <cellStyle name="Comma 2 10 2 2 5" xfId="8344"/>
    <cellStyle name="Comma 2 10 2 2 50" xfId="8345"/>
    <cellStyle name="Comma 2 10 2 2 51" xfId="8346"/>
    <cellStyle name="Comma 2 10 2 2 6" xfId="8347"/>
    <cellStyle name="Comma 2 10 2 2 7" xfId="8348"/>
    <cellStyle name="Comma 2 10 2 2 8" xfId="8349"/>
    <cellStyle name="Comma 2 10 2 2 9" xfId="8350"/>
    <cellStyle name="Comma 2 10 2 20" xfId="8351"/>
    <cellStyle name="Comma 2 10 2 21" xfId="8352"/>
    <cellStyle name="Comma 2 10 2 22" xfId="8353"/>
    <cellStyle name="Comma 2 10 2 23" xfId="8354"/>
    <cellStyle name="Comma 2 10 2 24" xfId="8355"/>
    <cellStyle name="Comma 2 10 2 25" xfId="8356"/>
    <cellStyle name="Comma 2 10 2 26" xfId="8357"/>
    <cellStyle name="Comma 2 10 2 27" xfId="8358"/>
    <cellStyle name="Comma 2 10 2 28" xfId="8359"/>
    <cellStyle name="Comma 2 10 2 29" xfId="8360"/>
    <cellStyle name="Comma 2 10 2 3" xfId="8361"/>
    <cellStyle name="Comma 2 10 2 3 10" xfId="8362"/>
    <cellStyle name="Comma 2 10 2 3 11" xfId="8363"/>
    <cellStyle name="Comma 2 10 2 3 12" xfId="8364"/>
    <cellStyle name="Comma 2 10 2 3 13" xfId="8365"/>
    <cellStyle name="Comma 2 10 2 3 14" xfId="8366"/>
    <cellStyle name="Comma 2 10 2 3 14 10" xfId="8367"/>
    <cellStyle name="Comma 2 10 2 3 14 11" xfId="8368"/>
    <cellStyle name="Comma 2 10 2 3 14 12" xfId="8369"/>
    <cellStyle name="Comma 2 10 2 3 14 13" xfId="8370"/>
    <cellStyle name="Comma 2 10 2 3 14 14" xfId="8371"/>
    <cellStyle name="Comma 2 10 2 3 14 15" xfId="8372"/>
    <cellStyle name="Comma 2 10 2 3 14 16" xfId="8373"/>
    <cellStyle name="Comma 2 10 2 3 14 17" xfId="8374"/>
    <cellStyle name="Comma 2 10 2 3 14 18" xfId="8375"/>
    <cellStyle name="Comma 2 10 2 3 14 19" xfId="8376"/>
    <cellStyle name="Comma 2 10 2 3 14 2" xfId="8377"/>
    <cellStyle name="Comma 2 10 2 3 14 2 10" xfId="8378"/>
    <cellStyle name="Comma 2 10 2 3 14 2 11" xfId="8379"/>
    <cellStyle name="Comma 2 10 2 3 14 2 12" xfId="8380"/>
    <cellStyle name="Comma 2 10 2 3 14 2 13" xfId="8381"/>
    <cellStyle name="Comma 2 10 2 3 14 2 14" xfId="8382"/>
    <cellStyle name="Comma 2 10 2 3 14 2 15" xfId="8383"/>
    <cellStyle name="Comma 2 10 2 3 14 2 16" xfId="8384"/>
    <cellStyle name="Comma 2 10 2 3 14 2 17" xfId="8385"/>
    <cellStyle name="Comma 2 10 2 3 14 2 18" xfId="8386"/>
    <cellStyle name="Comma 2 10 2 3 14 2 19" xfId="8387"/>
    <cellStyle name="Comma 2 10 2 3 14 2 2" xfId="8388"/>
    <cellStyle name="Comma 2 10 2 3 14 2 20" xfId="8389"/>
    <cellStyle name="Comma 2 10 2 3 14 2 21" xfId="8390"/>
    <cellStyle name="Comma 2 10 2 3 14 2 22" xfId="8391"/>
    <cellStyle name="Comma 2 10 2 3 14 2 23" xfId="8392"/>
    <cellStyle name="Comma 2 10 2 3 14 2 24" xfId="8393"/>
    <cellStyle name="Comma 2 10 2 3 14 2 25" xfId="8394"/>
    <cellStyle name="Comma 2 10 2 3 14 2 26" xfId="8395"/>
    <cellStyle name="Comma 2 10 2 3 14 2 27" xfId="8396"/>
    <cellStyle name="Comma 2 10 2 3 14 2 3" xfId="8397"/>
    <cellStyle name="Comma 2 10 2 3 14 2 4" xfId="8398"/>
    <cellStyle name="Comma 2 10 2 3 14 2 5" xfId="8399"/>
    <cellStyle name="Comma 2 10 2 3 14 2 6" xfId="8400"/>
    <cellStyle name="Comma 2 10 2 3 14 2 7" xfId="8401"/>
    <cellStyle name="Comma 2 10 2 3 14 2 8" xfId="8402"/>
    <cellStyle name="Comma 2 10 2 3 14 2 9" xfId="8403"/>
    <cellStyle name="Comma 2 10 2 3 14 20" xfId="8404"/>
    <cellStyle name="Comma 2 10 2 3 14 21" xfId="8405"/>
    <cellStyle name="Comma 2 10 2 3 14 22" xfId="8406"/>
    <cellStyle name="Comma 2 10 2 3 14 23" xfId="8407"/>
    <cellStyle name="Comma 2 10 2 3 14 24" xfId="8408"/>
    <cellStyle name="Comma 2 10 2 3 14 25" xfId="8409"/>
    <cellStyle name="Comma 2 10 2 3 14 26" xfId="8410"/>
    <cellStyle name="Comma 2 10 2 3 14 27" xfId="8411"/>
    <cellStyle name="Comma 2 10 2 3 14 3" xfId="8412"/>
    <cellStyle name="Comma 2 10 2 3 14 4" xfId="8413"/>
    <cellStyle name="Comma 2 10 2 3 14 5" xfId="8414"/>
    <cellStyle name="Comma 2 10 2 3 14 6" xfId="8415"/>
    <cellStyle name="Comma 2 10 2 3 14 7" xfId="8416"/>
    <cellStyle name="Comma 2 10 2 3 14 8" xfId="8417"/>
    <cellStyle name="Comma 2 10 2 3 14 9" xfId="8418"/>
    <cellStyle name="Comma 2 10 2 3 15" xfId="8419"/>
    <cellStyle name="Comma 2 10 2 3 16" xfId="8420"/>
    <cellStyle name="Comma 2 10 2 3 17" xfId="8421"/>
    <cellStyle name="Comma 2 10 2 3 18" xfId="8422"/>
    <cellStyle name="Comma 2 10 2 3 19" xfId="8423"/>
    <cellStyle name="Comma 2 10 2 3 2" xfId="8424"/>
    <cellStyle name="Comma 2 10 2 3 2 10" xfId="8425"/>
    <cellStyle name="Comma 2 10 2 3 2 11" xfId="8426"/>
    <cellStyle name="Comma 2 10 2 3 2 12" xfId="8427"/>
    <cellStyle name="Comma 2 10 2 3 2 13" xfId="8428"/>
    <cellStyle name="Comma 2 10 2 3 2 14" xfId="8429"/>
    <cellStyle name="Comma 2 10 2 3 2 15" xfId="8430"/>
    <cellStyle name="Comma 2 10 2 3 2 16" xfId="8431"/>
    <cellStyle name="Comma 2 10 2 3 2 17" xfId="8432"/>
    <cellStyle name="Comma 2 10 2 3 2 18" xfId="8433"/>
    <cellStyle name="Comma 2 10 2 3 2 19" xfId="8434"/>
    <cellStyle name="Comma 2 10 2 3 2 2" xfId="8435"/>
    <cellStyle name="Comma 2 10 2 3 2 2 10" xfId="8436"/>
    <cellStyle name="Comma 2 10 2 3 2 2 11" xfId="8437"/>
    <cellStyle name="Comma 2 10 2 3 2 2 12" xfId="8438"/>
    <cellStyle name="Comma 2 10 2 3 2 2 13" xfId="8439"/>
    <cellStyle name="Comma 2 10 2 3 2 2 14" xfId="8440"/>
    <cellStyle name="Comma 2 10 2 3 2 2 15" xfId="8441"/>
    <cellStyle name="Comma 2 10 2 3 2 2 16" xfId="8442"/>
    <cellStyle name="Comma 2 10 2 3 2 2 17" xfId="8443"/>
    <cellStyle name="Comma 2 10 2 3 2 2 18" xfId="8444"/>
    <cellStyle name="Comma 2 10 2 3 2 2 19" xfId="8445"/>
    <cellStyle name="Comma 2 10 2 3 2 2 2" xfId="8446"/>
    <cellStyle name="Comma 2 10 2 3 2 2 2 10" xfId="8447"/>
    <cellStyle name="Comma 2 10 2 3 2 2 2 11" xfId="8448"/>
    <cellStyle name="Comma 2 10 2 3 2 2 2 12" xfId="8449"/>
    <cellStyle name="Comma 2 10 2 3 2 2 2 13" xfId="8450"/>
    <cellStyle name="Comma 2 10 2 3 2 2 2 14" xfId="8451"/>
    <cellStyle name="Comma 2 10 2 3 2 2 2 15" xfId="8452"/>
    <cellStyle name="Comma 2 10 2 3 2 2 2 16" xfId="8453"/>
    <cellStyle name="Comma 2 10 2 3 2 2 2 17" xfId="8454"/>
    <cellStyle name="Comma 2 10 2 3 2 2 2 18" xfId="8455"/>
    <cellStyle name="Comma 2 10 2 3 2 2 2 19" xfId="8456"/>
    <cellStyle name="Comma 2 10 2 3 2 2 2 2" xfId="8457"/>
    <cellStyle name="Comma 2 10 2 3 2 2 2 20" xfId="8458"/>
    <cellStyle name="Comma 2 10 2 3 2 2 2 21" xfId="8459"/>
    <cellStyle name="Comma 2 10 2 3 2 2 2 22" xfId="8460"/>
    <cellStyle name="Comma 2 10 2 3 2 2 2 23" xfId="8461"/>
    <cellStyle name="Comma 2 10 2 3 2 2 2 24" xfId="8462"/>
    <cellStyle name="Comma 2 10 2 3 2 2 2 25" xfId="8463"/>
    <cellStyle name="Comma 2 10 2 3 2 2 2 26" xfId="8464"/>
    <cellStyle name="Comma 2 10 2 3 2 2 2 27" xfId="8465"/>
    <cellStyle name="Comma 2 10 2 3 2 2 2 3" xfId="8466"/>
    <cellStyle name="Comma 2 10 2 3 2 2 2 4" xfId="8467"/>
    <cellStyle name="Comma 2 10 2 3 2 2 2 5" xfId="8468"/>
    <cellStyle name="Comma 2 10 2 3 2 2 2 6" xfId="8469"/>
    <cellStyle name="Comma 2 10 2 3 2 2 2 7" xfId="8470"/>
    <cellStyle name="Comma 2 10 2 3 2 2 2 8" xfId="8471"/>
    <cellStyle name="Comma 2 10 2 3 2 2 2 9" xfId="8472"/>
    <cellStyle name="Comma 2 10 2 3 2 2 20" xfId="8473"/>
    <cellStyle name="Comma 2 10 2 3 2 2 21" xfId="8474"/>
    <cellStyle name="Comma 2 10 2 3 2 2 22" xfId="8475"/>
    <cellStyle name="Comma 2 10 2 3 2 2 23" xfId="8476"/>
    <cellStyle name="Comma 2 10 2 3 2 2 24" xfId="8477"/>
    <cellStyle name="Comma 2 10 2 3 2 2 25" xfId="8478"/>
    <cellStyle name="Comma 2 10 2 3 2 2 26" xfId="8479"/>
    <cellStyle name="Comma 2 10 2 3 2 2 27" xfId="8480"/>
    <cellStyle name="Comma 2 10 2 3 2 2 3" xfId="8481"/>
    <cellStyle name="Comma 2 10 2 3 2 2 4" xfId="8482"/>
    <cellStyle name="Comma 2 10 2 3 2 2 5" xfId="8483"/>
    <cellStyle name="Comma 2 10 2 3 2 2 6" xfId="8484"/>
    <cellStyle name="Comma 2 10 2 3 2 2 7" xfId="8485"/>
    <cellStyle name="Comma 2 10 2 3 2 2 8" xfId="8486"/>
    <cellStyle name="Comma 2 10 2 3 2 2 9" xfId="8487"/>
    <cellStyle name="Comma 2 10 2 3 2 20" xfId="8488"/>
    <cellStyle name="Comma 2 10 2 3 2 21" xfId="8489"/>
    <cellStyle name="Comma 2 10 2 3 2 22" xfId="8490"/>
    <cellStyle name="Comma 2 10 2 3 2 23" xfId="8491"/>
    <cellStyle name="Comma 2 10 2 3 2 24" xfId="8492"/>
    <cellStyle name="Comma 2 10 2 3 2 25" xfId="8493"/>
    <cellStyle name="Comma 2 10 2 3 2 26" xfId="8494"/>
    <cellStyle name="Comma 2 10 2 3 2 27" xfId="8495"/>
    <cellStyle name="Comma 2 10 2 3 2 28" xfId="8496"/>
    <cellStyle name="Comma 2 10 2 3 2 29" xfId="8497"/>
    <cellStyle name="Comma 2 10 2 3 2 3" xfId="8498"/>
    <cellStyle name="Comma 2 10 2 3 2 30" xfId="8499"/>
    <cellStyle name="Comma 2 10 2 3 2 31" xfId="8500"/>
    <cellStyle name="Comma 2 10 2 3 2 32" xfId="8501"/>
    <cellStyle name="Comma 2 10 2 3 2 33" xfId="8502"/>
    <cellStyle name="Comma 2 10 2 3 2 34" xfId="8503"/>
    <cellStyle name="Comma 2 10 2 3 2 35" xfId="8504"/>
    <cellStyle name="Comma 2 10 2 3 2 36" xfId="8505"/>
    <cellStyle name="Comma 2 10 2 3 2 37" xfId="8506"/>
    <cellStyle name="Comma 2 10 2 3 2 38" xfId="8507"/>
    <cellStyle name="Comma 2 10 2 3 2 39" xfId="8508"/>
    <cellStyle name="Comma 2 10 2 3 2 4" xfId="8509"/>
    <cellStyle name="Comma 2 10 2 3 2 5" xfId="8510"/>
    <cellStyle name="Comma 2 10 2 3 2 6" xfId="8511"/>
    <cellStyle name="Comma 2 10 2 3 2 7" xfId="8512"/>
    <cellStyle name="Comma 2 10 2 3 2 8" xfId="8513"/>
    <cellStyle name="Comma 2 10 2 3 2 9" xfId="8514"/>
    <cellStyle name="Comma 2 10 2 3 20" xfId="8515"/>
    <cellStyle name="Comma 2 10 2 3 21" xfId="8516"/>
    <cellStyle name="Comma 2 10 2 3 22" xfId="8517"/>
    <cellStyle name="Comma 2 10 2 3 23" xfId="8518"/>
    <cellStyle name="Comma 2 10 2 3 24" xfId="8519"/>
    <cellStyle name="Comma 2 10 2 3 25" xfId="8520"/>
    <cellStyle name="Comma 2 10 2 3 26" xfId="8521"/>
    <cellStyle name="Comma 2 10 2 3 27" xfId="8522"/>
    <cellStyle name="Comma 2 10 2 3 28" xfId="8523"/>
    <cellStyle name="Comma 2 10 2 3 29" xfId="8524"/>
    <cellStyle name="Comma 2 10 2 3 3" xfId="8525"/>
    <cellStyle name="Comma 2 10 2 3 30" xfId="8526"/>
    <cellStyle name="Comma 2 10 2 3 31" xfId="8527"/>
    <cellStyle name="Comma 2 10 2 3 32" xfId="8528"/>
    <cellStyle name="Comma 2 10 2 3 33" xfId="8529"/>
    <cellStyle name="Comma 2 10 2 3 34" xfId="8530"/>
    <cellStyle name="Comma 2 10 2 3 35" xfId="8531"/>
    <cellStyle name="Comma 2 10 2 3 36" xfId="8532"/>
    <cellStyle name="Comma 2 10 2 3 37" xfId="8533"/>
    <cellStyle name="Comma 2 10 2 3 38" xfId="8534"/>
    <cellStyle name="Comma 2 10 2 3 39" xfId="8535"/>
    <cellStyle name="Comma 2 10 2 3 4" xfId="8536"/>
    <cellStyle name="Comma 2 10 2 3 40" xfId="8537"/>
    <cellStyle name="Comma 2 10 2 3 41" xfId="8538"/>
    <cellStyle name="Comma 2 10 2 3 42" xfId="8539"/>
    <cellStyle name="Comma 2 10 2 3 43" xfId="8540"/>
    <cellStyle name="Comma 2 10 2 3 44" xfId="8541"/>
    <cellStyle name="Comma 2 10 2 3 45" xfId="8542"/>
    <cellStyle name="Comma 2 10 2 3 46" xfId="8543"/>
    <cellStyle name="Comma 2 10 2 3 47" xfId="8544"/>
    <cellStyle name="Comma 2 10 2 3 48" xfId="8545"/>
    <cellStyle name="Comma 2 10 2 3 49" xfId="8546"/>
    <cellStyle name="Comma 2 10 2 3 5" xfId="8547"/>
    <cellStyle name="Comma 2 10 2 3 50" xfId="8548"/>
    <cellStyle name="Comma 2 10 2 3 6" xfId="8549"/>
    <cellStyle name="Comma 2 10 2 3 7" xfId="8550"/>
    <cellStyle name="Comma 2 10 2 3 8" xfId="8551"/>
    <cellStyle name="Comma 2 10 2 3 9" xfId="8552"/>
    <cellStyle name="Comma 2 10 2 30" xfId="8553"/>
    <cellStyle name="Comma 2 10 2 31" xfId="8554"/>
    <cellStyle name="Comma 2 10 2 32" xfId="8555"/>
    <cellStyle name="Comma 2 10 2 33" xfId="8556"/>
    <cellStyle name="Comma 2 10 2 34" xfId="8557"/>
    <cellStyle name="Comma 2 10 2 35" xfId="8558"/>
    <cellStyle name="Comma 2 10 2 36" xfId="8559"/>
    <cellStyle name="Comma 2 10 2 37" xfId="8560"/>
    <cellStyle name="Comma 2 10 2 38" xfId="8561"/>
    <cellStyle name="Comma 2 10 2 39" xfId="8562"/>
    <cellStyle name="Comma 2 10 2 4" xfId="8563"/>
    <cellStyle name="Comma 2 10 2 40" xfId="8564"/>
    <cellStyle name="Comma 2 10 2 41" xfId="8565"/>
    <cellStyle name="Comma 2 10 2 42" xfId="8566"/>
    <cellStyle name="Comma 2 10 2 43" xfId="8567"/>
    <cellStyle name="Comma 2 10 2 44" xfId="8568"/>
    <cellStyle name="Comma 2 10 2 45" xfId="8569"/>
    <cellStyle name="Comma 2 10 2 46" xfId="8570"/>
    <cellStyle name="Comma 2 10 2 47" xfId="8571"/>
    <cellStyle name="Comma 2 10 2 48" xfId="8572"/>
    <cellStyle name="Comma 2 10 2 49" xfId="8573"/>
    <cellStyle name="Comma 2 10 2 5" xfId="8574"/>
    <cellStyle name="Comma 2 10 2 5 10" xfId="8575"/>
    <cellStyle name="Comma 2 10 2 5 11" xfId="8576"/>
    <cellStyle name="Comma 2 10 2 5 12" xfId="8577"/>
    <cellStyle name="Comma 2 10 2 5 13" xfId="8578"/>
    <cellStyle name="Comma 2 10 2 5 14" xfId="8579"/>
    <cellStyle name="Comma 2 10 2 5 15" xfId="8580"/>
    <cellStyle name="Comma 2 10 2 5 16" xfId="8581"/>
    <cellStyle name="Comma 2 10 2 5 17" xfId="8582"/>
    <cellStyle name="Comma 2 10 2 5 18" xfId="8583"/>
    <cellStyle name="Comma 2 10 2 5 19" xfId="8584"/>
    <cellStyle name="Comma 2 10 2 5 2" xfId="8585"/>
    <cellStyle name="Comma 2 10 2 5 2 10" xfId="8586"/>
    <cellStyle name="Comma 2 10 2 5 2 11" xfId="8587"/>
    <cellStyle name="Comma 2 10 2 5 2 12" xfId="8588"/>
    <cellStyle name="Comma 2 10 2 5 2 13" xfId="8589"/>
    <cellStyle name="Comma 2 10 2 5 2 14" xfId="8590"/>
    <cellStyle name="Comma 2 10 2 5 2 15" xfId="8591"/>
    <cellStyle name="Comma 2 10 2 5 2 16" xfId="8592"/>
    <cellStyle name="Comma 2 10 2 5 2 17" xfId="8593"/>
    <cellStyle name="Comma 2 10 2 5 2 18" xfId="8594"/>
    <cellStyle name="Comma 2 10 2 5 2 19" xfId="8595"/>
    <cellStyle name="Comma 2 10 2 5 2 2" xfId="8596"/>
    <cellStyle name="Comma 2 10 2 5 2 2 10" xfId="8597"/>
    <cellStyle name="Comma 2 10 2 5 2 2 11" xfId="8598"/>
    <cellStyle name="Comma 2 10 2 5 2 2 12" xfId="8599"/>
    <cellStyle name="Comma 2 10 2 5 2 2 13" xfId="8600"/>
    <cellStyle name="Comma 2 10 2 5 2 2 14" xfId="8601"/>
    <cellStyle name="Comma 2 10 2 5 2 2 15" xfId="8602"/>
    <cellStyle name="Comma 2 10 2 5 2 2 16" xfId="8603"/>
    <cellStyle name="Comma 2 10 2 5 2 2 17" xfId="8604"/>
    <cellStyle name="Comma 2 10 2 5 2 2 18" xfId="8605"/>
    <cellStyle name="Comma 2 10 2 5 2 2 19" xfId="8606"/>
    <cellStyle name="Comma 2 10 2 5 2 2 2" xfId="8607"/>
    <cellStyle name="Comma 2 10 2 5 2 2 20" xfId="8608"/>
    <cellStyle name="Comma 2 10 2 5 2 2 21" xfId="8609"/>
    <cellStyle name="Comma 2 10 2 5 2 2 22" xfId="8610"/>
    <cellStyle name="Comma 2 10 2 5 2 2 23" xfId="8611"/>
    <cellStyle name="Comma 2 10 2 5 2 2 24" xfId="8612"/>
    <cellStyle name="Comma 2 10 2 5 2 2 25" xfId="8613"/>
    <cellStyle name="Comma 2 10 2 5 2 2 26" xfId="8614"/>
    <cellStyle name="Comma 2 10 2 5 2 2 27" xfId="8615"/>
    <cellStyle name="Comma 2 10 2 5 2 2 3" xfId="8616"/>
    <cellStyle name="Comma 2 10 2 5 2 2 4" xfId="8617"/>
    <cellStyle name="Comma 2 10 2 5 2 2 5" xfId="8618"/>
    <cellStyle name="Comma 2 10 2 5 2 2 6" xfId="8619"/>
    <cellStyle name="Comma 2 10 2 5 2 2 7" xfId="8620"/>
    <cellStyle name="Comma 2 10 2 5 2 2 8" xfId="8621"/>
    <cellStyle name="Comma 2 10 2 5 2 2 9" xfId="8622"/>
    <cellStyle name="Comma 2 10 2 5 2 20" xfId="8623"/>
    <cellStyle name="Comma 2 10 2 5 2 21" xfId="8624"/>
    <cellStyle name="Comma 2 10 2 5 2 22" xfId="8625"/>
    <cellStyle name="Comma 2 10 2 5 2 23" xfId="8626"/>
    <cellStyle name="Comma 2 10 2 5 2 24" xfId="8627"/>
    <cellStyle name="Comma 2 10 2 5 2 25" xfId="8628"/>
    <cellStyle name="Comma 2 10 2 5 2 26" xfId="8629"/>
    <cellStyle name="Comma 2 10 2 5 2 27" xfId="8630"/>
    <cellStyle name="Comma 2 10 2 5 2 3" xfId="8631"/>
    <cellStyle name="Comma 2 10 2 5 2 4" xfId="8632"/>
    <cellStyle name="Comma 2 10 2 5 2 5" xfId="8633"/>
    <cellStyle name="Comma 2 10 2 5 2 6" xfId="8634"/>
    <cellStyle name="Comma 2 10 2 5 2 7" xfId="8635"/>
    <cellStyle name="Comma 2 10 2 5 2 8" xfId="8636"/>
    <cellStyle name="Comma 2 10 2 5 2 9" xfId="8637"/>
    <cellStyle name="Comma 2 10 2 5 20" xfId="8638"/>
    <cellStyle name="Comma 2 10 2 5 21" xfId="8639"/>
    <cellStyle name="Comma 2 10 2 5 22" xfId="8640"/>
    <cellStyle name="Comma 2 10 2 5 23" xfId="8641"/>
    <cellStyle name="Comma 2 10 2 5 24" xfId="8642"/>
    <cellStyle name="Comma 2 10 2 5 25" xfId="8643"/>
    <cellStyle name="Comma 2 10 2 5 26" xfId="8644"/>
    <cellStyle name="Comma 2 10 2 5 27" xfId="8645"/>
    <cellStyle name="Comma 2 10 2 5 28" xfId="8646"/>
    <cellStyle name="Comma 2 10 2 5 29" xfId="8647"/>
    <cellStyle name="Comma 2 10 2 5 3" xfId="8648"/>
    <cellStyle name="Comma 2 10 2 5 30" xfId="8649"/>
    <cellStyle name="Comma 2 10 2 5 31" xfId="8650"/>
    <cellStyle name="Comma 2 10 2 5 32" xfId="8651"/>
    <cellStyle name="Comma 2 10 2 5 33" xfId="8652"/>
    <cellStyle name="Comma 2 10 2 5 34" xfId="8653"/>
    <cellStyle name="Comma 2 10 2 5 35" xfId="8654"/>
    <cellStyle name="Comma 2 10 2 5 36" xfId="8655"/>
    <cellStyle name="Comma 2 10 2 5 37" xfId="8656"/>
    <cellStyle name="Comma 2 10 2 5 38" xfId="8657"/>
    <cellStyle name="Comma 2 10 2 5 39" xfId="8658"/>
    <cellStyle name="Comma 2 10 2 5 4" xfId="8659"/>
    <cellStyle name="Comma 2 10 2 5 5" xfId="8660"/>
    <cellStyle name="Comma 2 10 2 5 6" xfId="8661"/>
    <cellStyle name="Comma 2 10 2 5 7" xfId="8662"/>
    <cellStyle name="Comma 2 10 2 5 8" xfId="8663"/>
    <cellStyle name="Comma 2 10 2 5 9" xfId="8664"/>
    <cellStyle name="Comma 2 10 2 50" xfId="8665"/>
    <cellStyle name="Comma 2 10 2 51" xfId="8666"/>
    <cellStyle name="Comma 2 10 2 52" xfId="8667"/>
    <cellStyle name="Comma 2 10 2 6" xfId="8668"/>
    <cellStyle name="Comma 2 10 2 7" xfId="8669"/>
    <cellStyle name="Comma 2 10 2 8" xfId="8670"/>
    <cellStyle name="Comma 2 10 2 9" xfId="8671"/>
    <cellStyle name="Comma 2 10 20" xfId="8672"/>
    <cellStyle name="Comma 2 10 20 2" xfId="8673"/>
    <cellStyle name="Comma 2 10 20 3" xfId="8674"/>
    <cellStyle name="Comma 2 10 20 4" xfId="8675"/>
    <cellStyle name="Comma 2 10 21" xfId="8676"/>
    <cellStyle name="Comma 2 10 21 2" xfId="8677"/>
    <cellStyle name="Comma 2 10 22" xfId="8678"/>
    <cellStyle name="Comma 2 10 23" xfId="8679"/>
    <cellStyle name="Comma 2 10 24" xfId="8680"/>
    <cellStyle name="Comma 2 10 25" xfId="8681"/>
    <cellStyle name="Comma 2 10 26" xfId="8682"/>
    <cellStyle name="Comma 2 10 27" xfId="8683"/>
    <cellStyle name="Comma 2 10 28" xfId="8684"/>
    <cellStyle name="Comma 2 10 29" xfId="8685"/>
    <cellStyle name="Comma 2 10 3" xfId="8686"/>
    <cellStyle name="Comma 2 10 3 10" xfId="8687"/>
    <cellStyle name="Comma 2 10 3 11" xfId="8688"/>
    <cellStyle name="Comma 2 10 3 12" xfId="8689"/>
    <cellStyle name="Comma 2 10 3 13" xfId="8690"/>
    <cellStyle name="Comma 2 10 3 14" xfId="8691"/>
    <cellStyle name="Comma 2 10 3 14 10" xfId="8692"/>
    <cellStyle name="Comma 2 10 3 14 11" xfId="8693"/>
    <cellStyle name="Comma 2 10 3 14 12" xfId="8694"/>
    <cellStyle name="Comma 2 10 3 14 13" xfId="8695"/>
    <cellStyle name="Comma 2 10 3 14 14" xfId="8696"/>
    <cellStyle name="Comma 2 10 3 14 15" xfId="8697"/>
    <cellStyle name="Comma 2 10 3 14 16" xfId="8698"/>
    <cellStyle name="Comma 2 10 3 14 17" xfId="8699"/>
    <cellStyle name="Comma 2 10 3 14 18" xfId="8700"/>
    <cellStyle name="Comma 2 10 3 14 19" xfId="8701"/>
    <cellStyle name="Comma 2 10 3 14 2" xfId="8702"/>
    <cellStyle name="Comma 2 10 3 14 2 10" xfId="8703"/>
    <cellStyle name="Comma 2 10 3 14 2 11" xfId="8704"/>
    <cellStyle name="Comma 2 10 3 14 2 12" xfId="8705"/>
    <cellStyle name="Comma 2 10 3 14 2 13" xfId="8706"/>
    <cellStyle name="Comma 2 10 3 14 2 14" xfId="8707"/>
    <cellStyle name="Comma 2 10 3 14 2 15" xfId="8708"/>
    <cellStyle name="Comma 2 10 3 14 2 16" xfId="8709"/>
    <cellStyle name="Comma 2 10 3 14 2 17" xfId="8710"/>
    <cellStyle name="Comma 2 10 3 14 2 18" xfId="8711"/>
    <cellStyle name="Comma 2 10 3 14 2 19" xfId="8712"/>
    <cellStyle name="Comma 2 10 3 14 2 2" xfId="8713"/>
    <cellStyle name="Comma 2 10 3 14 2 20" xfId="8714"/>
    <cellStyle name="Comma 2 10 3 14 2 21" xfId="8715"/>
    <cellStyle name="Comma 2 10 3 14 2 22" xfId="8716"/>
    <cellStyle name="Comma 2 10 3 14 2 23" xfId="8717"/>
    <cellStyle name="Comma 2 10 3 14 2 24" xfId="8718"/>
    <cellStyle name="Comma 2 10 3 14 2 25" xfId="8719"/>
    <cellStyle name="Comma 2 10 3 14 2 26" xfId="8720"/>
    <cellStyle name="Comma 2 10 3 14 2 27" xfId="8721"/>
    <cellStyle name="Comma 2 10 3 14 2 3" xfId="8722"/>
    <cellStyle name="Comma 2 10 3 14 2 4" xfId="8723"/>
    <cellStyle name="Comma 2 10 3 14 2 5" xfId="8724"/>
    <cellStyle name="Comma 2 10 3 14 2 6" xfId="8725"/>
    <cellStyle name="Comma 2 10 3 14 2 7" xfId="8726"/>
    <cellStyle name="Comma 2 10 3 14 2 8" xfId="8727"/>
    <cellStyle name="Comma 2 10 3 14 2 9" xfId="8728"/>
    <cellStyle name="Comma 2 10 3 14 20" xfId="8729"/>
    <cellStyle name="Comma 2 10 3 14 21" xfId="8730"/>
    <cellStyle name="Comma 2 10 3 14 22" xfId="8731"/>
    <cellStyle name="Comma 2 10 3 14 23" xfId="8732"/>
    <cellStyle name="Comma 2 10 3 14 24" xfId="8733"/>
    <cellStyle name="Comma 2 10 3 14 25" xfId="8734"/>
    <cellStyle name="Comma 2 10 3 14 26" xfId="8735"/>
    <cellStyle name="Comma 2 10 3 14 27" xfId="8736"/>
    <cellStyle name="Comma 2 10 3 14 3" xfId="8737"/>
    <cellStyle name="Comma 2 10 3 14 4" xfId="8738"/>
    <cellStyle name="Comma 2 10 3 14 5" xfId="8739"/>
    <cellStyle name="Comma 2 10 3 14 6" xfId="8740"/>
    <cellStyle name="Comma 2 10 3 14 7" xfId="8741"/>
    <cellStyle name="Comma 2 10 3 14 8" xfId="8742"/>
    <cellStyle name="Comma 2 10 3 14 9" xfId="8743"/>
    <cellStyle name="Comma 2 10 3 15" xfId="8744"/>
    <cellStyle name="Comma 2 10 3 16" xfId="8745"/>
    <cellStyle name="Comma 2 10 3 17" xfId="8746"/>
    <cellStyle name="Comma 2 10 3 18" xfId="8747"/>
    <cellStyle name="Comma 2 10 3 19" xfId="8748"/>
    <cellStyle name="Comma 2 10 3 2" xfId="8749"/>
    <cellStyle name="Comma 2 10 3 2 2" xfId="8750"/>
    <cellStyle name="Comma 2 10 3 2 3" xfId="8751"/>
    <cellStyle name="Comma 2 10 3 2 4" xfId="8752"/>
    <cellStyle name="Comma 2 10 3 20" xfId="8753"/>
    <cellStyle name="Comma 2 10 3 21" xfId="8754"/>
    <cellStyle name="Comma 2 10 3 22" xfId="8755"/>
    <cellStyle name="Comma 2 10 3 23" xfId="8756"/>
    <cellStyle name="Comma 2 10 3 24" xfId="8757"/>
    <cellStyle name="Comma 2 10 3 25" xfId="8758"/>
    <cellStyle name="Comma 2 10 3 26" xfId="8759"/>
    <cellStyle name="Comma 2 10 3 27" xfId="8760"/>
    <cellStyle name="Comma 2 10 3 28" xfId="8761"/>
    <cellStyle name="Comma 2 10 3 29" xfId="8762"/>
    <cellStyle name="Comma 2 10 3 3" xfId="8763"/>
    <cellStyle name="Comma 2 10 3 3 10" xfId="8764"/>
    <cellStyle name="Comma 2 10 3 3 11" xfId="8765"/>
    <cellStyle name="Comma 2 10 3 3 12" xfId="8766"/>
    <cellStyle name="Comma 2 10 3 3 13" xfId="8767"/>
    <cellStyle name="Comma 2 10 3 3 14" xfId="8768"/>
    <cellStyle name="Comma 2 10 3 3 15" xfId="8769"/>
    <cellStyle name="Comma 2 10 3 3 16" xfId="8770"/>
    <cellStyle name="Comma 2 10 3 3 17" xfId="8771"/>
    <cellStyle name="Comma 2 10 3 3 18" xfId="8772"/>
    <cellStyle name="Comma 2 10 3 3 19" xfId="8773"/>
    <cellStyle name="Comma 2 10 3 3 2" xfId="8774"/>
    <cellStyle name="Comma 2 10 3 3 2 10" xfId="8775"/>
    <cellStyle name="Comma 2 10 3 3 2 11" xfId="8776"/>
    <cellStyle name="Comma 2 10 3 3 2 12" xfId="8777"/>
    <cellStyle name="Comma 2 10 3 3 2 13" xfId="8778"/>
    <cellStyle name="Comma 2 10 3 3 2 14" xfId="8779"/>
    <cellStyle name="Comma 2 10 3 3 2 15" xfId="8780"/>
    <cellStyle name="Comma 2 10 3 3 2 16" xfId="8781"/>
    <cellStyle name="Comma 2 10 3 3 2 17" xfId="8782"/>
    <cellStyle name="Comma 2 10 3 3 2 18" xfId="8783"/>
    <cellStyle name="Comma 2 10 3 3 2 19" xfId="8784"/>
    <cellStyle name="Comma 2 10 3 3 2 2" xfId="8785"/>
    <cellStyle name="Comma 2 10 3 3 2 2 10" xfId="8786"/>
    <cellStyle name="Comma 2 10 3 3 2 2 11" xfId="8787"/>
    <cellStyle name="Comma 2 10 3 3 2 2 12" xfId="8788"/>
    <cellStyle name="Comma 2 10 3 3 2 2 13" xfId="8789"/>
    <cellStyle name="Comma 2 10 3 3 2 2 14" xfId="8790"/>
    <cellStyle name="Comma 2 10 3 3 2 2 15" xfId="8791"/>
    <cellStyle name="Comma 2 10 3 3 2 2 16" xfId="8792"/>
    <cellStyle name="Comma 2 10 3 3 2 2 17" xfId="8793"/>
    <cellStyle name="Comma 2 10 3 3 2 2 18" xfId="8794"/>
    <cellStyle name="Comma 2 10 3 3 2 2 19" xfId="8795"/>
    <cellStyle name="Comma 2 10 3 3 2 2 2" xfId="8796"/>
    <cellStyle name="Comma 2 10 3 3 2 2 20" xfId="8797"/>
    <cellStyle name="Comma 2 10 3 3 2 2 21" xfId="8798"/>
    <cellStyle name="Comma 2 10 3 3 2 2 22" xfId="8799"/>
    <cellStyle name="Comma 2 10 3 3 2 2 23" xfId="8800"/>
    <cellStyle name="Comma 2 10 3 3 2 2 24" xfId="8801"/>
    <cellStyle name="Comma 2 10 3 3 2 2 25" xfId="8802"/>
    <cellStyle name="Comma 2 10 3 3 2 2 26" xfId="8803"/>
    <cellStyle name="Comma 2 10 3 3 2 2 27" xfId="8804"/>
    <cellStyle name="Comma 2 10 3 3 2 2 3" xfId="8805"/>
    <cellStyle name="Comma 2 10 3 3 2 2 4" xfId="8806"/>
    <cellStyle name="Comma 2 10 3 3 2 2 5" xfId="8807"/>
    <cellStyle name="Comma 2 10 3 3 2 2 6" xfId="8808"/>
    <cellStyle name="Comma 2 10 3 3 2 2 7" xfId="8809"/>
    <cellStyle name="Comma 2 10 3 3 2 2 8" xfId="8810"/>
    <cellStyle name="Comma 2 10 3 3 2 2 9" xfId="8811"/>
    <cellStyle name="Comma 2 10 3 3 2 20" xfId="8812"/>
    <cellStyle name="Comma 2 10 3 3 2 21" xfId="8813"/>
    <cellStyle name="Comma 2 10 3 3 2 22" xfId="8814"/>
    <cellStyle name="Comma 2 10 3 3 2 23" xfId="8815"/>
    <cellStyle name="Comma 2 10 3 3 2 24" xfId="8816"/>
    <cellStyle name="Comma 2 10 3 3 2 25" xfId="8817"/>
    <cellStyle name="Comma 2 10 3 3 2 26" xfId="8818"/>
    <cellStyle name="Comma 2 10 3 3 2 27" xfId="8819"/>
    <cellStyle name="Comma 2 10 3 3 2 3" xfId="8820"/>
    <cellStyle name="Comma 2 10 3 3 2 4" xfId="8821"/>
    <cellStyle name="Comma 2 10 3 3 2 5" xfId="8822"/>
    <cellStyle name="Comma 2 10 3 3 2 6" xfId="8823"/>
    <cellStyle name="Comma 2 10 3 3 2 7" xfId="8824"/>
    <cellStyle name="Comma 2 10 3 3 2 8" xfId="8825"/>
    <cellStyle name="Comma 2 10 3 3 2 9" xfId="8826"/>
    <cellStyle name="Comma 2 10 3 3 20" xfId="8827"/>
    <cellStyle name="Comma 2 10 3 3 21" xfId="8828"/>
    <cellStyle name="Comma 2 10 3 3 22" xfId="8829"/>
    <cellStyle name="Comma 2 10 3 3 23" xfId="8830"/>
    <cellStyle name="Comma 2 10 3 3 24" xfId="8831"/>
    <cellStyle name="Comma 2 10 3 3 25" xfId="8832"/>
    <cellStyle name="Comma 2 10 3 3 26" xfId="8833"/>
    <cellStyle name="Comma 2 10 3 3 27" xfId="8834"/>
    <cellStyle name="Comma 2 10 3 3 28" xfId="8835"/>
    <cellStyle name="Comma 2 10 3 3 29" xfId="8836"/>
    <cellStyle name="Comma 2 10 3 3 3" xfId="8837"/>
    <cellStyle name="Comma 2 10 3 3 30" xfId="8838"/>
    <cellStyle name="Comma 2 10 3 3 31" xfId="8839"/>
    <cellStyle name="Comma 2 10 3 3 32" xfId="8840"/>
    <cellStyle name="Comma 2 10 3 3 33" xfId="8841"/>
    <cellStyle name="Comma 2 10 3 3 34" xfId="8842"/>
    <cellStyle name="Comma 2 10 3 3 35" xfId="8843"/>
    <cellStyle name="Comma 2 10 3 3 36" xfId="8844"/>
    <cellStyle name="Comma 2 10 3 3 37" xfId="8845"/>
    <cellStyle name="Comma 2 10 3 3 38" xfId="8846"/>
    <cellStyle name="Comma 2 10 3 3 39" xfId="8847"/>
    <cellStyle name="Comma 2 10 3 3 4" xfId="8848"/>
    <cellStyle name="Comma 2 10 3 3 5" xfId="8849"/>
    <cellStyle name="Comma 2 10 3 3 6" xfId="8850"/>
    <cellStyle name="Comma 2 10 3 3 7" xfId="8851"/>
    <cellStyle name="Comma 2 10 3 3 8" xfId="8852"/>
    <cellStyle name="Comma 2 10 3 3 9" xfId="8853"/>
    <cellStyle name="Comma 2 10 3 30" xfId="8854"/>
    <cellStyle name="Comma 2 10 3 31" xfId="8855"/>
    <cellStyle name="Comma 2 10 3 32" xfId="8856"/>
    <cellStyle name="Comma 2 10 3 33" xfId="8857"/>
    <cellStyle name="Comma 2 10 3 34" xfId="8858"/>
    <cellStyle name="Comma 2 10 3 35" xfId="8859"/>
    <cellStyle name="Comma 2 10 3 36" xfId="8860"/>
    <cellStyle name="Comma 2 10 3 37" xfId="8861"/>
    <cellStyle name="Comma 2 10 3 38" xfId="8862"/>
    <cellStyle name="Comma 2 10 3 39" xfId="8863"/>
    <cellStyle name="Comma 2 10 3 4" xfId="8864"/>
    <cellStyle name="Comma 2 10 3 40" xfId="8865"/>
    <cellStyle name="Comma 2 10 3 41" xfId="8866"/>
    <cellStyle name="Comma 2 10 3 42" xfId="8867"/>
    <cellStyle name="Comma 2 10 3 43" xfId="8868"/>
    <cellStyle name="Comma 2 10 3 44" xfId="8869"/>
    <cellStyle name="Comma 2 10 3 45" xfId="8870"/>
    <cellStyle name="Comma 2 10 3 46" xfId="8871"/>
    <cellStyle name="Comma 2 10 3 47" xfId="8872"/>
    <cellStyle name="Comma 2 10 3 48" xfId="8873"/>
    <cellStyle name="Comma 2 10 3 49" xfId="8874"/>
    <cellStyle name="Comma 2 10 3 5" xfId="8875"/>
    <cellStyle name="Comma 2 10 3 50" xfId="8876"/>
    <cellStyle name="Comma 2 10 3 6" xfId="8877"/>
    <cellStyle name="Comma 2 10 3 7" xfId="8878"/>
    <cellStyle name="Comma 2 10 3 8" xfId="8879"/>
    <cellStyle name="Comma 2 10 3 9" xfId="8880"/>
    <cellStyle name="Comma 2 10 30" xfId="8881"/>
    <cellStyle name="Comma 2 10 31" xfId="8882"/>
    <cellStyle name="Comma 2 10 32" xfId="8883"/>
    <cellStyle name="Comma 2 10 33" xfId="8884"/>
    <cellStyle name="Comma 2 10 34" xfId="8885"/>
    <cellStyle name="Comma 2 10 35" xfId="8886"/>
    <cellStyle name="Comma 2 10 36" xfId="8887"/>
    <cellStyle name="Comma 2 10 37" xfId="8888"/>
    <cellStyle name="Comma 2 10 38" xfId="8889"/>
    <cellStyle name="Comma 2 10 39" xfId="8890"/>
    <cellStyle name="Comma 2 10 4" xfId="8891"/>
    <cellStyle name="Comma 2 10 4 2" xfId="8892"/>
    <cellStyle name="Comma 2 10 4 2 2" xfId="8893"/>
    <cellStyle name="Comma 2 10 4 2 3" xfId="8894"/>
    <cellStyle name="Comma 2 10 4 2 4" xfId="8895"/>
    <cellStyle name="Comma 2 10 4 3" xfId="8896"/>
    <cellStyle name="Comma 2 10 4 4" xfId="8897"/>
    <cellStyle name="Comma 2 10 4 5" xfId="8898"/>
    <cellStyle name="Comma 2 10 40" xfId="8899"/>
    <cellStyle name="Comma 2 10 41" xfId="8900"/>
    <cellStyle name="Comma 2 10 42" xfId="8901"/>
    <cellStyle name="Comma 2 10 43" xfId="8902"/>
    <cellStyle name="Comma 2 10 44" xfId="8903"/>
    <cellStyle name="Comma 2 10 45" xfId="8904"/>
    <cellStyle name="Comma 2 10 46" xfId="8905"/>
    <cellStyle name="Comma 2 10 47" xfId="8906"/>
    <cellStyle name="Comma 2 10 48" xfId="8907"/>
    <cellStyle name="Comma 2 10 49" xfId="8908"/>
    <cellStyle name="Comma 2 10 5" xfId="8909"/>
    <cellStyle name="Comma 2 10 5 10" xfId="8910"/>
    <cellStyle name="Comma 2 10 5 11" xfId="8911"/>
    <cellStyle name="Comma 2 10 5 12" xfId="8912"/>
    <cellStyle name="Comma 2 10 5 13" xfId="8913"/>
    <cellStyle name="Comma 2 10 5 14" xfId="8914"/>
    <cellStyle name="Comma 2 10 5 15" xfId="8915"/>
    <cellStyle name="Comma 2 10 5 16" xfId="8916"/>
    <cellStyle name="Comma 2 10 5 17" xfId="8917"/>
    <cellStyle name="Comma 2 10 5 18" xfId="8918"/>
    <cellStyle name="Comma 2 10 5 19" xfId="8919"/>
    <cellStyle name="Comma 2 10 5 2" xfId="8920"/>
    <cellStyle name="Comma 2 10 5 2 10" xfId="8921"/>
    <cellStyle name="Comma 2 10 5 2 11" xfId="8922"/>
    <cellStyle name="Comma 2 10 5 2 12" xfId="8923"/>
    <cellStyle name="Comma 2 10 5 2 13" xfId="8924"/>
    <cellStyle name="Comma 2 10 5 2 14" xfId="8925"/>
    <cellStyle name="Comma 2 10 5 2 15" xfId="8926"/>
    <cellStyle name="Comma 2 10 5 2 16" xfId="8927"/>
    <cellStyle name="Comma 2 10 5 2 17" xfId="8928"/>
    <cellStyle name="Comma 2 10 5 2 18" xfId="8929"/>
    <cellStyle name="Comma 2 10 5 2 19" xfId="8930"/>
    <cellStyle name="Comma 2 10 5 2 2" xfId="8931"/>
    <cellStyle name="Comma 2 10 5 2 2 10" xfId="8932"/>
    <cellStyle name="Comma 2 10 5 2 2 11" xfId="8933"/>
    <cellStyle name="Comma 2 10 5 2 2 12" xfId="8934"/>
    <cellStyle name="Comma 2 10 5 2 2 13" xfId="8935"/>
    <cellStyle name="Comma 2 10 5 2 2 14" xfId="8936"/>
    <cellStyle name="Comma 2 10 5 2 2 15" xfId="8937"/>
    <cellStyle name="Comma 2 10 5 2 2 16" xfId="8938"/>
    <cellStyle name="Comma 2 10 5 2 2 17" xfId="8939"/>
    <cellStyle name="Comma 2 10 5 2 2 18" xfId="8940"/>
    <cellStyle name="Comma 2 10 5 2 2 19" xfId="8941"/>
    <cellStyle name="Comma 2 10 5 2 2 2" xfId="8942"/>
    <cellStyle name="Comma 2 10 5 2 2 20" xfId="8943"/>
    <cellStyle name="Comma 2 10 5 2 2 21" xfId="8944"/>
    <cellStyle name="Comma 2 10 5 2 2 22" xfId="8945"/>
    <cellStyle name="Comma 2 10 5 2 2 23" xfId="8946"/>
    <cellStyle name="Comma 2 10 5 2 2 24" xfId="8947"/>
    <cellStyle name="Comma 2 10 5 2 2 25" xfId="8948"/>
    <cellStyle name="Comma 2 10 5 2 2 26" xfId="8949"/>
    <cellStyle name="Comma 2 10 5 2 2 27" xfId="8950"/>
    <cellStyle name="Comma 2 10 5 2 2 3" xfId="8951"/>
    <cellStyle name="Comma 2 10 5 2 2 4" xfId="8952"/>
    <cellStyle name="Comma 2 10 5 2 2 5" xfId="8953"/>
    <cellStyle name="Comma 2 10 5 2 2 6" xfId="8954"/>
    <cellStyle name="Comma 2 10 5 2 2 7" xfId="8955"/>
    <cellStyle name="Comma 2 10 5 2 2 8" xfId="8956"/>
    <cellStyle name="Comma 2 10 5 2 2 9" xfId="8957"/>
    <cellStyle name="Comma 2 10 5 2 20" xfId="8958"/>
    <cellStyle name="Comma 2 10 5 2 21" xfId="8959"/>
    <cellStyle name="Comma 2 10 5 2 22" xfId="8960"/>
    <cellStyle name="Comma 2 10 5 2 23" xfId="8961"/>
    <cellStyle name="Comma 2 10 5 2 24" xfId="8962"/>
    <cellStyle name="Comma 2 10 5 2 25" xfId="8963"/>
    <cellStyle name="Comma 2 10 5 2 26" xfId="8964"/>
    <cellStyle name="Comma 2 10 5 2 27" xfId="8965"/>
    <cellStyle name="Comma 2 10 5 2 3" xfId="8966"/>
    <cellStyle name="Comma 2 10 5 2 4" xfId="8967"/>
    <cellStyle name="Comma 2 10 5 2 5" xfId="8968"/>
    <cellStyle name="Comma 2 10 5 2 6" xfId="8969"/>
    <cellStyle name="Comma 2 10 5 2 7" xfId="8970"/>
    <cellStyle name="Comma 2 10 5 2 8" xfId="8971"/>
    <cellStyle name="Comma 2 10 5 2 9" xfId="8972"/>
    <cellStyle name="Comma 2 10 5 20" xfId="8973"/>
    <cellStyle name="Comma 2 10 5 21" xfId="8974"/>
    <cellStyle name="Comma 2 10 5 22" xfId="8975"/>
    <cellStyle name="Comma 2 10 5 23" xfId="8976"/>
    <cellStyle name="Comma 2 10 5 24" xfId="8977"/>
    <cellStyle name="Comma 2 10 5 25" xfId="8978"/>
    <cellStyle name="Comma 2 10 5 26" xfId="8979"/>
    <cellStyle name="Comma 2 10 5 27" xfId="8980"/>
    <cellStyle name="Comma 2 10 5 28" xfId="8981"/>
    <cellStyle name="Comma 2 10 5 29" xfId="8982"/>
    <cellStyle name="Comma 2 10 5 3" xfId="8983"/>
    <cellStyle name="Comma 2 10 5 30" xfId="8984"/>
    <cellStyle name="Comma 2 10 5 31" xfId="8985"/>
    <cellStyle name="Comma 2 10 5 32" xfId="8986"/>
    <cellStyle name="Comma 2 10 5 33" xfId="8987"/>
    <cellStyle name="Comma 2 10 5 34" xfId="8988"/>
    <cellStyle name="Comma 2 10 5 35" xfId="8989"/>
    <cellStyle name="Comma 2 10 5 36" xfId="8990"/>
    <cellStyle name="Comma 2 10 5 37" xfId="8991"/>
    <cellStyle name="Comma 2 10 5 38" xfId="8992"/>
    <cellStyle name="Comma 2 10 5 39" xfId="8993"/>
    <cellStyle name="Comma 2 10 5 4" xfId="8994"/>
    <cellStyle name="Comma 2 10 5 5" xfId="8995"/>
    <cellStyle name="Comma 2 10 5 6" xfId="8996"/>
    <cellStyle name="Comma 2 10 5 7" xfId="8997"/>
    <cellStyle name="Comma 2 10 5 8" xfId="8998"/>
    <cellStyle name="Comma 2 10 5 9" xfId="8999"/>
    <cellStyle name="Comma 2 10 50" xfId="9000"/>
    <cellStyle name="Comma 2 10 51" xfId="9001"/>
    <cellStyle name="Comma 2 10 52" xfId="9002"/>
    <cellStyle name="Comma 2 10 6" xfId="9003"/>
    <cellStyle name="Comma 2 10 6 2" xfId="9004"/>
    <cellStyle name="Comma 2 10 6 2 2" xfId="9005"/>
    <cellStyle name="Comma 2 10 6 2 3" xfId="9006"/>
    <cellStyle name="Comma 2 10 6 2 4" xfId="9007"/>
    <cellStyle name="Comma 2 10 6 3" xfId="9008"/>
    <cellStyle name="Comma 2 10 6 4" xfId="9009"/>
    <cellStyle name="Comma 2 10 6 5" xfId="9010"/>
    <cellStyle name="Comma 2 10 7" xfId="9011"/>
    <cellStyle name="Comma 2 10 7 2" xfId="9012"/>
    <cellStyle name="Comma 2 10 7 2 2" xfId="9013"/>
    <cellStyle name="Comma 2 10 7 2 3" xfId="9014"/>
    <cellStyle name="Comma 2 10 7 2 4" xfId="9015"/>
    <cellStyle name="Comma 2 10 7 3" xfId="9016"/>
    <cellStyle name="Comma 2 10 7 4" xfId="9017"/>
    <cellStyle name="Comma 2 10 7 5" xfId="9018"/>
    <cellStyle name="Comma 2 10 8" xfId="9019"/>
    <cellStyle name="Comma 2 10 8 2" xfId="9020"/>
    <cellStyle name="Comma 2 10 8 2 2" xfId="9021"/>
    <cellStyle name="Comma 2 10 8 2 3" xfId="9022"/>
    <cellStyle name="Comma 2 10 8 2 4" xfId="9023"/>
    <cellStyle name="Comma 2 10 8 3" xfId="9024"/>
    <cellStyle name="Comma 2 10 8 4" xfId="9025"/>
    <cellStyle name="Comma 2 10 8 5" xfId="9026"/>
    <cellStyle name="Comma 2 10 9" xfId="9027"/>
    <cellStyle name="Comma 2 10 9 2" xfId="9028"/>
    <cellStyle name="Comma 2 10 9 2 2" xfId="9029"/>
    <cellStyle name="Comma 2 10 9 2 3" xfId="9030"/>
    <cellStyle name="Comma 2 10 9 2 4" xfId="9031"/>
    <cellStyle name="Comma 2 10 9 3" xfId="9032"/>
    <cellStyle name="Comma 2 10 9 4" xfId="9033"/>
    <cellStyle name="Comma 2 10 9 5" xfId="9034"/>
    <cellStyle name="Comma 2 11" xfId="9035"/>
    <cellStyle name="Comma 2 11 10" xfId="9036"/>
    <cellStyle name="Comma 2 11 10 2" xfId="9037"/>
    <cellStyle name="Comma 2 11 10 2 2" xfId="9038"/>
    <cellStyle name="Comma 2 11 10 2 3" xfId="9039"/>
    <cellStyle name="Comma 2 11 10 2 4" xfId="9040"/>
    <cellStyle name="Comma 2 11 10 3" xfId="9041"/>
    <cellStyle name="Comma 2 11 10 4" xfId="9042"/>
    <cellStyle name="Comma 2 11 10 5" xfId="9043"/>
    <cellStyle name="Comma 2 11 11" xfId="9044"/>
    <cellStyle name="Comma 2 11 11 2" xfId="9045"/>
    <cellStyle name="Comma 2 11 11 2 2" xfId="9046"/>
    <cellStyle name="Comma 2 11 11 2 3" xfId="9047"/>
    <cellStyle name="Comma 2 11 11 2 4" xfId="9048"/>
    <cellStyle name="Comma 2 11 11 3" xfId="9049"/>
    <cellStyle name="Comma 2 11 11 4" xfId="9050"/>
    <cellStyle name="Comma 2 11 11 5" xfId="9051"/>
    <cellStyle name="Comma 2 11 12" xfId="9052"/>
    <cellStyle name="Comma 2 11 12 2" xfId="9053"/>
    <cellStyle name="Comma 2 11 12 2 2" xfId="9054"/>
    <cellStyle name="Comma 2 11 12 2 3" xfId="9055"/>
    <cellStyle name="Comma 2 11 12 2 4" xfId="9056"/>
    <cellStyle name="Comma 2 11 12 3" xfId="9057"/>
    <cellStyle name="Comma 2 11 12 4" xfId="9058"/>
    <cellStyle name="Comma 2 11 12 5" xfId="9059"/>
    <cellStyle name="Comma 2 11 13" xfId="9060"/>
    <cellStyle name="Comma 2 11 13 2" xfId="9061"/>
    <cellStyle name="Comma 2 11 13 2 2" xfId="9062"/>
    <cellStyle name="Comma 2 11 13 2 3" xfId="9063"/>
    <cellStyle name="Comma 2 11 13 2 4" xfId="9064"/>
    <cellStyle name="Comma 2 11 13 3" xfId="9065"/>
    <cellStyle name="Comma 2 11 13 4" xfId="9066"/>
    <cellStyle name="Comma 2 11 13 5" xfId="9067"/>
    <cellStyle name="Comma 2 11 14" xfId="9068"/>
    <cellStyle name="Comma 2 11 14 2" xfId="9069"/>
    <cellStyle name="Comma 2 11 14 2 2" xfId="9070"/>
    <cellStyle name="Comma 2 11 14 2 3" xfId="9071"/>
    <cellStyle name="Comma 2 11 14 2 4" xfId="9072"/>
    <cellStyle name="Comma 2 11 14 3" xfId="9073"/>
    <cellStyle name="Comma 2 11 14 4" xfId="9074"/>
    <cellStyle name="Comma 2 11 14 5" xfId="9075"/>
    <cellStyle name="Comma 2 11 15" xfId="9076"/>
    <cellStyle name="Comma 2 11 15 2" xfId="9077"/>
    <cellStyle name="Comma 2 11 15 2 2" xfId="9078"/>
    <cellStyle name="Comma 2 11 15 2 3" xfId="9079"/>
    <cellStyle name="Comma 2 11 15 2 4" xfId="9080"/>
    <cellStyle name="Comma 2 11 15 3" xfId="9081"/>
    <cellStyle name="Comma 2 11 15 4" xfId="9082"/>
    <cellStyle name="Comma 2 11 15 5" xfId="9083"/>
    <cellStyle name="Comma 2 11 16" xfId="9084"/>
    <cellStyle name="Comma 2 11 16 2" xfId="9085"/>
    <cellStyle name="Comma 2 11 16 2 2" xfId="9086"/>
    <cellStyle name="Comma 2 11 16 2 3" xfId="9087"/>
    <cellStyle name="Comma 2 11 16 2 4" xfId="9088"/>
    <cellStyle name="Comma 2 11 16 3" xfId="9089"/>
    <cellStyle name="Comma 2 11 16 4" xfId="9090"/>
    <cellStyle name="Comma 2 11 16 5" xfId="9091"/>
    <cellStyle name="Comma 2 11 17" xfId="9092"/>
    <cellStyle name="Comma 2 11 17 2" xfId="9093"/>
    <cellStyle name="Comma 2 11 17 2 2" xfId="9094"/>
    <cellStyle name="Comma 2 11 17 2 3" xfId="9095"/>
    <cellStyle name="Comma 2 11 17 2 4" xfId="9096"/>
    <cellStyle name="Comma 2 11 17 3" xfId="9097"/>
    <cellStyle name="Comma 2 11 17 4" xfId="9098"/>
    <cellStyle name="Comma 2 11 17 5" xfId="9099"/>
    <cellStyle name="Comma 2 11 18" xfId="9100"/>
    <cellStyle name="Comma 2 11 18 2" xfId="9101"/>
    <cellStyle name="Comma 2 11 18 2 2" xfId="9102"/>
    <cellStyle name="Comma 2 11 18 2 3" xfId="9103"/>
    <cellStyle name="Comma 2 11 18 2 4" xfId="9104"/>
    <cellStyle name="Comma 2 11 18 3" xfId="9105"/>
    <cellStyle name="Comma 2 11 18 4" xfId="9106"/>
    <cellStyle name="Comma 2 11 18 5" xfId="9107"/>
    <cellStyle name="Comma 2 11 19" xfId="9108"/>
    <cellStyle name="Comma 2 11 19 2" xfId="9109"/>
    <cellStyle name="Comma 2 11 19 2 2" xfId="9110"/>
    <cellStyle name="Comma 2 11 19 2 3" xfId="9111"/>
    <cellStyle name="Comma 2 11 19 2 4" xfId="9112"/>
    <cellStyle name="Comma 2 11 19 3" xfId="9113"/>
    <cellStyle name="Comma 2 11 19 4" xfId="9114"/>
    <cellStyle name="Comma 2 11 19 5" xfId="9115"/>
    <cellStyle name="Comma 2 11 2" xfId="9116"/>
    <cellStyle name="Comma 2 11 2 2" xfId="9117"/>
    <cellStyle name="Comma 2 11 2 2 2" xfId="9118"/>
    <cellStyle name="Comma 2 11 2 2 3" xfId="9119"/>
    <cellStyle name="Comma 2 11 2 2 4" xfId="9120"/>
    <cellStyle name="Comma 2 11 2 3" xfId="9121"/>
    <cellStyle name="Comma 2 11 2 4" xfId="9122"/>
    <cellStyle name="Comma 2 11 2 5" xfId="9123"/>
    <cellStyle name="Comma 2 11 20" xfId="9124"/>
    <cellStyle name="Comma 2 11 20 2" xfId="9125"/>
    <cellStyle name="Comma 2 11 20 3" xfId="9126"/>
    <cellStyle name="Comma 2 11 20 4" xfId="9127"/>
    <cellStyle name="Comma 2 11 21" xfId="9128"/>
    <cellStyle name="Comma 2 11 21 2" xfId="9129"/>
    <cellStyle name="Comma 2 11 22" xfId="9130"/>
    <cellStyle name="Comma 2 11 22 2" xfId="9131"/>
    <cellStyle name="Comma 2 11 23" xfId="9132"/>
    <cellStyle name="Comma 2 11 3" xfId="9133"/>
    <cellStyle name="Comma 2 11 3 2" xfId="9134"/>
    <cellStyle name="Comma 2 11 3 2 2" xfId="9135"/>
    <cellStyle name="Comma 2 11 3 2 3" xfId="9136"/>
    <cellStyle name="Comma 2 11 3 2 4" xfId="9137"/>
    <cellStyle name="Comma 2 11 3 3" xfId="9138"/>
    <cellStyle name="Comma 2 11 3 4" xfId="9139"/>
    <cellStyle name="Comma 2 11 3 5" xfId="9140"/>
    <cellStyle name="Comma 2 11 4" xfId="9141"/>
    <cellStyle name="Comma 2 11 4 2" xfId="9142"/>
    <cellStyle name="Comma 2 11 4 2 2" xfId="9143"/>
    <cellStyle name="Comma 2 11 4 2 3" xfId="9144"/>
    <cellStyle name="Comma 2 11 4 2 4" xfId="9145"/>
    <cellStyle name="Comma 2 11 4 3" xfId="9146"/>
    <cellStyle name="Comma 2 11 4 4" xfId="9147"/>
    <cellStyle name="Comma 2 11 4 5" xfId="9148"/>
    <cellStyle name="Comma 2 11 5" xfId="9149"/>
    <cellStyle name="Comma 2 11 5 2" xfId="9150"/>
    <cellStyle name="Comma 2 11 5 2 2" xfId="9151"/>
    <cellStyle name="Comma 2 11 5 2 3" xfId="9152"/>
    <cellStyle name="Comma 2 11 5 2 3 2" xfId="9153"/>
    <cellStyle name="Comma 2 11 5 2 3 2 2" xfId="9154"/>
    <cellStyle name="Comma 2 11 5 2 3 3" xfId="9155"/>
    <cellStyle name="Comma 2 11 5 2 4" xfId="9156"/>
    <cellStyle name="Comma 2 11 5 3" xfId="9157"/>
    <cellStyle name="Comma 2 11 5 4" xfId="9158"/>
    <cellStyle name="Comma 2 11 5 5" xfId="9159"/>
    <cellStyle name="Comma 2 11 6" xfId="9160"/>
    <cellStyle name="Comma 2 11 6 2" xfId="9161"/>
    <cellStyle name="Comma 2 11 6 2 2" xfId="9162"/>
    <cellStyle name="Comma 2 11 6 2 3" xfId="9163"/>
    <cellStyle name="Comma 2 11 6 2 4" xfId="9164"/>
    <cellStyle name="Comma 2 11 6 3" xfId="9165"/>
    <cellStyle name="Comma 2 11 6 4" xfId="9166"/>
    <cellStyle name="Comma 2 11 6 5" xfId="9167"/>
    <cellStyle name="Comma 2 11 7" xfId="9168"/>
    <cellStyle name="Comma 2 11 7 2" xfId="9169"/>
    <cellStyle name="Comma 2 11 7 2 2" xfId="9170"/>
    <cellStyle name="Comma 2 11 7 2 3" xfId="9171"/>
    <cellStyle name="Comma 2 11 7 2 4" xfId="9172"/>
    <cellStyle name="Comma 2 11 7 3" xfId="9173"/>
    <cellStyle name="Comma 2 11 7 4" xfId="9174"/>
    <cellStyle name="Comma 2 11 7 5" xfId="9175"/>
    <cellStyle name="Comma 2 11 8" xfId="9176"/>
    <cellStyle name="Comma 2 11 8 2" xfId="9177"/>
    <cellStyle name="Comma 2 11 8 2 2" xfId="9178"/>
    <cellStyle name="Comma 2 11 8 2 3" xfId="9179"/>
    <cellStyle name="Comma 2 11 8 2 4" xfId="9180"/>
    <cellStyle name="Comma 2 11 8 3" xfId="9181"/>
    <cellStyle name="Comma 2 11 8 4" xfId="9182"/>
    <cellStyle name="Comma 2 11 8 5" xfId="9183"/>
    <cellStyle name="Comma 2 11 9" xfId="9184"/>
    <cellStyle name="Comma 2 11 9 2" xfId="9185"/>
    <cellStyle name="Comma 2 11 9 2 2" xfId="9186"/>
    <cellStyle name="Comma 2 11 9 2 3" xfId="9187"/>
    <cellStyle name="Comma 2 11 9 2 3 2" xfId="9188"/>
    <cellStyle name="Comma 2 11 9 2 3 2 2" xfId="9189"/>
    <cellStyle name="Comma 2 11 9 2 3 3" xfId="9190"/>
    <cellStyle name="Comma 2 11 9 2 4" xfId="9191"/>
    <cellStyle name="Comma 2 11 9 3" xfId="9192"/>
    <cellStyle name="Comma 2 11 9 4" xfId="9193"/>
    <cellStyle name="Comma 2 11 9 5" xfId="9194"/>
    <cellStyle name="Comma 2 12" xfId="9195"/>
    <cellStyle name="Comma 2 12 10" xfId="9196"/>
    <cellStyle name="Comma 2 12 10 2" xfId="9197"/>
    <cellStyle name="Comma 2 12 10 2 2" xfId="9198"/>
    <cellStyle name="Comma 2 12 10 2 3" xfId="9199"/>
    <cellStyle name="Comma 2 12 10 2 4" xfId="9200"/>
    <cellStyle name="Comma 2 12 10 3" xfId="9201"/>
    <cellStyle name="Comma 2 12 10 4" xfId="9202"/>
    <cellStyle name="Comma 2 12 10 5" xfId="9203"/>
    <cellStyle name="Comma 2 12 11" xfId="9204"/>
    <cellStyle name="Comma 2 12 11 2" xfId="9205"/>
    <cellStyle name="Comma 2 12 11 2 2" xfId="9206"/>
    <cellStyle name="Comma 2 12 11 2 3" xfId="9207"/>
    <cellStyle name="Comma 2 12 11 2 4" xfId="9208"/>
    <cellStyle name="Comma 2 12 11 3" xfId="9209"/>
    <cellStyle name="Comma 2 12 11 4" xfId="9210"/>
    <cellStyle name="Comma 2 12 11 5" xfId="9211"/>
    <cellStyle name="Comma 2 12 12" xfId="9212"/>
    <cellStyle name="Comma 2 12 12 2" xfId="9213"/>
    <cellStyle name="Comma 2 12 12 2 2" xfId="9214"/>
    <cellStyle name="Comma 2 12 12 2 3" xfId="9215"/>
    <cellStyle name="Comma 2 12 12 2 4" xfId="9216"/>
    <cellStyle name="Comma 2 12 12 3" xfId="9217"/>
    <cellStyle name="Comma 2 12 12 4" xfId="9218"/>
    <cellStyle name="Comma 2 12 12 4 2" xfId="9219"/>
    <cellStyle name="Comma 2 12 12 4 2 2" xfId="9220"/>
    <cellStyle name="Comma 2 12 12 4 3" xfId="9221"/>
    <cellStyle name="Comma 2 12 12 5" xfId="9222"/>
    <cellStyle name="Comma 2 12 13" xfId="9223"/>
    <cellStyle name="Comma 2 12 13 2" xfId="9224"/>
    <cellStyle name="Comma 2 12 13 2 2" xfId="9225"/>
    <cellStyle name="Comma 2 12 13 2 3" xfId="9226"/>
    <cellStyle name="Comma 2 12 13 2 4" xfId="9227"/>
    <cellStyle name="Comma 2 12 13 3" xfId="9228"/>
    <cellStyle name="Comma 2 12 13 4" xfId="9229"/>
    <cellStyle name="Comma 2 12 13 5" xfId="9230"/>
    <cellStyle name="Comma 2 12 14" xfId="9231"/>
    <cellStyle name="Comma 2 12 14 2" xfId="9232"/>
    <cellStyle name="Comma 2 12 14 2 2" xfId="9233"/>
    <cellStyle name="Comma 2 12 14 2 3" xfId="9234"/>
    <cellStyle name="Comma 2 12 14 2 4" xfId="9235"/>
    <cellStyle name="Comma 2 12 14 3" xfId="9236"/>
    <cellStyle name="Comma 2 12 14 4" xfId="9237"/>
    <cellStyle name="Comma 2 12 14 4 2" xfId="9238"/>
    <cellStyle name="Comma 2 12 14 4 2 2" xfId="9239"/>
    <cellStyle name="Comma 2 12 14 4 3" xfId="9240"/>
    <cellStyle name="Comma 2 12 14 5" xfId="9241"/>
    <cellStyle name="Comma 2 12 15" xfId="9242"/>
    <cellStyle name="Comma 2 12 15 2" xfId="9243"/>
    <cellStyle name="Comma 2 12 15 2 2" xfId="9244"/>
    <cellStyle name="Comma 2 12 15 2 3" xfId="9245"/>
    <cellStyle name="Comma 2 12 15 2 4" xfId="9246"/>
    <cellStyle name="Comma 2 12 15 3" xfId="9247"/>
    <cellStyle name="Comma 2 12 15 4" xfId="9248"/>
    <cellStyle name="Comma 2 12 15 5" xfId="9249"/>
    <cellStyle name="Comma 2 12 16" xfId="9250"/>
    <cellStyle name="Comma 2 12 16 2" xfId="9251"/>
    <cellStyle name="Comma 2 12 16 2 2" xfId="9252"/>
    <cellStyle name="Comma 2 12 16 2 3" xfId="9253"/>
    <cellStyle name="Comma 2 12 16 2 4" xfId="9254"/>
    <cellStyle name="Comma 2 12 16 3" xfId="9255"/>
    <cellStyle name="Comma 2 12 16 4" xfId="9256"/>
    <cellStyle name="Comma 2 12 16 5" xfId="9257"/>
    <cellStyle name="Comma 2 12 17" xfId="9258"/>
    <cellStyle name="Comma 2 12 17 2" xfId="9259"/>
    <cellStyle name="Comma 2 12 17 2 2" xfId="9260"/>
    <cellStyle name="Comma 2 12 17 2 3" xfId="9261"/>
    <cellStyle name="Comma 2 12 17 2 4" xfId="9262"/>
    <cellStyle name="Comma 2 12 17 3" xfId="9263"/>
    <cellStyle name="Comma 2 12 17 4" xfId="9264"/>
    <cellStyle name="Comma 2 12 17 5" xfId="9265"/>
    <cellStyle name="Comma 2 12 18" xfId="9266"/>
    <cellStyle name="Comma 2 12 18 2" xfId="9267"/>
    <cellStyle name="Comma 2 12 18 2 2" xfId="9268"/>
    <cellStyle name="Comma 2 12 18 2 3" xfId="9269"/>
    <cellStyle name="Comma 2 12 18 2 4" xfId="9270"/>
    <cellStyle name="Comma 2 12 18 3" xfId="9271"/>
    <cellStyle name="Comma 2 12 18 4" xfId="9272"/>
    <cellStyle name="Comma 2 12 18 5" xfId="9273"/>
    <cellStyle name="Comma 2 12 19" xfId="9274"/>
    <cellStyle name="Comma 2 12 19 2" xfId="9275"/>
    <cellStyle name="Comma 2 12 19 2 2" xfId="9276"/>
    <cellStyle name="Comma 2 12 19 2 3" xfId="9277"/>
    <cellStyle name="Comma 2 12 19 2 4" xfId="9278"/>
    <cellStyle name="Comma 2 12 19 3" xfId="9279"/>
    <cellStyle name="Comma 2 12 19 4" xfId="9280"/>
    <cellStyle name="Comma 2 12 19 5" xfId="9281"/>
    <cellStyle name="Comma 2 12 2" xfId="9282"/>
    <cellStyle name="Comma 2 12 2 2" xfId="9283"/>
    <cellStyle name="Comma 2 12 2 2 2" xfId="9284"/>
    <cellStyle name="Comma 2 12 2 2 3" xfId="9285"/>
    <cellStyle name="Comma 2 12 2 2 4" xfId="9286"/>
    <cellStyle name="Comma 2 12 2 3" xfId="9287"/>
    <cellStyle name="Comma 2 12 2 4" xfId="9288"/>
    <cellStyle name="Comma 2 12 2 5" xfId="9289"/>
    <cellStyle name="Comma 2 12 20" xfId="9290"/>
    <cellStyle name="Comma 2 12 20 2" xfId="9291"/>
    <cellStyle name="Comma 2 12 20 3" xfId="9292"/>
    <cellStyle name="Comma 2 12 20 4" xfId="9293"/>
    <cellStyle name="Comma 2 12 21" xfId="9294"/>
    <cellStyle name="Comma 2 12 22" xfId="9295"/>
    <cellStyle name="Comma 2 12 23" xfId="9296"/>
    <cellStyle name="Comma 2 12 3" xfId="9297"/>
    <cellStyle name="Comma 2 12 3 2" xfId="9298"/>
    <cellStyle name="Comma 2 12 3 2 2" xfId="9299"/>
    <cellStyle name="Comma 2 12 3 2 3" xfId="9300"/>
    <cellStyle name="Comma 2 12 3 2 4" xfId="9301"/>
    <cellStyle name="Comma 2 12 3 3" xfId="9302"/>
    <cellStyle name="Comma 2 12 3 4" xfId="9303"/>
    <cellStyle name="Comma 2 12 3 5" xfId="9304"/>
    <cellStyle name="Comma 2 12 4" xfId="9305"/>
    <cellStyle name="Comma 2 12 4 2" xfId="9306"/>
    <cellStyle name="Comma 2 12 4 2 2" xfId="9307"/>
    <cellStyle name="Comma 2 12 4 2 3" xfId="9308"/>
    <cellStyle name="Comma 2 12 4 2 4" xfId="9309"/>
    <cellStyle name="Comma 2 12 4 3" xfId="9310"/>
    <cellStyle name="Comma 2 12 4 4" xfId="9311"/>
    <cellStyle name="Comma 2 12 4 5" xfId="9312"/>
    <cellStyle name="Comma 2 12 5" xfId="9313"/>
    <cellStyle name="Comma 2 12 5 2" xfId="9314"/>
    <cellStyle name="Comma 2 12 5 2 2" xfId="9315"/>
    <cellStyle name="Comma 2 12 5 2 3" xfId="9316"/>
    <cellStyle name="Comma 2 12 5 2 4" xfId="9317"/>
    <cellStyle name="Comma 2 12 5 3" xfId="9318"/>
    <cellStyle name="Comma 2 12 5 4" xfId="9319"/>
    <cellStyle name="Comma 2 12 5 5" xfId="9320"/>
    <cellStyle name="Comma 2 12 6" xfId="9321"/>
    <cellStyle name="Comma 2 12 6 2" xfId="9322"/>
    <cellStyle name="Comma 2 12 6 2 2" xfId="9323"/>
    <cellStyle name="Comma 2 12 6 2 3" xfId="9324"/>
    <cellStyle name="Comma 2 12 6 2 4" xfId="9325"/>
    <cellStyle name="Comma 2 12 6 3" xfId="9326"/>
    <cellStyle name="Comma 2 12 6 4" xfId="9327"/>
    <cellStyle name="Comma 2 12 6 5" xfId="9328"/>
    <cellStyle name="Comma 2 12 7" xfId="9329"/>
    <cellStyle name="Comma 2 12 7 2" xfId="9330"/>
    <cellStyle name="Comma 2 12 7 2 2" xfId="9331"/>
    <cellStyle name="Comma 2 12 7 2 3" xfId="9332"/>
    <cellStyle name="Comma 2 12 7 2 4" xfId="9333"/>
    <cellStyle name="Comma 2 12 7 3" xfId="9334"/>
    <cellStyle name="Comma 2 12 7 4" xfId="9335"/>
    <cellStyle name="Comma 2 12 7 5" xfId="9336"/>
    <cellStyle name="Comma 2 12 8" xfId="9337"/>
    <cellStyle name="Comma 2 12 8 2" xfId="9338"/>
    <cellStyle name="Comma 2 12 8 2 2" xfId="9339"/>
    <cellStyle name="Comma 2 12 8 2 3" xfId="9340"/>
    <cellStyle name="Comma 2 12 8 2 4" xfId="9341"/>
    <cellStyle name="Comma 2 12 8 3" xfId="9342"/>
    <cellStyle name="Comma 2 12 8 4" xfId="9343"/>
    <cellStyle name="Comma 2 12 8 5" xfId="9344"/>
    <cellStyle name="Comma 2 12 9" xfId="9345"/>
    <cellStyle name="Comma 2 12 9 2" xfId="9346"/>
    <cellStyle name="Comma 2 12 9 2 2" xfId="9347"/>
    <cellStyle name="Comma 2 12 9 2 3" xfId="9348"/>
    <cellStyle name="Comma 2 12 9 2 4" xfId="9349"/>
    <cellStyle name="Comma 2 12 9 3" xfId="9350"/>
    <cellStyle name="Comma 2 12 9 4" xfId="9351"/>
    <cellStyle name="Comma 2 12 9 5" xfId="9352"/>
    <cellStyle name="Comma 2 13" xfId="9353"/>
    <cellStyle name="Comma 2 13 10" xfId="9354"/>
    <cellStyle name="Comma 2 13 10 2" xfId="9355"/>
    <cellStyle name="Comma 2 13 10 2 2" xfId="9356"/>
    <cellStyle name="Comma 2 13 10 2 3" xfId="9357"/>
    <cellStyle name="Comma 2 13 10 2 4" xfId="9358"/>
    <cellStyle name="Comma 2 13 10 3" xfId="9359"/>
    <cellStyle name="Comma 2 13 10 4" xfId="9360"/>
    <cellStyle name="Comma 2 13 10 5" xfId="9361"/>
    <cellStyle name="Comma 2 13 11" xfId="9362"/>
    <cellStyle name="Comma 2 13 11 2" xfId="9363"/>
    <cellStyle name="Comma 2 13 11 2 2" xfId="9364"/>
    <cellStyle name="Comma 2 13 11 2 3" xfId="9365"/>
    <cellStyle name="Comma 2 13 11 2 4" xfId="9366"/>
    <cellStyle name="Comma 2 13 11 3" xfId="9367"/>
    <cellStyle name="Comma 2 13 11 4" xfId="9368"/>
    <cellStyle name="Comma 2 13 11 5" xfId="9369"/>
    <cellStyle name="Comma 2 13 12" xfId="9370"/>
    <cellStyle name="Comma 2 13 12 2" xfId="9371"/>
    <cellStyle name="Comma 2 13 12 2 2" xfId="9372"/>
    <cellStyle name="Comma 2 13 12 2 3" xfId="9373"/>
    <cellStyle name="Comma 2 13 12 2 4" xfId="9374"/>
    <cellStyle name="Comma 2 13 12 3" xfId="9375"/>
    <cellStyle name="Comma 2 13 12 4" xfId="9376"/>
    <cellStyle name="Comma 2 13 12 5" xfId="9377"/>
    <cellStyle name="Comma 2 13 13" xfId="9378"/>
    <cellStyle name="Comma 2 13 13 2" xfId="9379"/>
    <cellStyle name="Comma 2 13 13 2 2" xfId="9380"/>
    <cellStyle name="Comma 2 13 13 2 3" xfId="9381"/>
    <cellStyle name="Comma 2 13 13 2 4" xfId="9382"/>
    <cellStyle name="Comma 2 13 13 3" xfId="9383"/>
    <cellStyle name="Comma 2 13 13 4" xfId="9384"/>
    <cellStyle name="Comma 2 13 13 5" xfId="9385"/>
    <cellStyle name="Comma 2 13 14" xfId="9386"/>
    <cellStyle name="Comma 2 13 14 2" xfId="9387"/>
    <cellStyle name="Comma 2 13 14 2 2" xfId="9388"/>
    <cellStyle name="Comma 2 13 14 2 3" xfId="9389"/>
    <cellStyle name="Comma 2 13 14 2 4" xfId="9390"/>
    <cellStyle name="Comma 2 13 14 3" xfId="9391"/>
    <cellStyle name="Comma 2 13 14 4" xfId="9392"/>
    <cellStyle name="Comma 2 13 14 5" xfId="9393"/>
    <cellStyle name="Comma 2 13 15" xfId="9394"/>
    <cellStyle name="Comma 2 13 15 2" xfId="9395"/>
    <cellStyle name="Comma 2 13 15 2 2" xfId="9396"/>
    <cellStyle name="Comma 2 13 15 2 3" xfId="9397"/>
    <cellStyle name="Comma 2 13 15 2 4" xfId="9398"/>
    <cellStyle name="Comma 2 13 15 3" xfId="9399"/>
    <cellStyle name="Comma 2 13 15 4" xfId="9400"/>
    <cellStyle name="Comma 2 13 15 5" xfId="9401"/>
    <cellStyle name="Comma 2 13 16" xfId="9402"/>
    <cellStyle name="Comma 2 13 16 2" xfId="9403"/>
    <cellStyle name="Comma 2 13 16 2 2" xfId="9404"/>
    <cellStyle name="Comma 2 13 16 2 3" xfId="9405"/>
    <cellStyle name="Comma 2 13 16 2 4" xfId="9406"/>
    <cellStyle name="Comma 2 13 16 3" xfId="9407"/>
    <cellStyle name="Comma 2 13 16 4" xfId="9408"/>
    <cellStyle name="Comma 2 13 16 5" xfId="9409"/>
    <cellStyle name="Comma 2 13 17" xfId="9410"/>
    <cellStyle name="Comma 2 13 17 2" xfId="9411"/>
    <cellStyle name="Comma 2 13 17 2 2" xfId="9412"/>
    <cellStyle name="Comma 2 13 17 2 3" xfId="9413"/>
    <cellStyle name="Comma 2 13 17 2 4" xfId="9414"/>
    <cellStyle name="Comma 2 13 17 3" xfId="9415"/>
    <cellStyle name="Comma 2 13 17 4" xfId="9416"/>
    <cellStyle name="Comma 2 13 17 5" xfId="9417"/>
    <cellStyle name="Comma 2 13 18" xfId="9418"/>
    <cellStyle name="Comma 2 13 18 2" xfId="9419"/>
    <cellStyle name="Comma 2 13 18 2 2" xfId="9420"/>
    <cellStyle name="Comma 2 13 18 2 3" xfId="9421"/>
    <cellStyle name="Comma 2 13 18 2 4" xfId="9422"/>
    <cellStyle name="Comma 2 13 18 3" xfId="9423"/>
    <cellStyle name="Comma 2 13 18 4" xfId="9424"/>
    <cellStyle name="Comma 2 13 18 5" xfId="9425"/>
    <cellStyle name="Comma 2 13 19" xfId="9426"/>
    <cellStyle name="Comma 2 13 19 2" xfId="9427"/>
    <cellStyle name="Comma 2 13 19 2 2" xfId="9428"/>
    <cellStyle name="Comma 2 13 19 2 3" xfId="9429"/>
    <cellStyle name="Comma 2 13 19 2 4" xfId="9430"/>
    <cellStyle name="Comma 2 13 19 3" xfId="9431"/>
    <cellStyle name="Comma 2 13 19 4" xfId="9432"/>
    <cellStyle name="Comma 2 13 19 5" xfId="9433"/>
    <cellStyle name="Comma 2 13 2" xfId="9434"/>
    <cellStyle name="Comma 2 13 2 2" xfId="9435"/>
    <cellStyle name="Comma 2 13 2 2 2" xfId="9436"/>
    <cellStyle name="Comma 2 13 2 2 3" xfId="9437"/>
    <cellStyle name="Comma 2 13 2 2 4" xfId="9438"/>
    <cellStyle name="Comma 2 13 2 3" xfId="9439"/>
    <cellStyle name="Comma 2 13 2 4" xfId="9440"/>
    <cellStyle name="Comma 2 13 2 5" xfId="9441"/>
    <cellStyle name="Comma 2 13 20" xfId="9442"/>
    <cellStyle name="Comma 2 13 20 2" xfId="9443"/>
    <cellStyle name="Comma 2 13 20 3" xfId="9444"/>
    <cellStyle name="Comma 2 13 20 4" xfId="9445"/>
    <cellStyle name="Comma 2 13 21" xfId="9446"/>
    <cellStyle name="Comma 2 13 22" xfId="9447"/>
    <cellStyle name="Comma 2 13 23" xfId="9448"/>
    <cellStyle name="Comma 2 13 3" xfId="9449"/>
    <cellStyle name="Comma 2 13 3 2" xfId="9450"/>
    <cellStyle name="Comma 2 13 3 2 2" xfId="9451"/>
    <cellStyle name="Comma 2 13 3 2 3" xfId="9452"/>
    <cellStyle name="Comma 2 13 3 2 4" xfId="9453"/>
    <cellStyle name="Comma 2 13 3 3" xfId="9454"/>
    <cellStyle name="Comma 2 13 3 4" xfId="9455"/>
    <cellStyle name="Comma 2 13 3 5" xfId="9456"/>
    <cellStyle name="Comma 2 13 4" xfId="9457"/>
    <cellStyle name="Comma 2 13 4 2" xfId="9458"/>
    <cellStyle name="Comma 2 13 4 2 2" xfId="9459"/>
    <cellStyle name="Comma 2 13 4 2 3" xfId="9460"/>
    <cellStyle name="Comma 2 13 4 2 4" xfId="9461"/>
    <cellStyle name="Comma 2 13 4 3" xfId="9462"/>
    <cellStyle name="Comma 2 13 4 4" xfId="9463"/>
    <cellStyle name="Comma 2 13 4 5" xfId="9464"/>
    <cellStyle name="Comma 2 13 5" xfId="9465"/>
    <cellStyle name="Comma 2 13 5 2" xfId="9466"/>
    <cellStyle name="Comma 2 13 5 2 2" xfId="9467"/>
    <cellStyle name="Comma 2 13 5 2 3" xfId="9468"/>
    <cellStyle name="Comma 2 13 5 2 4" xfId="9469"/>
    <cellStyle name="Comma 2 13 5 3" xfId="9470"/>
    <cellStyle name="Comma 2 13 5 4" xfId="9471"/>
    <cellStyle name="Comma 2 13 5 5" xfId="9472"/>
    <cellStyle name="Comma 2 13 6" xfId="9473"/>
    <cellStyle name="Comma 2 13 6 2" xfId="9474"/>
    <cellStyle name="Comma 2 13 6 2 2" xfId="9475"/>
    <cellStyle name="Comma 2 13 6 2 3" xfId="9476"/>
    <cellStyle name="Comma 2 13 6 2 4" xfId="9477"/>
    <cellStyle name="Comma 2 13 6 3" xfId="9478"/>
    <cellStyle name="Comma 2 13 6 4" xfId="9479"/>
    <cellStyle name="Comma 2 13 6 5" xfId="9480"/>
    <cellStyle name="Comma 2 13 7" xfId="9481"/>
    <cellStyle name="Comma 2 13 7 2" xfId="9482"/>
    <cellStyle name="Comma 2 13 7 2 2" xfId="9483"/>
    <cellStyle name="Comma 2 13 7 2 3" xfId="9484"/>
    <cellStyle name="Comma 2 13 7 2 4" xfId="9485"/>
    <cellStyle name="Comma 2 13 7 3" xfId="9486"/>
    <cellStyle name="Comma 2 13 7 4" xfId="9487"/>
    <cellStyle name="Comma 2 13 7 5" xfId="9488"/>
    <cellStyle name="Comma 2 13 8" xfId="9489"/>
    <cellStyle name="Comma 2 13 8 2" xfId="9490"/>
    <cellStyle name="Comma 2 13 8 2 2" xfId="9491"/>
    <cellStyle name="Comma 2 13 8 2 3" xfId="9492"/>
    <cellStyle name="Comma 2 13 8 2 4" xfId="9493"/>
    <cellStyle name="Comma 2 13 8 3" xfId="9494"/>
    <cellStyle name="Comma 2 13 8 4" xfId="9495"/>
    <cellStyle name="Comma 2 13 8 5" xfId="9496"/>
    <cellStyle name="Comma 2 13 9" xfId="9497"/>
    <cellStyle name="Comma 2 13 9 2" xfId="9498"/>
    <cellStyle name="Comma 2 13 9 2 2" xfId="9499"/>
    <cellStyle name="Comma 2 13 9 2 3" xfId="9500"/>
    <cellStyle name="Comma 2 13 9 2 4" xfId="9501"/>
    <cellStyle name="Comma 2 13 9 3" xfId="9502"/>
    <cellStyle name="Comma 2 13 9 4" xfId="9503"/>
    <cellStyle name="Comma 2 13 9 4 2" xfId="9504"/>
    <cellStyle name="Comma 2 13 9 4 2 2" xfId="9505"/>
    <cellStyle name="Comma 2 13 9 4 3" xfId="9506"/>
    <cellStyle name="Comma 2 13 9 5" xfId="9507"/>
    <cellStyle name="Comma 2 14" xfId="9508"/>
    <cellStyle name="Comma 2 14 10" xfId="9509"/>
    <cellStyle name="Comma 2 14 10 2" xfId="9510"/>
    <cellStyle name="Comma 2 14 10 2 2" xfId="9511"/>
    <cellStyle name="Comma 2 14 10 2 3" xfId="9512"/>
    <cellStyle name="Comma 2 14 10 2 4" xfId="9513"/>
    <cellStyle name="Comma 2 14 10 3" xfId="9514"/>
    <cellStyle name="Comma 2 14 10 4" xfId="9515"/>
    <cellStyle name="Comma 2 14 10 5" xfId="9516"/>
    <cellStyle name="Comma 2 14 11" xfId="9517"/>
    <cellStyle name="Comma 2 14 11 2" xfId="9518"/>
    <cellStyle name="Comma 2 14 11 2 2" xfId="9519"/>
    <cellStyle name="Comma 2 14 11 2 3" xfId="9520"/>
    <cellStyle name="Comma 2 14 11 2 4" xfId="9521"/>
    <cellStyle name="Comma 2 14 11 3" xfId="9522"/>
    <cellStyle name="Comma 2 14 11 4" xfId="9523"/>
    <cellStyle name="Comma 2 14 11 5" xfId="9524"/>
    <cellStyle name="Comma 2 14 12" xfId="9525"/>
    <cellStyle name="Comma 2 14 12 2" xfId="9526"/>
    <cellStyle name="Comma 2 14 12 2 2" xfId="9527"/>
    <cellStyle name="Comma 2 14 12 2 3" xfId="9528"/>
    <cellStyle name="Comma 2 14 12 2 4" xfId="9529"/>
    <cellStyle name="Comma 2 14 12 3" xfId="9530"/>
    <cellStyle name="Comma 2 14 12 4" xfId="9531"/>
    <cellStyle name="Comma 2 14 12 5" xfId="9532"/>
    <cellStyle name="Comma 2 14 13" xfId="9533"/>
    <cellStyle name="Comma 2 14 13 2" xfId="9534"/>
    <cellStyle name="Comma 2 14 13 2 2" xfId="9535"/>
    <cellStyle name="Comma 2 14 13 2 3" xfId="9536"/>
    <cellStyle name="Comma 2 14 13 2 4" xfId="9537"/>
    <cellStyle name="Comma 2 14 13 3" xfId="9538"/>
    <cellStyle name="Comma 2 14 13 4" xfId="9539"/>
    <cellStyle name="Comma 2 14 13 5" xfId="9540"/>
    <cellStyle name="Comma 2 14 14" xfId="9541"/>
    <cellStyle name="Comma 2 14 14 2" xfId="9542"/>
    <cellStyle name="Comma 2 14 14 2 2" xfId="9543"/>
    <cellStyle name="Comma 2 14 14 2 3" xfId="9544"/>
    <cellStyle name="Comma 2 14 14 2 4" xfId="9545"/>
    <cellStyle name="Comma 2 14 14 3" xfId="9546"/>
    <cellStyle name="Comma 2 14 14 4" xfId="9547"/>
    <cellStyle name="Comma 2 14 14 5" xfId="9548"/>
    <cellStyle name="Comma 2 14 15" xfId="9549"/>
    <cellStyle name="Comma 2 14 15 2" xfId="9550"/>
    <cellStyle name="Comma 2 14 15 2 2" xfId="9551"/>
    <cellStyle name="Comma 2 14 15 2 3" xfId="9552"/>
    <cellStyle name="Comma 2 14 15 2 4" xfId="9553"/>
    <cellStyle name="Comma 2 14 15 3" xfId="9554"/>
    <cellStyle name="Comma 2 14 15 4" xfId="9555"/>
    <cellStyle name="Comma 2 14 15 5" xfId="9556"/>
    <cellStyle name="Comma 2 14 16" xfId="9557"/>
    <cellStyle name="Comma 2 14 16 2" xfId="9558"/>
    <cellStyle name="Comma 2 14 16 2 2" xfId="9559"/>
    <cellStyle name="Comma 2 14 16 2 3" xfId="9560"/>
    <cellStyle name="Comma 2 14 16 2 4" xfId="9561"/>
    <cellStyle name="Comma 2 14 16 3" xfId="9562"/>
    <cellStyle name="Comma 2 14 16 4" xfId="9563"/>
    <cellStyle name="Comma 2 14 16 5" xfId="9564"/>
    <cellStyle name="Comma 2 14 17" xfId="9565"/>
    <cellStyle name="Comma 2 14 17 2" xfId="9566"/>
    <cellStyle name="Comma 2 14 17 2 2" xfId="9567"/>
    <cellStyle name="Comma 2 14 17 2 3" xfId="9568"/>
    <cellStyle name="Comma 2 14 17 2 4" xfId="9569"/>
    <cellStyle name="Comma 2 14 17 3" xfId="9570"/>
    <cellStyle name="Comma 2 14 17 4" xfId="9571"/>
    <cellStyle name="Comma 2 14 17 5" xfId="9572"/>
    <cellStyle name="Comma 2 14 18" xfId="9573"/>
    <cellStyle name="Comma 2 14 18 2" xfId="9574"/>
    <cellStyle name="Comma 2 14 18 2 2" xfId="9575"/>
    <cellStyle name="Comma 2 14 18 2 3" xfId="9576"/>
    <cellStyle name="Comma 2 14 18 2 4" xfId="9577"/>
    <cellStyle name="Comma 2 14 18 3" xfId="9578"/>
    <cellStyle name="Comma 2 14 18 4" xfId="9579"/>
    <cellStyle name="Comma 2 14 18 5" xfId="9580"/>
    <cellStyle name="Comma 2 14 19" xfId="9581"/>
    <cellStyle name="Comma 2 14 19 2" xfId="9582"/>
    <cellStyle name="Comma 2 14 19 2 2" xfId="9583"/>
    <cellStyle name="Comma 2 14 19 2 3" xfId="9584"/>
    <cellStyle name="Comma 2 14 19 2 4" xfId="9585"/>
    <cellStyle name="Comma 2 14 19 3" xfId="9586"/>
    <cellStyle name="Comma 2 14 19 4" xfId="9587"/>
    <cellStyle name="Comma 2 14 19 5" xfId="9588"/>
    <cellStyle name="Comma 2 14 2" xfId="9589"/>
    <cellStyle name="Comma 2 14 2 2" xfId="9590"/>
    <cellStyle name="Comma 2 14 2 2 2" xfId="9591"/>
    <cellStyle name="Comma 2 14 2 2 3" xfId="9592"/>
    <cellStyle name="Comma 2 14 2 2 4" xfId="9593"/>
    <cellStyle name="Comma 2 14 2 3" xfId="9594"/>
    <cellStyle name="Comma 2 14 2 4" xfId="9595"/>
    <cellStyle name="Comma 2 14 2 5" xfId="9596"/>
    <cellStyle name="Comma 2 14 20" xfId="9597"/>
    <cellStyle name="Comma 2 14 20 2" xfId="9598"/>
    <cellStyle name="Comma 2 14 20 3" xfId="9599"/>
    <cellStyle name="Comma 2 14 20 4" xfId="9600"/>
    <cellStyle name="Comma 2 14 21" xfId="9601"/>
    <cellStyle name="Comma 2 14 22" xfId="9602"/>
    <cellStyle name="Comma 2 14 23" xfId="9603"/>
    <cellStyle name="Comma 2 14 3" xfId="9604"/>
    <cellStyle name="Comma 2 14 3 2" xfId="9605"/>
    <cellStyle name="Comma 2 14 3 2 2" xfId="9606"/>
    <cellStyle name="Comma 2 14 3 2 3" xfId="9607"/>
    <cellStyle name="Comma 2 14 3 2 3 2" xfId="9608"/>
    <cellStyle name="Comma 2 14 3 2 3 2 2" xfId="9609"/>
    <cellStyle name="Comma 2 14 3 2 3 3" xfId="9610"/>
    <cellStyle name="Comma 2 14 3 2 4" xfId="9611"/>
    <cellStyle name="Comma 2 14 3 3" xfId="9612"/>
    <cellStyle name="Comma 2 14 3 4" xfId="9613"/>
    <cellStyle name="Comma 2 14 3 5" xfId="9614"/>
    <cellStyle name="Comma 2 14 4" xfId="9615"/>
    <cellStyle name="Comma 2 14 4 2" xfId="9616"/>
    <cellStyle name="Comma 2 14 4 2 2" xfId="9617"/>
    <cellStyle name="Comma 2 14 4 2 3" xfId="9618"/>
    <cellStyle name="Comma 2 14 4 2 4" xfId="9619"/>
    <cellStyle name="Comma 2 14 4 3" xfId="9620"/>
    <cellStyle name="Comma 2 14 4 4" xfId="9621"/>
    <cellStyle name="Comma 2 14 4 5" xfId="9622"/>
    <cellStyle name="Comma 2 14 5" xfId="9623"/>
    <cellStyle name="Comma 2 14 5 2" xfId="9624"/>
    <cellStyle name="Comma 2 14 5 2 2" xfId="9625"/>
    <cellStyle name="Comma 2 14 5 2 3" xfId="9626"/>
    <cellStyle name="Comma 2 14 5 2 4" xfId="9627"/>
    <cellStyle name="Comma 2 14 5 3" xfId="9628"/>
    <cellStyle name="Comma 2 14 5 4" xfId="9629"/>
    <cellStyle name="Comma 2 14 5 5" xfId="9630"/>
    <cellStyle name="Comma 2 14 6" xfId="9631"/>
    <cellStyle name="Comma 2 14 6 2" xfId="9632"/>
    <cellStyle name="Comma 2 14 6 2 2" xfId="9633"/>
    <cellStyle name="Comma 2 14 6 2 3" xfId="9634"/>
    <cellStyle name="Comma 2 14 6 2 4" xfId="9635"/>
    <cellStyle name="Comma 2 14 6 3" xfId="9636"/>
    <cellStyle name="Comma 2 14 6 4" xfId="9637"/>
    <cellStyle name="Comma 2 14 6 5" xfId="9638"/>
    <cellStyle name="Comma 2 14 7" xfId="9639"/>
    <cellStyle name="Comma 2 14 7 2" xfId="9640"/>
    <cellStyle name="Comma 2 14 7 2 2" xfId="9641"/>
    <cellStyle name="Comma 2 14 7 2 3" xfId="9642"/>
    <cellStyle name="Comma 2 14 7 2 4" xfId="9643"/>
    <cellStyle name="Comma 2 14 7 3" xfId="9644"/>
    <cellStyle name="Comma 2 14 7 4" xfId="9645"/>
    <cellStyle name="Comma 2 14 7 5" xfId="9646"/>
    <cellStyle name="Comma 2 14 8" xfId="9647"/>
    <cellStyle name="Comma 2 14 8 2" xfId="9648"/>
    <cellStyle name="Comma 2 14 8 2 2" xfId="9649"/>
    <cellStyle name="Comma 2 14 8 2 3" xfId="9650"/>
    <cellStyle name="Comma 2 14 8 2 4" xfId="9651"/>
    <cellStyle name="Comma 2 14 8 3" xfId="9652"/>
    <cellStyle name="Comma 2 14 8 4" xfId="9653"/>
    <cellStyle name="Comma 2 14 8 5" xfId="9654"/>
    <cellStyle name="Comma 2 14 9" xfId="9655"/>
    <cellStyle name="Comma 2 14 9 2" xfId="9656"/>
    <cellStyle name="Comma 2 14 9 2 2" xfId="9657"/>
    <cellStyle name="Comma 2 14 9 2 3" xfId="9658"/>
    <cellStyle name="Comma 2 14 9 2 4" xfId="9659"/>
    <cellStyle name="Comma 2 14 9 3" xfId="9660"/>
    <cellStyle name="Comma 2 14 9 4" xfId="9661"/>
    <cellStyle name="Comma 2 14 9 5" xfId="9662"/>
    <cellStyle name="Comma 2 15" xfId="9663"/>
    <cellStyle name="Comma 2 15 10" xfId="9664"/>
    <cellStyle name="Comma 2 15 10 2" xfId="9665"/>
    <cellStyle name="Comma 2 15 10 2 2" xfId="9666"/>
    <cellStyle name="Comma 2 15 10 2 3" xfId="9667"/>
    <cellStyle name="Comma 2 15 10 2 4" xfId="9668"/>
    <cellStyle name="Comma 2 15 10 3" xfId="9669"/>
    <cellStyle name="Comma 2 15 10 4" xfId="9670"/>
    <cellStyle name="Comma 2 15 10 5" xfId="9671"/>
    <cellStyle name="Comma 2 15 11" xfId="9672"/>
    <cellStyle name="Comma 2 15 11 2" xfId="9673"/>
    <cellStyle name="Comma 2 15 11 2 2" xfId="9674"/>
    <cellStyle name="Comma 2 15 11 2 3" xfId="9675"/>
    <cellStyle name="Comma 2 15 11 2 4" xfId="9676"/>
    <cellStyle name="Comma 2 15 11 3" xfId="9677"/>
    <cellStyle name="Comma 2 15 11 4" xfId="9678"/>
    <cellStyle name="Comma 2 15 11 5" xfId="9679"/>
    <cellStyle name="Comma 2 15 12" xfId="9680"/>
    <cellStyle name="Comma 2 15 12 2" xfId="9681"/>
    <cellStyle name="Comma 2 15 12 2 2" xfId="9682"/>
    <cellStyle name="Comma 2 15 12 2 3" xfId="9683"/>
    <cellStyle name="Comma 2 15 12 2 4" xfId="9684"/>
    <cellStyle name="Comma 2 15 12 3" xfId="9685"/>
    <cellStyle name="Comma 2 15 12 4" xfId="9686"/>
    <cellStyle name="Comma 2 15 12 5" xfId="9687"/>
    <cellStyle name="Comma 2 15 13" xfId="9688"/>
    <cellStyle name="Comma 2 15 13 2" xfId="9689"/>
    <cellStyle name="Comma 2 15 13 2 2" xfId="9690"/>
    <cellStyle name="Comma 2 15 13 2 3" xfId="9691"/>
    <cellStyle name="Comma 2 15 13 2 4" xfId="9692"/>
    <cellStyle name="Comma 2 15 13 3" xfId="9693"/>
    <cellStyle name="Comma 2 15 13 4" xfId="9694"/>
    <cellStyle name="Comma 2 15 13 4 2" xfId="9695"/>
    <cellStyle name="Comma 2 15 13 4 2 2" xfId="9696"/>
    <cellStyle name="Comma 2 15 13 4 3" xfId="9697"/>
    <cellStyle name="Comma 2 15 13 5" xfId="9698"/>
    <cellStyle name="Comma 2 15 14" xfId="9699"/>
    <cellStyle name="Comma 2 15 14 2" xfId="9700"/>
    <cellStyle name="Comma 2 15 14 2 2" xfId="9701"/>
    <cellStyle name="Comma 2 15 14 2 3" xfId="9702"/>
    <cellStyle name="Comma 2 15 14 2 4" xfId="9703"/>
    <cellStyle name="Comma 2 15 14 3" xfId="9704"/>
    <cellStyle name="Comma 2 15 14 4" xfId="9705"/>
    <cellStyle name="Comma 2 15 14 5" xfId="9706"/>
    <cellStyle name="Comma 2 15 15" xfId="9707"/>
    <cellStyle name="Comma 2 15 15 10" xfId="9708"/>
    <cellStyle name="Comma 2 15 15 11" xfId="9709"/>
    <cellStyle name="Comma 2 15 15 12" xfId="9710"/>
    <cellStyle name="Comma 2 15 15 13" xfId="9711"/>
    <cellStyle name="Comma 2 15 15 14" xfId="9712"/>
    <cellStyle name="Comma 2 15 15 15" xfId="9713"/>
    <cellStyle name="Comma 2 15 15 16" xfId="9714"/>
    <cellStyle name="Comma 2 15 15 17" xfId="9715"/>
    <cellStyle name="Comma 2 15 15 18" xfId="9716"/>
    <cellStyle name="Comma 2 15 15 19" xfId="9717"/>
    <cellStyle name="Comma 2 15 15 2" xfId="9718"/>
    <cellStyle name="Comma 2 15 15 2 10" xfId="9719"/>
    <cellStyle name="Comma 2 15 15 2 11" xfId="9720"/>
    <cellStyle name="Comma 2 15 15 2 12" xfId="9721"/>
    <cellStyle name="Comma 2 15 15 2 13" xfId="9722"/>
    <cellStyle name="Comma 2 15 15 2 14" xfId="9723"/>
    <cellStyle name="Comma 2 15 15 2 15" xfId="9724"/>
    <cellStyle name="Comma 2 15 15 2 16" xfId="9725"/>
    <cellStyle name="Comma 2 15 15 2 17" xfId="9726"/>
    <cellStyle name="Comma 2 15 15 2 18" xfId="9727"/>
    <cellStyle name="Comma 2 15 15 2 19" xfId="9728"/>
    <cellStyle name="Comma 2 15 15 2 2" xfId="9729"/>
    <cellStyle name="Comma 2 15 15 2 20" xfId="9730"/>
    <cellStyle name="Comma 2 15 15 2 21" xfId="9731"/>
    <cellStyle name="Comma 2 15 15 2 22" xfId="9732"/>
    <cellStyle name="Comma 2 15 15 2 23" xfId="9733"/>
    <cellStyle name="Comma 2 15 15 2 24" xfId="9734"/>
    <cellStyle name="Comma 2 15 15 2 25" xfId="9735"/>
    <cellStyle name="Comma 2 15 15 2 26" xfId="9736"/>
    <cellStyle name="Comma 2 15 15 2 27" xfId="9737"/>
    <cellStyle name="Comma 2 15 15 2 3" xfId="9738"/>
    <cellStyle name="Comma 2 15 15 2 4" xfId="9739"/>
    <cellStyle name="Comma 2 15 15 2 5" xfId="9740"/>
    <cellStyle name="Comma 2 15 15 2 6" xfId="9741"/>
    <cellStyle name="Comma 2 15 15 2 7" xfId="9742"/>
    <cellStyle name="Comma 2 15 15 2 8" xfId="9743"/>
    <cellStyle name="Comma 2 15 15 2 9" xfId="9744"/>
    <cellStyle name="Comma 2 15 15 20" xfId="9745"/>
    <cellStyle name="Comma 2 15 15 21" xfId="9746"/>
    <cellStyle name="Comma 2 15 15 22" xfId="9747"/>
    <cellStyle name="Comma 2 15 15 23" xfId="9748"/>
    <cellStyle name="Comma 2 15 15 24" xfId="9749"/>
    <cellStyle name="Comma 2 15 15 25" xfId="9750"/>
    <cellStyle name="Comma 2 15 15 26" xfId="9751"/>
    <cellStyle name="Comma 2 15 15 27" xfId="9752"/>
    <cellStyle name="Comma 2 15 15 3" xfId="9753"/>
    <cellStyle name="Comma 2 15 15 4" xfId="9754"/>
    <cellStyle name="Comma 2 15 15 5" xfId="9755"/>
    <cellStyle name="Comma 2 15 15 6" xfId="9756"/>
    <cellStyle name="Comma 2 15 15 7" xfId="9757"/>
    <cellStyle name="Comma 2 15 15 8" xfId="9758"/>
    <cellStyle name="Comma 2 15 15 9" xfId="9759"/>
    <cellStyle name="Comma 2 15 16" xfId="9760"/>
    <cellStyle name="Comma 2 15 16 2" xfId="9761"/>
    <cellStyle name="Comma 2 15 16 2 2" xfId="9762"/>
    <cellStyle name="Comma 2 15 16 2 3" xfId="9763"/>
    <cellStyle name="Comma 2 15 16 2 4" xfId="9764"/>
    <cellStyle name="Comma 2 15 16 3" xfId="9765"/>
    <cellStyle name="Comma 2 15 16 4" xfId="9766"/>
    <cellStyle name="Comma 2 15 16 5" xfId="9767"/>
    <cellStyle name="Comma 2 15 17" xfId="9768"/>
    <cellStyle name="Comma 2 15 17 2" xfId="9769"/>
    <cellStyle name="Comma 2 15 17 2 2" xfId="9770"/>
    <cellStyle name="Comma 2 15 17 2 3" xfId="9771"/>
    <cellStyle name="Comma 2 15 17 2 4" xfId="9772"/>
    <cellStyle name="Comma 2 15 17 3" xfId="9773"/>
    <cellStyle name="Comma 2 15 17 4" xfId="9774"/>
    <cellStyle name="Comma 2 15 17 5" xfId="9775"/>
    <cellStyle name="Comma 2 15 18" xfId="9776"/>
    <cellStyle name="Comma 2 15 18 2" xfId="9777"/>
    <cellStyle name="Comma 2 15 18 2 2" xfId="9778"/>
    <cellStyle name="Comma 2 15 18 2 3" xfId="9779"/>
    <cellStyle name="Comma 2 15 18 2 4" xfId="9780"/>
    <cellStyle name="Comma 2 15 18 3" xfId="9781"/>
    <cellStyle name="Comma 2 15 18 4" xfId="9782"/>
    <cellStyle name="Comma 2 15 18 5" xfId="9783"/>
    <cellStyle name="Comma 2 15 19" xfId="9784"/>
    <cellStyle name="Comma 2 15 19 2" xfId="9785"/>
    <cellStyle name="Comma 2 15 19 2 2" xfId="9786"/>
    <cellStyle name="Comma 2 15 19 2 3" xfId="9787"/>
    <cellStyle name="Comma 2 15 19 2 4" xfId="9788"/>
    <cellStyle name="Comma 2 15 19 3" xfId="9789"/>
    <cellStyle name="Comma 2 15 19 4" xfId="9790"/>
    <cellStyle name="Comma 2 15 19 5" xfId="9791"/>
    <cellStyle name="Comma 2 15 2" xfId="9792"/>
    <cellStyle name="Comma 2 15 2 10" xfId="9793"/>
    <cellStyle name="Comma 2 15 2 11" xfId="9794"/>
    <cellStyle name="Comma 2 15 2 12" xfId="9795"/>
    <cellStyle name="Comma 2 15 2 13" xfId="9796"/>
    <cellStyle name="Comma 2 15 2 14" xfId="9797"/>
    <cellStyle name="Comma 2 15 2 14 10" xfId="9798"/>
    <cellStyle name="Comma 2 15 2 14 11" xfId="9799"/>
    <cellStyle name="Comma 2 15 2 14 12" xfId="9800"/>
    <cellStyle name="Comma 2 15 2 14 13" xfId="9801"/>
    <cellStyle name="Comma 2 15 2 14 14" xfId="9802"/>
    <cellStyle name="Comma 2 15 2 14 15" xfId="9803"/>
    <cellStyle name="Comma 2 15 2 14 16" xfId="9804"/>
    <cellStyle name="Comma 2 15 2 14 17" xfId="9805"/>
    <cellStyle name="Comma 2 15 2 14 18" xfId="9806"/>
    <cellStyle name="Comma 2 15 2 14 19" xfId="9807"/>
    <cellStyle name="Comma 2 15 2 14 2" xfId="9808"/>
    <cellStyle name="Comma 2 15 2 14 2 10" xfId="9809"/>
    <cellStyle name="Comma 2 15 2 14 2 11" xfId="9810"/>
    <cellStyle name="Comma 2 15 2 14 2 12" xfId="9811"/>
    <cellStyle name="Comma 2 15 2 14 2 13" xfId="9812"/>
    <cellStyle name="Comma 2 15 2 14 2 14" xfId="9813"/>
    <cellStyle name="Comma 2 15 2 14 2 15" xfId="9814"/>
    <cellStyle name="Comma 2 15 2 14 2 16" xfId="9815"/>
    <cellStyle name="Comma 2 15 2 14 2 17" xfId="9816"/>
    <cellStyle name="Comma 2 15 2 14 2 18" xfId="9817"/>
    <cellStyle name="Comma 2 15 2 14 2 19" xfId="9818"/>
    <cellStyle name="Comma 2 15 2 14 2 2" xfId="9819"/>
    <cellStyle name="Comma 2 15 2 14 2 20" xfId="9820"/>
    <cellStyle name="Comma 2 15 2 14 2 21" xfId="9821"/>
    <cellStyle name="Comma 2 15 2 14 2 22" xfId="9822"/>
    <cellStyle name="Comma 2 15 2 14 2 23" xfId="9823"/>
    <cellStyle name="Comma 2 15 2 14 2 24" xfId="9824"/>
    <cellStyle name="Comma 2 15 2 14 2 25" xfId="9825"/>
    <cellStyle name="Comma 2 15 2 14 2 26" xfId="9826"/>
    <cellStyle name="Comma 2 15 2 14 2 27" xfId="9827"/>
    <cellStyle name="Comma 2 15 2 14 2 3" xfId="9828"/>
    <cellStyle name="Comma 2 15 2 14 2 4" xfId="9829"/>
    <cellStyle name="Comma 2 15 2 14 2 5" xfId="9830"/>
    <cellStyle name="Comma 2 15 2 14 2 6" xfId="9831"/>
    <cellStyle name="Comma 2 15 2 14 2 7" xfId="9832"/>
    <cellStyle name="Comma 2 15 2 14 2 8" xfId="9833"/>
    <cellStyle name="Comma 2 15 2 14 2 9" xfId="9834"/>
    <cellStyle name="Comma 2 15 2 14 20" xfId="9835"/>
    <cellStyle name="Comma 2 15 2 14 21" xfId="9836"/>
    <cellStyle name="Comma 2 15 2 14 22" xfId="9837"/>
    <cellStyle name="Comma 2 15 2 14 23" xfId="9838"/>
    <cellStyle name="Comma 2 15 2 14 24" xfId="9839"/>
    <cellStyle name="Comma 2 15 2 14 25" xfId="9840"/>
    <cellStyle name="Comma 2 15 2 14 26" xfId="9841"/>
    <cellStyle name="Comma 2 15 2 14 27" xfId="9842"/>
    <cellStyle name="Comma 2 15 2 14 3" xfId="9843"/>
    <cellStyle name="Comma 2 15 2 14 4" xfId="9844"/>
    <cellStyle name="Comma 2 15 2 14 5" xfId="9845"/>
    <cellStyle name="Comma 2 15 2 14 6" xfId="9846"/>
    <cellStyle name="Comma 2 15 2 14 7" xfId="9847"/>
    <cellStyle name="Comma 2 15 2 14 8" xfId="9848"/>
    <cellStyle name="Comma 2 15 2 14 9" xfId="9849"/>
    <cellStyle name="Comma 2 15 2 15" xfId="9850"/>
    <cellStyle name="Comma 2 15 2 16" xfId="9851"/>
    <cellStyle name="Comma 2 15 2 17" xfId="9852"/>
    <cellStyle name="Comma 2 15 2 18" xfId="9853"/>
    <cellStyle name="Comma 2 15 2 19" xfId="9854"/>
    <cellStyle name="Comma 2 15 2 2" xfId="9855"/>
    <cellStyle name="Comma 2 15 2 2 2" xfId="9856"/>
    <cellStyle name="Comma 2 15 2 2 3" xfId="9857"/>
    <cellStyle name="Comma 2 15 2 2 4" xfId="9858"/>
    <cellStyle name="Comma 2 15 2 20" xfId="9859"/>
    <cellStyle name="Comma 2 15 2 21" xfId="9860"/>
    <cellStyle name="Comma 2 15 2 22" xfId="9861"/>
    <cellStyle name="Comma 2 15 2 23" xfId="9862"/>
    <cellStyle name="Comma 2 15 2 24" xfId="9863"/>
    <cellStyle name="Comma 2 15 2 25" xfId="9864"/>
    <cellStyle name="Comma 2 15 2 26" xfId="9865"/>
    <cellStyle name="Comma 2 15 2 27" xfId="9866"/>
    <cellStyle name="Comma 2 15 2 28" xfId="9867"/>
    <cellStyle name="Comma 2 15 2 29" xfId="9868"/>
    <cellStyle name="Comma 2 15 2 3" xfId="9869"/>
    <cellStyle name="Comma 2 15 2 3 10" xfId="9870"/>
    <cellStyle name="Comma 2 15 2 3 11" xfId="9871"/>
    <cellStyle name="Comma 2 15 2 3 12" xfId="9872"/>
    <cellStyle name="Comma 2 15 2 3 13" xfId="9873"/>
    <cellStyle name="Comma 2 15 2 3 14" xfId="9874"/>
    <cellStyle name="Comma 2 15 2 3 15" xfId="9875"/>
    <cellStyle name="Comma 2 15 2 3 16" xfId="9876"/>
    <cellStyle name="Comma 2 15 2 3 17" xfId="9877"/>
    <cellStyle name="Comma 2 15 2 3 18" xfId="9878"/>
    <cellStyle name="Comma 2 15 2 3 19" xfId="9879"/>
    <cellStyle name="Comma 2 15 2 3 2" xfId="9880"/>
    <cellStyle name="Comma 2 15 2 3 2 10" xfId="9881"/>
    <cellStyle name="Comma 2 15 2 3 2 11" xfId="9882"/>
    <cellStyle name="Comma 2 15 2 3 2 12" xfId="9883"/>
    <cellStyle name="Comma 2 15 2 3 2 13" xfId="9884"/>
    <cellStyle name="Comma 2 15 2 3 2 14" xfId="9885"/>
    <cellStyle name="Comma 2 15 2 3 2 15" xfId="9886"/>
    <cellStyle name="Comma 2 15 2 3 2 16" xfId="9887"/>
    <cellStyle name="Comma 2 15 2 3 2 17" xfId="9888"/>
    <cellStyle name="Comma 2 15 2 3 2 18" xfId="9889"/>
    <cellStyle name="Comma 2 15 2 3 2 19" xfId="9890"/>
    <cellStyle name="Comma 2 15 2 3 2 2" xfId="9891"/>
    <cellStyle name="Comma 2 15 2 3 2 2 10" xfId="9892"/>
    <cellStyle name="Comma 2 15 2 3 2 2 11" xfId="9893"/>
    <cellStyle name="Comma 2 15 2 3 2 2 12" xfId="9894"/>
    <cellStyle name="Comma 2 15 2 3 2 2 13" xfId="9895"/>
    <cellStyle name="Comma 2 15 2 3 2 2 14" xfId="9896"/>
    <cellStyle name="Comma 2 15 2 3 2 2 15" xfId="9897"/>
    <cellStyle name="Comma 2 15 2 3 2 2 16" xfId="9898"/>
    <cellStyle name="Comma 2 15 2 3 2 2 17" xfId="9899"/>
    <cellStyle name="Comma 2 15 2 3 2 2 18" xfId="9900"/>
    <cellStyle name="Comma 2 15 2 3 2 2 19" xfId="9901"/>
    <cellStyle name="Comma 2 15 2 3 2 2 2" xfId="9902"/>
    <cellStyle name="Comma 2 15 2 3 2 2 20" xfId="9903"/>
    <cellStyle name="Comma 2 15 2 3 2 2 21" xfId="9904"/>
    <cellStyle name="Comma 2 15 2 3 2 2 22" xfId="9905"/>
    <cellStyle name="Comma 2 15 2 3 2 2 23" xfId="9906"/>
    <cellStyle name="Comma 2 15 2 3 2 2 24" xfId="9907"/>
    <cellStyle name="Comma 2 15 2 3 2 2 25" xfId="9908"/>
    <cellStyle name="Comma 2 15 2 3 2 2 26" xfId="9909"/>
    <cellStyle name="Comma 2 15 2 3 2 2 27" xfId="9910"/>
    <cellStyle name="Comma 2 15 2 3 2 2 3" xfId="9911"/>
    <cellStyle name="Comma 2 15 2 3 2 2 4" xfId="9912"/>
    <cellStyle name="Comma 2 15 2 3 2 2 5" xfId="9913"/>
    <cellStyle name="Comma 2 15 2 3 2 2 6" xfId="9914"/>
    <cellStyle name="Comma 2 15 2 3 2 2 7" xfId="9915"/>
    <cellStyle name="Comma 2 15 2 3 2 2 8" xfId="9916"/>
    <cellStyle name="Comma 2 15 2 3 2 2 9" xfId="9917"/>
    <cellStyle name="Comma 2 15 2 3 2 20" xfId="9918"/>
    <cellStyle name="Comma 2 15 2 3 2 21" xfId="9919"/>
    <cellStyle name="Comma 2 15 2 3 2 22" xfId="9920"/>
    <cellStyle name="Comma 2 15 2 3 2 23" xfId="9921"/>
    <cellStyle name="Comma 2 15 2 3 2 24" xfId="9922"/>
    <cellStyle name="Comma 2 15 2 3 2 25" xfId="9923"/>
    <cellStyle name="Comma 2 15 2 3 2 26" xfId="9924"/>
    <cellStyle name="Comma 2 15 2 3 2 27" xfId="9925"/>
    <cellStyle name="Comma 2 15 2 3 2 3" xfId="9926"/>
    <cellStyle name="Comma 2 15 2 3 2 4" xfId="9927"/>
    <cellStyle name="Comma 2 15 2 3 2 5" xfId="9928"/>
    <cellStyle name="Comma 2 15 2 3 2 6" xfId="9929"/>
    <cellStyle name="Comma 2 15 2 3 2 7" xfId="9930"/>
    <cellStyle name="Comma 2 15 2 3 2 8" xfId="9931"/>
    <cellStyle name="Comma 2 15 2 3 2 9" xfId="9932"/>
    <cellStyle name="Comma 2 15 2 3 20" xfId="9933"/>
    <cellStyle name="Comma 2 15 2 3 21" xfId="9934"/>
    <cellStyle name="Comma 2 15 2 3 22" xfId="9935"/>
    <cellStyle name="Comma 2 15 2 3 23" xfId="9936"/>
    <cellStyle name="Comma 2 15 2 3 24" xfId="9937"/>
    <cellStyle name="Comma 2 15 2 3 25" xfId="9938"/>
    <cellStyle name="Comma 2 15 2 3 26" xfId="9939"/>
    <cellStyle name="Comma 2 15 2 3 27" xfId="9940"/>
    <cellStyle name="Comma 2 15 2 3 28" xfId="9941"/>
    <cellStyle name="Comma 2 15 2 3 29" xfId="9942"/>
    <cellStyle name="Comma 2 15 2 3 3" xfId="9943"/>
    <cellStyle name="Comma 2 15 2 3 30" xfId="9944"/>
    <cellStyle name="Comma 2 15 2 3 31" xfId="9945"/>
    <cellStyle name="Comma 2 15 2 3 32" xfId="9946"/>
    <cellStyle name="Comma 2 15 2 3 33" xfId="9947"/>
    <cellStyle name="Comma 2 15 2 3 34" xfId="9948"/>
    <cellStyle name="Comma 2 15 2 3 35" xfId="9949"/>
    <cellStyle name="Comma 2 15 2 3 36" xfId="9950"/>
    <cellStyle name="Comma 2 15 2 3 37" xfId="9951"/>
    <cellStyle name="Comma 2 15 2 3 38" xfId="9952"/>
    <cellStyle name="Comma 2 15 2 3 39" xfId="9953"/>
    <cellStyle name="Comma 2 15 2 3 4" xfId="9954"/>
    <cellStyle name="Comma 2 15 2 3 5" xfId="9955"/>
    <cellStyle name="Comma 2 15 2 3 6" xfId="9956"/>
    <cellStyle name="Comma 2 15 2 3 7" xfId="9957"/>
    <cellStyle name="Comma 2 15 2 3 8" xfId="9958"/>
    <cellStyle name="Comma 2 15 2 3 9" xfId="9959"/>
    <cellStyle name="Comma 2 15 2 30" xfId="9960"/>
    <cellStyle name="Comma 2 15 2 31" xfId="9961"/>
    <cellStyle name="Comma 2 15 2 32" xfId="9962"/>
    <cellStyle name="Comma 2 15 2 33" xfId="9963"/>
    <cellStyle name="Comma 2 15 2 34" xfId="9964"/>
    <cellStyle name="Comma 2 15 2 35" xfId="9965"/>
    <cellStyle name="Comma 2 15 2 36" xfId="9966"/>
    <cellStyle name="Comma 2 15 2 37" xfId="9967"/>
    <cellStyle name="Comma 2 15 2 38" xfId="9968"/>
    <cellStyle name="Comma 2 15 2 39" xfId="9969"/>
    <cellStyle name="Comma 2 15 2 4" xfId="9970"/>
    <cellStyle name="Comma 2 15 2 40" xfId="9971"/>
    <cellStyle name="Comma 2 15 2 41" xfId="9972"/>
    <cellStyle name="Comma 2 15 2 42" xfId="9973"/>
    <cellStyle name="Comma 2 15 2 43" xfId="9974"/>
    <cellStyle name="Comma 2 15 2 44" xfId="9975"/>
    <cellStyle name="Comma 2 15 2 45" xfId="9976"/>
    <cellStyle name="Comma 2 15 2 46" xfId="9977"/>
    <cellStyle name="Comma 2 15 2 47" xfId="9978"/>
    <cellStyle name="Comma 2 15 2 48" xfId="9979"/>
    <cellStyle name="Comma 2 15 2 49" xfId="9980"/>
    <cellStyle name="Comma 2 15 2 5" xfId="9981"/>
    <cellStyle name="Comma 2 15 2 50" xfId="9982"/>
    <cellStyle name="Comma 2 15 2 6" xfId="9983"/>
    <cellStyle name="Comma 2 15 2 7" xfId="9984"/>
    <cellStyle name="Comma 2 15 2 8" xfId="9985"/>
    <cellStyle name="Comma 2 15 2 9" xfId="9986"/>
    <cellStyle name="Comma 2 15 20" xfId="9987"/>
    <cellStyle name="Comma 2 15 20 2" xfId="9988"/>
    <cellStyle name="Comma 2 15 20 3" xfId="9989"/>
    <cellStyle name="Comma 2 15 20 4" xfId="9990"/>
    <cellStyle name="Comma 2 15 21" xfId="9991"/>
    <cellStyle name="Comma 2 15 22" xfId="9992"/>
    <cellStyle name="Comma 2 15 23" xfId="9993"/>
    <cellStyle name="Comma 2 15 24" xfId="9994"/>
    <cellStyle name="Comma 2 15 25" xfId="9995"/>
    <cellStyle name="Comma 2 15 26" xfId="9996"/>
    <cellStyle name="Comma 2 15 27" xfId="9997"/>
    <cellStyle name="Comma 2 15 28" xfId="9998"/>
    <cellStyle name="Comma 2 15 29" xfId="9999"/>
    <cellStyle name="Comma 2 15 3" xfId="10000"/>
    <cellStyle name="Comma 2 15 3 2" xfId="10001"/>
    <cellStyle name="Comma 2 15 3 2 2" xfId="10002"/>
    <cellStyle name="Comma 2 15 3 2 3" xfId="10003"/>
    <cellStyle name="Comma 2 15 3 2 4" xfId="10004"/>
    <cellStyle name="Comma 2 15 3 3" xfId="10005"/>
    <cellStyle name="Comma 2 15 3 4" xfId="10006"/>
    <cellStyle name="Comma 2 15 3 5" xfId="10007"/>
    <cellStyle name="Comma 2 15 30" xfId="10008"/>
    <cellStyle name="Comma 2 15 31" xfId="10009"/>
    <cellStyle name="Comma 2 15 32" xfId="10010"/>
    <cellStyle name="Comma 2 15 33" xfId="10011"/>
    <cellStyle name="Comma 2 15 34" xfId="10012"/>
    <cellStyle name="Comma 2 15 35" xfId="10013"/>
    <cellStyle name="Comma 2 15 36" xfId="10014"/>
    <cellStyle name="Comma 2 15 37" xfId="10015"/>
    <cellStyle name="Comma 2 15 38" xfId="10016"/>
    <cellStyle name="Comma 2 15 39" xfId="10017"/>
    <cellStyle name="Comma 2 15 4" xfId="10018"/>
    <cellStyle name="Comma 2 15 4 10" xfId="10019"/>
    <cellStyle name="Comma 2 15 4 11" xfId="10020"/>
    <cellStyle name="Comma 2 15 4 12" xfId="10021"/>
    <cellStyle name="Comma 2 15 4 13" xfId="10022"/>
    <cellStyle name="Comma 2 15 4 14" xfId="10023"/>
    <cellStyle name="Comma 2 15 4 15" xfId="10024"/>
    <cellStyle name="Comma 2 15 4 16" xfId="10025"/>
    <cellStyle name="Comma 2 15 4 17" xfId="10026"/>
    <cellStyle name="Comma 2 15 4 18" xfId="10027"/>
    <cellStyle name="Comma 2 15 4 19" xfId="10028"/>
    <cellStyle name="Comma 2 15 4 2" xfId="10029"/>
    <cellStyle name="Comma 2 15 4 2 10" xfId="10030"/>
    <cellStyle name="Comma 2 15 4 2 11" xfId="10031"/>
    <cellStyle name="Comma 2 15 4 2 12" xfId="10032"/>
    <cellStyle name="Comma 2 15 4 2 13" xfId="10033"/>
    <cellStyle name="Comma 2 15 4 2 14" xfId="10034"/>
    <cellStyle name="Comma 2 15 4 2 15" xfId="10035"/>
    <cellStyle name="Comma 2 15 4 2 16" xfId="10036"/>
    <cellStyle name="Comma 2 15 4 2 17" xfId="10037"/>
    <cellStyle name="Comma 2 15 4 2 18" xfId="10038"/>
    <cellStyle name="Comma 2 15 4 2 19" xfId="10039"/>
    <cellStyle name="Comma 2 15 4 2 2" xfId="10040"/>
    <cellStyle name="Comma 2 15 4 2 2 10" xfId="10041"/>
    <cellStyle name="Comma 2 15 4 2 2 11" xfId="10042"/>
    <cellStyle name="Comma 2 15 4 2 2 12" xfId="10043"/>
    <cellStyle name="Comma 2 15 4 2 2 13" xfId="10044"/>
    <cellStyle name="Comma 2 15 4 2 2 14" xfId="10045"/>
    <cellStyle name="Comma 2 15 4 2 2 15" xfId="10046"/>
    <cellStyle name="Comma 2 15 4 2 2 16" xfId="10047"/>
    <cellStyle name="Comma 2 15 4 2 2 17" xfId="10048"/>
    <cellStyle name="Comma 2 15 4 2 2 18" xfId="10049"/>
    <cellStyle name="Comma 2 15 4 2 2 19" xfId="10050"/>
    <cellStyle name="Comma 2 15 4 2 2 2" xfId="10051"/>
    <cellStyle name="Comma 2 15 4 2 2 20" xfId="10052"/>
    <cellStyle name="Comma 2 15 4 2 2 21" xfId="10053"/>
    <cellStyle name="Comma 2 15 4 2 2 22" xfId="10054"/>
    <cellStyle name="Comma 2 15 4 2 2 23" xfId="10055"/>
    <cellStyle name="Comma 2 15 4 2 2 24" xfId="10056"/>
    <cellStyle name="Comma 2 15 4 2 2 25" xfId="10057"/>
    <cellStyle name="Comma 2 15 4 2 2 26" xfId="10058"/>
    <cellStyle name="Comma 2 15 4 2 2 27" xfId="10059"/>
    <cellStyle name="Comma 2 15 4 2 2 3" xfId="10060"/>
    <cellStyle name="Comma 2 15 4 2 2 4" xfId="10061"/>
    <cellStyle name="Comma 2 15 4 2 2 5" xfId="10062"/>
    <cellStyle name="Comma 2 15 4 2 2 6" xfId="10063"/>
    <cellStyle name="Comma 2 15 4 2 2 7" xfId="10064"/>
    <cellStyle name="Comma 2 15 4 2 2 8" xfId="10065"/>
    <cellStyle name="Comma 2 15 4 2 2 9" xfId="10066"/>
    <cellStyle name="Comma 2 15 4 2 20" xfId="10067"/>
    <cellStyle name="Comma 2 15 4 2 21" xfId="10068"/>
    <cellStyle name="Comma 2 15 4 2 22" xfId="10069"/>
    <cellStyle name="Comma 2 15 4 2 23" xfId="10070"/>
    <cellStyle name="Comma 2 15 4 2 24" xfId="10071"/>
    <cellStyle name="Comma 2 15 4 2 25" xfId="10072"/>
    <cellStyle name="Comma 2 15 4 2 26" xfId="10073"/>
    <cellStyle name="Comma 2 15 4 2 27" xfId="10074"/>
    <cellStyle name="Comma 2 15 4 2 3" xfId="10075"/>
    <cellStyle name="Comma 2 15 4 2 4" xfId="10076"/>
    <cellStyle name="Comma 2 15 4 2 5" xfId="10077"/>
    <cellStyle name="Comma 2 15 4 2 6" xfId="10078"/>
    <cellStyle name="Comma 2 15 4 2 7" xfId="10079"/>
    <cellStyle name="Comma 2 15 4 2 8" xfId="10080"/>
    <cellStyle name="Comma 2 15 4 2 9" xfId="10081"/>
    <cellStyle name="Comma 2 15 4 20" xfId="10082"/>
    <cellStyle name="Comma 2 15 4 21" xfId="10083"/>
    <cellStyle name="Comma 2 15 4 22" xfId="10084"/>
    <cellStyle name="Comma 2 15 4 23" xfId="10085"/>
    <cellStyle name="Comma 2 15 4 24" xfId="10086"/>
    <cellStyle name="Comma 2 15 4 25" xfId="10087"/>
    <cellStyle name="Comma 2 15 4 26" xfId="10088"/>
    <cellStyle name="Comma 2 15 4 27" xfId="10089"/>
    <cellStyle name="Comma 2 15 4 28" xfId="10090"/>
    <cellStyle name="Comma 2 15 4 29" xfId="10091"/>
    <cellStyle name="Comma 2 15 4 3" xfId="10092"/>
    <cellStyle name="Comma 2 15 4 30" xfId="10093"/>
    <cellStyle name="Comma 2 15 4 31" xfId="10094"/>
    <cellStyle name="Comma 2 15 4 32" xfId="10095"/>
    <cellStyle name="Comma 2 15 4 33" xfId="10096"/>
    <cellStyle name="Comma 2 15 4 34" xfId="10097"/>
    <cellStyle name="Comma 2 15 4 35" xfId="10098"/>
    <cellStyle name="Comma 2 15 4 36" xfId="10099"/>
    <cellStyle name="Comma 2 15 4 37" xfId="10100"/>
    <cellStyle name="Comma 2 15 4 38" xfId="10101"/>
    <cellStyle name="Comma 2 15 4 39" xfId="10102"/>
    <cellStyle name="Comma 2 15 4 4" xfId="10103"/>
    <cellStyle name="Comma 2 15 4 5" xfId="10104"/>
    <cellStyle name="Comma 2 15 4 6" xfId="10105"/>
    <cellStyle name="Comma 2 15 4 7" xfId="10106"/>
    <cellStyle name="Comma 2 15 4 8" xfId="10107"/>
    <cellStyle name="Comma 2 15 4 9" xfId="10108"/>
    <cellStyle name="Comma 2 15 40" xfId="10109"/>
    <cellStyle name="Comma 2 15 41" xfId="10110"/>
    <cellStyle name="Comma 2 15 42" xfId="10111"/>
    <cellStyle name="Comma 2 15 43" xfId="10112"/>
    <cellStyle name="Comma 2 15 44" xfId="10113"/>
    <cellStyle name="Comma 2 15 45" xfId="10114"/>
    <cellStyle name="Comma 2 15 46" xfId="10115"/>
    <cellStyle name="Comma 2 15 47" xfId="10116"/>
    <cellStyle name="Comma 2 15 48" xfId="10117"/>
    <cellStyle name="Comma 2 15 49" xfId="10118"/>
    <cellStyle name="Comma 2 15 5" xfId="10119"/>
    <cellStyle name="Comma 2 15 5 2" xfId="10120"/>
    <cellStyle name="Comma 2 15 5 2 2" xfId="10121"/>
    <cellStyle name="Comma 2 15 5 2 3" xfId="10122"/>
    <cellStyle name="Comma 2 15 5 2 4" xfId="10123"/>
    <cellStyle name="Comma 2 15 5 3" xfId="10124"/>
    <cellStyle name="Comma 2 15 5 4" xfId="10125"/>
    <cellStyle name="Comma 2 15 5 5" xfId="10126"/>
    <cellStyle name="Comma 2 15 50" xfId="10127"/>
    <cellStyle name="Comma 2 15 51" xfId="10128"/>
    <cellStyle name="Comma 2 15 6" xfId="10129"/>
    <cellStyle name="Comma 2 15 6 2" xfId="10130"/>
    <cellStyle name="Comma 2 15 6 2 2" xfId="10131"/>
    <cellStyle name="Comma 2 15 6 2 3" xfId="10132"/>
    <cellStyle name="Comma 2 15 6 2 4" xfId="10133"/>
    <cellStyle name="Comma 2 15 6 3" xfId="10134"/>
    <cellStyle name="Comma 2 15 6 4" xfId="10135"/>
    <cellStyle name="Comma 2 15 6 5" xfId="10136"/>
    <cellStyle name="Comma 2 15 7" xfId="10137"/>
    <cellStyle name="Comma 2 15 7 2" xfId="10138"/>
    <cellStyle name="Comma 2 15 7 2 2" xfId="10139"/>
    <cellStyle name="Comma 2 15 7 2 3" xfId="10140"/>
    <cellStyle name="Comma 2 15 7 2 4" xfId="10141"/>
    <cellStyle name="Comma 2 15 7 3" xfId="10142"/>
    <cellStyle name="Comma 2 15 7 4" xfId="10143"/>
    <cellStyle name="Comma 2 15 7 5" xfId="10144"/>
    <cellStyle name="Comma 2 15 8" xfId="10145"/>
    <cellStyle name="Comma 2 15 8 2" xfId="10146"/>
    <cellStyle name="Comma 2 15 8 2 2" xfId="10147"/>
    <cellStyle name="Comma 2 15 8 2 3" xfId="10148"/>
    <cellStyle name="Comma 2 15 8 2 4" xfId="10149"/>
    <cellStyle name="Comma 2 15 8 3" xfId="10150"/>
    <cellStyle name="Comma 2 15 8 4" xfId="10151"/>
    <cellStyle name="Comma 2 15 8 5" xfId="10152"/>
    <cellStyle name="Comma 2 15 9" xfId="10153"/>
    <cellStyle name="Comma 2 15 9 2" xfId="10154"/>
    <cellStyle name="Comma 2 15 9 2 2" xfId="10155"/>
    <cellStyle name="Comma 2 15 9 2 3" xfId="10156"/>
    <cellStyle name="Comma 2 15 9 2 4" xfId="10157"/>
    <cellStyle name="Comma 2 15 9 3" xfId="10158"/>
    <cellStyle name="Comma 2 15 9 4" xfId="10159"/>
    <cellStyle name="Comma 2 15 9 5" xfId="10160"/>
    <cellStyle name="Comma 2 16" xfId="10161"/>
    <cellStyle name="Comma 2 16 10" xfId="10162"/>
    <cellStyle name="Comma 2 16 10 2" xfId="10163"/>
    <cellStyle name="Comma 2 16 10 2 2" xfId="10164"/>
    <cellStyle name="Comma 2 16 10 2 3" xfId="10165"/>
    <cellStyle name="Comma 2 16 10 2 4" xfId="10166"/>
    <cellStyle name="Comma 2 16 10 3" xfId="10167"/>
    <cellStyle name="Comma 2 16 10 4" xfId="10168"/>
    <cellStyle name="Comma 2 16 10 5" xfId="10169"/>
    <cellStyle name="Comma 2 16 11" xfId="10170"/>
    <cellStyle name="Comma 2 16 11 2" xfId="10171"/>
    <cellStyle name="Comma 2 16 11 2 2" xfId="10172"/>
    <cellStyle name="Comma 2 16 11 2 3" xfId="10173"/>
    <cellStyle name="Comma 2 16 11 2 4" xfId="10174"/>
    <cellStyle name="Comma 2 16 11 3" xfId="10175"/>
    <cellStyle name="Comma 2 16 11 4" xfId="10176"/>
    <cellStyle name="Comma 2 16 11 5" xfId="10177"/>
    <cellStyle name="Comma 2 16 12" xfId="10178"/>
    <cellStyle name="Comma 2 16 12 2" xfId="10179"/>
    <cellStyle name="Comma 2 16 12 2 2" xfId="10180"/>
    <cellStyle name="Comma 2 16 12 2 3" xfId="10181"/>
    <cellStyle name="Comma 2 16 12 2 4" xfId="10182"/>
    <cellStyle name="Comma 2 16 12 3" xfId="10183"/>
    <cellStyle name="Comma 2 16 12 4" xfId="10184"/>
    <cellStyle name="Comma 2 16 12 5" xfId="10185"/>
    <cellStyle name="Comma 2 16 13" xfId="10186"/>
    <cellStyle name="Comma 2 16 13 2" xfId="10187"/>
    <cellStyle name="Comma 2 16 13 2 2" xfId="10188"/>
    <cellStyle name="Comma 2 16 13 2 3" xfId="10189"/>
    <cellStyle name="Comma 2 16 13 2 4" xfId="10190"/>
    <cellStyle name="Comma 2 16 13 3" xfId="10191"/>
    <cellStyle name="Comma 2 16 13 4" xfId="10192"/>
    <cellStyle name="Comma 2 16 13 5" xfId="10193"/>
    <cellStyle name="Comma 2 16 14" xfId="10194"/>
    <cellStyle name="Comma 2 16 14 10" xfId="10195"/>
    <cellStyle name="Comma 2 16 14 11" xfId="10196"/>
    <cellStyle name="Comma 2 16 14 12" xfId="10197"/>
    <cellStyle name="Comma 2 16 14 13" xfId="10198"/>
    <cellStyle name="Comma 2 16 14 14" xfId="10199"/>
    <cellStyle name="Comma 2 16 14 15" xfId="10200"/>
    <cellStyle name="Comma 2 16 14 16" xfId="10201"/>
    <cellStyle name="Comma 2 16 14 17" xfId="10202"/>
    <cellStyle name="Comma 2 16 14 18" xfId="10203"/>
    <cellStyle name="Comma 2 16 14 19" xfId="10204"/>
    <cellStyle name="Comma 2 16 14 2" xfId="10205"/>
    <cellStyle name="Comma 2 16 14 2 10" xfId="10206"/>
    <cellStyle name="Comma 2 16 14 2 11" xfId="10207"/>
    <cellStyle name="Comma 2 16 14 2 12" xfId="10208"/>
    <cellStyle name="Comma 2 16 14 2 13" xfId="10209"/>
    <cellStyle name="Comma 2 16 14 2 14" xfId="10210"/>
    <cellStyle name="Comma 2 16 14 2 15" xfId="10211"/>
    <cellStyle name="Comma 2 16 14 2 16" xfId="10212"/>
    <cellStyle name="Comma 2 16 14 2 17" xfId="10213"/>
    <cellStyle name="Comma 2 16 14 2 18" xfId="10214"/>
    <cellStyle name="Comma 2 16 14 2 19" xfId="10215"/>
    <cellStyle name="Comma 2 16 14 2 2" xfId="10216"/>
    <cellStyle name="Comma 2 16 14 2 20" xfId="10217"/>
    <cellStyle name="Comma 2 16 14 2 21" xfId="10218"/>
    <cellStyle name="Comma 2 16 14 2 22" xfId="10219"/>
    <cellStyle name="Comma 2 16 14 2 23" xfId="10220"/>
    <cellStyle name="Comma 2 16 14 2 24" xfId="10221"/>
    <cellStyle name="Comma 2 16 14 2 25" xfId="10222"/>
    <cellStyle name="Comma 2 16 14 2 26" xfId="10223"/>
    <cellStyle name="Comma 2 16 14 2 27" xfId="10224"/>
    <cellStyle name="Comma 2 16 14 2 3" xfId="10225"/>
    <cellStyle name="Comma 2 16 14 2 4" xfId="10226"/>
    <cellStyle name="Comma 2 16 14 2 5" xfId="10227"/>
    <cellStyle name="Comma 2 16 14 2 6" xfId="10228"/>
    <cellStyle name="Comma 2 16 14 2 7" xfId="10229"/>
    <cellStyle name="Comma 2 16 14 2 8" xfId="10230"/>
    <cellStyle name="Comma 2 16 14 2 9" xfId="10231"/>
    <cellStyle name="Comma 2 16 14 20" xfId="10232"/>
    <cellStyle name="Comma 2 16 14 21" xfId="10233"/>
    <cellStyle name="Comma 2 16 14 22" xfId="10234"/>
    <cellStyle name="Comma 2 16 14 23" xfId="10235"/>
    <cellStyle name="Comma 2 16 14 24" xfId="10236"/>
    <cellStyle name="Comma 2 16 14 25" xfId="10237"/>
    <cellStyle name="Comma 2 16 14 26" xfId="10238"/>
    <cellStyle name="Comma 2 16 14 27" xfId="10239"/>
    <cellStyle name="Comma 2 16 14 3" xfId="10240"/>
    <cellStyle name="Comma 2 16 14 4" xfId="10241"/>
    <cellStyle name="Comma 2 16 14 5" xfId="10242"/>
    <cellStyle name="Comma 2 16 14 6" xfId="10243"/>
    <cellStyle name="Comma 2 16 14 7" xfId="10244"/>
    <cellStyle name="Comma 2 16 14 8" xfId="10245"/>
    <cellStyle name="Comma 2 16 14 9" xfId="10246"/>
    <cellStyle name="Comma 2 16 15" xfId="10247"/>
    <cellStyle name="Comma 2 16 15 2" xfId="10248"/>
    <cellStyle name="Comma 2 16 15 2 2" xfId="10249"/>
    <cellStyle name="Comma 2 16 15 2 3" xfId="10250"/>
    <cellStyle name="Comma 2 16 15 2 4" xfId="10251"/>
    <cellStyle name="Comma 2 16 15 3" xfId="10252"/>
    <cellStyle name="Comma 2 16 15 4" xfId="10253"/>
    <cellStyle name="Comma 2 16 15 5" xfId="10254"/>
    <cellStyle name="Comma 2 16 16" xfId="10255"/>
    <cellStyle name="Comma 2 16 16 2" xfId="10256"/>
    <cellStyle name="Comma 2 16 16 2 2" xfId="10257"/>
    <cellStyle name="Comma 2 16 16 2 3" xfId="10258"/>
    <cellStyle name="Comma 2 16 16 2 4" xfId="10259"/>
    <cellStyle name="Comma 2 16 16 3" xfId="10260"/>
    <cellStyle name="Comma 2 16 16 4" xfId="10261"/>
    <cellStyle name="Comma 2 16 16 5" xfId="10262"/>
    <cellStyle name="Comma 2 16 17" xfId="10263"/>
    <cellStyle name="Comma 2 16 17 2" xfId="10264"/>
    <cellStyle name="Comma 2 16 17 2 2" xfId="10265"/>
    <cellStyle name="Comma 2 16 17 2 3" xfId="10266"/>
    <cellStyle name="Comma 2 16 17 2 4" xfId="10267"/>
    <cellStyle name="Comma 2 16 17 3" xfId="10268"/>
    <cellStyle name="Comma 2 16 17 4" xfId="10269"/>
    <cellStyle name="Comma 2 16 17 5" xfId="10270"/>
    <cellStyle name="Comma 2 16 18" xfId="10271"/>
    <cellStyle name="Comma 2 16 18 2" xfId="10272"/>
    <cellStyle name="Comma 2 16 18 2 2" xfId="10273"/>
    <cellStyle name="Comma 2 16 18 2 3" xfId="10274"/>
    <cellStyle name="Comma 2 16 18 2 4" xfId="10275"/>
    <cellStyle name="Comma 2 16 18 3" xfId="10276"/>
    <cellStyle name="Comma 2 16 18 4" xfId="10277"/>
    <cellStyle name="Comma 2 16 18 5" xfId="10278"/>
    <cellStyle name="Comma 2 16 19" xfId="10279"/>
    <cellStyle name="Comma 2 16 19 2" xfId="10280"/>
    <cellStyle name="Comma 2 16 19 2 2" xfId="10281"/>
    <cellStyle name="Comma 2 16 19 2 3" xfId="10282"/>
    <cellStyle name="Comma 2 16 19 2 4" xfId="10283"/>
    <cellStyle name="Comma 2 16 19 3" xfId="10284"/>
    <cellStyle name="Comma 2 16 19 4" xfId="10285"/>
    <cellStyle name="Comma 2 16 19 5" xfId="10286"/>
    <cellStyle name="Comma 2 16 2" xfId="10287"/>
    <cellStyle name="Comma 2 16 2 10" xfId="10288"/>
    <cellStyle name="Comma 2 16 2 11" xfId="10289"/>
    <cellStyle name="Comma 2 16 2 12" xfId="10290"/>
    <cellStyle name="Comma 2 16 2 13" xfId="10291"/>
    <cellStyle name="Comma 2 16 2 14" xfId="10292"/>
    <cellStyle name="Comma 2 16 2 15" xfId="10293"/>
    <cellStyle name="Comma 2 16 2 16" xfId="10294"/>
    <cellStyle name="Comma 2 16 2 17" xfId="10295"/>
    <cellStyle name="Comma 2 16 2 18" xfId="10296"/>
    <cellStyle name="Comma 2 16 2 19" xfId="10297"/>
    <cellStyle name="Comma 2 16 2 2" xfId="10298"/>
    <cellStyle name="Comma 2 16 2 2 10" xfId="10299"/>
    <cellStyle name="Comma 2 16 2 2 11" xfId="10300"/>
    <cellStyle name="Comma 2 16 2 2 12" xfId="10301"/>
    <cellStyle name="Comma 2 16 2 2 13" xfId="10302"/>
    <cellStyle name="Comma 2 16 2 2 14" xfId="10303"/>
    <cellStyle name="Comma 2 16 2 2 15" xfId="10304"/>
    <cellStyle name="Comma 2 16 2 2 16" xfId="10305"/>
    <cellStyle name="Comma 2 16 2 2 17" xfId="10306"/>
    <cellStyle name="Comma 2 16 2 2 18" xfId="10307"/>
    <cellStyle name="Comma 2 16 2 2 19" xfId="10308"/>
    <cellStyle name="Comma 2 16 2 2 2" xfId="10309"/>
    <cellStyle name="Comma 2 16 2 2 2 10" xfId="10310"/>
    <cellStyle name="Comma 2 16 2 2 2 11" xfId="10311"/>
    <cellStyle name="Comma 2 16 2 2 2 12" xfId="10312"/>
    <cellStyle name="Comma 2 16 2 2 2 13" xfId="10313"/>
    <cellStyle name="Comma 2 16 2 2 2 14" xfId="10314"/>
    <cellStyle name="Comma 2 16 2 2 2 15" xfId="10315"/>
    <cellStyle name="Comma 2 16 2 2 2 16" xfId="10316"/>
    <cellStyle name="Comma 2 16 2 2 2 17" xfId="10317"/>
    <cellStyle name="Comma 2 16 2 2 2 18" xfId="10318"/>
    <cellStyle name="Comma 2 16 2 2 2 19" xfId="10319"/>
    <cellStyle name="Comma 2 16 2 2 2 2" xfId="10320"/>
    <cellStyle name="Comma 2 16 2 2 2 20" xfId="10321"/>
    <cellStyle name="Comma 2 16 2 2 2 21" xfId="10322"/>
    <cellStyle name="Comma 2 16 2 2 2 22" xfId="10323"/>
    <cellStyle name="Comma 2 16 2 2 2 23" xfId="10324"/>
    <cellStyle name="Comma 2 16 2 2 2 24" xfId="10325"/>
    <cellStyle name="Comma 2 16 2 2 2 25" xfId="10326"/>
    <cellStyle name="Comma 2 16 2 2 2 26" xfId="10327"/>
    <cellStyle name="Comma 2 16 2 2 2 27" xfId="10328"/>
    <cellStyle name="Comma 2 16 2 2 2 3" xfId="10329"/>
    <cellStyle name="Comma 2 16 2 2 2 4" xfId="10330"/>
    <cellStyle name="Comma 2 16 2 2 2 5" xfId="10331"/>
    <cellStyle name="Comma 2 16 2 2 2 6" xfId="10332"/>
    <cellStyle name="Comma 2 16 2 2 2 7" xfId="10333"/>
    <cellStyle name="Comma 2 16 2 2 2 8" xfId="10334"/>
    <cellStyle name="Comma 2 16 2 2 2 9" xfId="10335"/>
    <cellStyle name="Comma 2 16 2 2 20" xfId="10336"/>
    <cellStyle name="Comma 2 16 2 2 21" xfId="10337"/>
    <cellStyle name="Comma 2 16 2 2 22" xfId="10338"/>
    <cellStyle name="Comma 2 16 2 2 23" xfId="10339"/>
    <cellStyle name="Comma 2 16 2 2 24" xfId="10340"/>
    <cellStyle name="Comma 2 16 2 2 25" xfId="10341"/>
    <cellStyle name="Comma 2 16 2 2 26" xfId="10342"/>
    <cellStyle name="Comma 2 16 2 2 27" xfId="10343"/>
    <cellStyle name="Comma 2 16 2 2 3" xfId="10344"/>
    <cellStyle name="Comma 2 16 2 2 4" xfId="10345"/>
    <cellStyle name="Comma 2 16 2 2 5" xfId="10346"/>
    <cellStyle name="Comma 2 16 2 2 6" xfId="10347"/>
    <cellStyle name="Comma 2 16 2 2 7" xfId="10348"/>
    <cellStyle name="Comma 2 16 2 2 8" xfId="10349"/>
    <cellStyle name="Comma 2 16 2 2 9" xfId="10350"/>
    <cellStyle name="Comma 2 16 2 20" xfId="10351"/>
    <cellStyle name="Comma 2 16 2 21" xfId="10352"/>
    <cellStyle name="Comma 2 16 2 22" xfId="10353"/>
    <cellStyle name="Comma 2 16 2 23" xfId="10354"/>
    <cellStyle name="Comma 2 16 2 24" xfId="10355"/>
    <cellStyle name="Comma 2 16 2 25" xfId="10356"/>
    <cellStyle name="Comma 2 16 2 26" xfId="10357"/>
    <cellStyle name="Comma 2 16 2 27" xfId="10358"/>
    <cellStyle name="Comma 2 16 2 28" xfId="10359"/>
    <cellStyle name="Comma 2 16 2 29" xfId="10360"/>
    <cellStyle name="Comma 2 16 2 3" xfId="10361"/>
    <cellStyle name="Comma 2 16 2 30" xfId="10362"/>
    <cellStyle name="Comma 2 16 2 31" xfId="10363"/>
    <cellStyle name="Comma 2 16 2 32" xfId="10364"/>
    <cellStyle name="Comma 2 16 2 33" xfId="10365"/>
    <cellStyle name="Comma 2 16 2 34" xfId="10366"/>
    <cellStyle name="Comma 2 16 2 35" xfId="10367"/>
    <cellStyle name="Comma 2 16 2 36" xfId="10368"/>
    <cellStyle name="Comma 2 16 2 37" xfId="10369"/>
    <cellStyle name="Comma 2 16 2 38" xfId="10370"/>
    <cellStyle name="Comma 2 16 2 39" xfId="10371"/>
    <cellStyle name="Comma 2 16 2 4" xfId="10372"/>
    <cellStyle name="Comma 2 16 2 5" xfId="10373"/>
    <cellStyle name="Comma 2 16 2 6" xfId="10374"/>
    <cellStyle name="Comma 2 16 2 7" xfId="10375"/>
    <cellStyle name="Comma 2 16 2 8" xfId="10376"/>
    <cellStyle name="Comma 2 16 2 9" xfId="10377"/>
    <cellStyle name="Comma 2 16 20" xfId="10378"/>
    <cellStyle name="Comma 2 16 20 2" xfId="10379"/>
    <cellStyle name="Comma 2 16 20 3" xfId="10380"/>
    <cellStyle name="Comma 2 16 20 4" xfId="10381"/>
    <cellStyle name="Comma 2 16 21" xfId="10382"/>
    <cellStyle name="Comma 2 16 22" xfId="10383"/>
    <cellStyle name="Comma 2 16 22 2" xfId="10384"/>
    <cellStyle name="Comma 2 16 22 2 2" xfId="10385"/>
    <cellStyle name="Comma 2 16 22 3" xfId="10386"/>
    <cellStyle name="Comma 2 16 23" xfId="10387"/>
    <cellStyle name="Comma 2 16 24" xfId="10388"/>
    <cellStyle name="Comma 2 16 25" xfId="10389"/>
    <cellStyle name="Comma 2 16 26" xfId="10390"/>
    <cellStyle name="Comma 2 16 27" xfId="10391"/>
    <cellStyle name="Comma 2 16 28" xfId="10392"/>
    <cellStyle name="Comma 2 16 29" xfId="10393"/>
    <cellStyle name="Comma 2 16 3" xfId="10394"/>
    <cellStyle name="Comma 2 16 3 2" xfId="10395"/>
    <cellStyle name="Comma 2 16 3 2 2" xfId="10396"/>
    <cellStyle name="Comma 2 16 3 2 3" xfId="10397"/>
    <cellStyle name="Comma 2 16 3 2 4" xfId="10398"/>
    <cellStyle name="Comma 2 16 3 3" xfId="10399"/>
    <cellStyle name="Comma 2 16 3 4" xfId="10400"/>
    <cellStyle name="Comma 2 16 3 5" xfId="10401"/>
    <cellStyle name="Comma 2 16 30" xfId="10402"/>
    <cellStyle name="Comma 2 16 31" xfId="10403"/>
    <cellStyle name="Comma 2 16 32" xfId="10404"/>
    <cellStyle name="Comma 2 16 33" xfId="10405"/>
    <cellStyle name="Comma 2 16 34" xfId="10406"/>
    <cellStyle name="Comma 2 16 35" xfId="10407"/>
    <cellStyle name="Comma 2 16 36" xfId="10408"/>
    <cellStyle name="Comma 2 16 37" xfId="10409"/>
    <cellStyle name="Comma 2 16 38" xfId="10410"/>
    <cellStyle name="Comma 2 16 39" xfId="10411"/>
    <cellStyle name="Comma 2 16 4" xfId="10412"/>
    <cellStyle name="Comma 2 16 4 2" xfId="10413"/>
    <cellStyle name="Comma 2 16 4 2 2" xfId="10414"/>
    <cellStyle name="Comma 2 16 4 2 3" xfId="10415"/>
    <cellStyle name="Comma 2 16 4 2 4" xfId="10416"/>
    <cellStyle name="Comma 2 16 4 3" xfId="10417"/>
    <cellStyle name="Comma 2 16 4 4" xfId="10418"/>
    <cellStyle name="Comma 2 16 4 5" xfId="10419"/>
    <cellStyle name="Comma 2 16 40" xfId="10420"/>
    <cellStyle name="Comma 2 16 41" xfId="10421"/>
    <cellStyle name="Comma 2 16 42" xfId="10422"/>
    <cellStyle name="Comma 2 16 43" xfId="10423"/>
    <cellStyle name="Comma 2 16 44" xfId="10424"/>
    <cellStyle name="Comma 2 16 45" xfId="10425"/>
    <cellStyle name="Comma 2 16 46" xfId="10426"/>
    <cellStyle name="Comma 2 16 47" xfId="10427"/>
    <cellStyle name="Comma 2 16 48" xfId="10428"/>
    <cellStyle name="Comma 2 16 49" xfId="10429"/>
    <cellStyle name="Comma 2 16 5" xfId="10430"/>
    <cellStyle name="Comma 2 16 5 2" xfId="10431"/>
    <cellStyle name="Comma 2 16 5 2 2" xfId="10432"/>
    <cellStyle name="Comma 2 16 5 2 3" xfId="10433"/>
    <cellStyle name="Comma 2 16 5 2 4" xfId="10434"/>
    <cellStyle name="Comma 2 16 5 3" xfId="10435"/>
    <cellStyle name="Comma 2 16 5 4" xfId="10436"/>
    <cellStyle name="Comma 2 16 5 4 2" xfId="10437"/>
    <cellStyle name="Comma 2 16 5 4 2 2" xfId="10438"/>
    <cellStyle name="Comma 2 16 5 4 3" xfId="10439"/>
    <cellStyle name="Comma 2 16 5 5" xfId="10440"/>
    <cellStyle name="Comma 2 16 50" xfId="10441"/>
    <cellStyle name="Comma 2 16 6" xfId="10442"/>
    <cellStyle name="Comma 2 16 6 2" xfId="10443"/>
    <cellStyle name="Comma 2 16 6 2 2" xfId="10444"/>
    <cellStyle name="Comma 2 16 6 2 3" xfId="10445"/>
    <cellStyle name="Comma 2 16 6 2 4" xfId="10446"/>
    <cellStyle name="Comma 2 16 6 3" xfId="10447"/>
    <cellStyle name="Comma 2 16 6 4" xfId="10448"/>
    <cellStyle name="Comma 2 16 6 5" xfId="10449"/>
    <cellStyle name="Comma 2 16 7" xfId="10450"/>
    <cellStyle name="Comma 2 16 7 2" xfId="10451"/>
    <cellStyle name="Comma 2 16 7 2 2" xfId="10452"/>
    <cellStyle name="Comma 2 16 7 2 3" xfId="10453"/>
    <cellStyle name="Comma 2 16 7 2 4" xfId="10454"/>
    <cellStyle name="Comma 2 16 7 3" xfId="10455"/>
    <cellStyle name="Comma 2 16 7 4" xfId="10456"/>
    <cellStyle name="Comma 2 16 7 5" xfId="10457"/>
    <cellStyle name="Comma 2 16 8" xfId="10458"/>
    <cellStyle name="Comma 2 16 8 2" xfId="10459"/>
    <cellStyle name="Comma 2 16 8 2 2" xfId="10460"/>
    <cellStyle name="Comma 2 16 8 2 3" xfId="10461"/>
    <cellStyle name="Comma 2 16 8 2 4" xfId="10462"/>
    <cellStyle name="Comma 2 16 8 3" xfId="10463"/>
    <cellStyle name="Comma 2 16 8 4" xfId="10464"/>
    <cellStyle name="Comma 2 16 8 5" xfId="10465"/>
    <cellStyle name="Comma 2 16 9" xfId="10466"/>
    <cellStyle name="Comma 2 16 9 2" xfId="10467"/>
    <cellStyle name="Comma 2 16 9 2 2" xfId="10468"/>
    <cellStyle name="Comma 2 16 9 2 3" xfId="10469"/>
    <cellStyle name="Comma 2 16 9 2 4" xfId="10470"/>
    <cellStyle name="Comma 2 16 9 3" xfId="10471"/>
    <cellStyle name="Comma 2 16 9 4" xfId="10472"/>
    <cellStyle name="Comma 2 16 9 5" xfId="10473"/>
    <cellStyle name="Comma 2 17" xfId="10474"/>
    <cellStyle name="Comma 2 17 10" xfId="10475"/>
    <cellStyle name="Comma 2 17 10 2" xfId="10476"/>
    <cellStyle name="Comma 2 17 10 2 2" xfId="10477"/>
    <cellStyle name="Comma 2 17 10 2 3" xfId="10478"/>
    <cellStyle name="Comma 2 17 10 2 4" xfId="10479"/>
    <cellStyle name="Comma 2 17 10 3" xfId="10480"/>
    <cellStyle name="Comma 2 17 10 4" xfId="10481"/>
    <cellStyle name="Comma 2 17 10 5" xfId="10482"/>
    <cellStyle name="Comma 2 17 11" xfId="10483"/>
    <cellStyle name="Comma 2 17 11 2" xfId="10484"/>
    <cellStyle name="Comma 2 17 11 2 2" xfId="10485"/>
    <cellStyle name="Comma 2 17 11 2 3" xfId="10486"/>
    <cellStyle name="Comma 2 17 11 2 4" xfId="10487"/>
    <cellStyle name="Comma 2 17 11 3" xfId="10488"/>
    <cellStyle name="Comma 2 17 11 4" xfId="10489"/>
    <cellStyle name="Comma 2 17 11 5" xfId="10490"/>
    <cellStyle name="Comma 2 17 12" xfId="10491"/>
    <cellStyle name="Comma 2 17 12 2" xfId="10492"/>
    <cellStyle name="Comma 2 17 12 2 2" xfId="10493"/>
    <cellStyle name="Comma 2 17 12 2 3" xfId="10494"/>
    <cellStyle name="Comma 2 17 12 2 4" xfId="10495"/>
    <cellStyle name="Comma 2 17 12 3" xfId="10496"/>
    <cellStyle name="Comma 2 17 12 4" xfId="10497"/>
    <cellStyle name="Comma 2 17 12 5" xfId="10498"/>
    <cellStyle name="Comma 2 17 13" xfId="10499"/>
    <cellStyle name="Comma 2 17 13 2" xfId="10500"/>
    <cellStyle name="Comma 2 17 13 2 2" xfId="10501"/>
    <cellStyle name="Comma 2 17 13 2 3" xfId="10502"/>
    <cellStyle name="Comma 2 17 13 2 4" xfId="10503"/>
    <cellStyle name="Comma 2 17 13 3" xfId="10504"/>
    <cellStyle name="Comma 2 17 13 4" xfId="10505"/>
    <cellStyle name="Comma 2 17 13 5" xfId="10506"/>
    <cellStyle name="Comma 2 17 14" xfId="10507"/>
    <cellStyle name="Comma 2 17 14 2" xfId="10508"/>
    <cellStyle name="Comma 2 17 14 2 2" xfId="10509"/>
    <cellStyle name="Comma 2 17 14 2 3" xfId="10510"/>
    <cellStyle name="Comma 2 17 14 2 4" xfId="10511"/>
    <cellStyle name="Comma 2 17 14 3" xfId="10512"/>
    <cellStyle name="Comma 2 17 14 4" xfId="10513"/>
    <cellStyle name="Comma 2 17 14 5" xfId="10514"/>
    <cellStyle name="Comma 2 17 15" xfId="10515"/>
    <cellStyle name="Comma 2 17 15 2" xfId="10516"/>
    <cellStyle name="Comma 2 17 15 2 2" xfId="10517"/>
    <cellStyle name="Comma 2 17 15 2 3" xfId="10518"/>
    <cellStyle name="Comma 2 17 15 2 4" xfId="10519"/>
    <cellStyle name="Comma 2 17 15 3" xfId="10520"/>
    <cellStyle name="Comma 2 17 15 4" xfId="10521"/>
    <cellStyle name="Comma 2 17 15 5" xfId="10522"/>
    <cellStyle name="Comma 2 17 16" xfId="10523"/>
    <cellStyle name="Comma 2 17 16 2" xfId="10524"/>
    <cellStyle name="Comma 2 17 16 2 2" xfId="10525"/>
    <cellStyle name="Comma 2 17 16 2 3" xfId="10526"/>
    <cellStyle name="Comma 2 17 16 2 3 2" xfId="10527"/>
    <cellStyle name="Comma 2 17 16 2 3 2 2" xfId="10528"/>
    <cellStyle name="Comma 2 17 16 2 3 3" xfId="10529"/>
    <cellStyle name="Comma 2 17 16 2 4" xfId="10530"/>
    <cellStyle name="Comma 2 17 16 3" xfId="10531"/>
    <cellStyle name="Comma 2 17 16 4" xfId="10532"/>
    <cellStyle name="Comma 2 17 16 5" xfId="10533"/>
    <cellStyle name="Comma 2 17 17" xfId="10534"/>
    <cellStyle name="Comma 2 17 17 2" xfId="10535"/>
    <cellStyle name="Comma 2 17 17 2 2" xfId="10536"/>
    <cellStyle name="Comma 2 17 17 2 3" xfId="10537"/>
    <cellStyle name="Comma 2 17 17 2 3 2" xfId="10538"/>
    <cellStyle name="Comma 2 17 17 2 3 2 2" xfId="10539"/>
    <cellStyle name="Comma 2 17 17 2 3 3" xfId="10540"/>
    <cellStyle name="Comma 2 17 17 2 4" xfId="10541"/>
    <cellStyle name="Comma 2 17 17 3" xfId="10542"/>
    <cellStyle name="Comma 2 17 17 4" xfId="10543"/>
    <cellStyle name="Comma 2 17 17 5" xfId="10544"/>
    <cellStyle name="Comma 2 17 18" xfId="10545"/>
    <cellStyle name="Comma 2 17 18 2" xfId="10546"/>
    <cellStyle name="Comma 2 17 18 2 2" xfId="10547"/>
    <cellStyle name="Comma 2 17 18 2 3" xfId="10548"/>
    <cellStyle name="Comma 2 17 18 2 4" xfId="10549"/>
    <cellStyle name="Comma 2 17 18 3" xfId="10550"/>
    <cellStyle name="Comma 2 17 18 4" xfId="10551"/>
    <cellStyle name="Comma 2 17 18 5" xfId="10552"/>
    <cellStyle name="Comma 2 17 19" xfId="10553"/>
    <cellStyle name="Comma 2 17 19 2" xfId="10554"/>
    <cellStyle name="Comma 2 17 19 2 2" xfId="10555"/>
    <cellStyle name="Comma 2 17 19 2 3" xfId="10556"/>
    <cellStyle name="Comma 2 17 19 2 4" xfId="10557"/>
    <cellStyle name="Comma 2 17 19 3" xfId="10558"/>
    <cellStyle name="Comma 2 17 19 4" xfId="10559"/>
    <cellStyle name="Comma 2 17 19 5" xfId="10560"/>
    <cellStyle name="Comma 2 17 2" xfId="10561"/>
    <cellStyle name="Comma 2 17 2 2" xfId="10562"/>
    <cellStyle name="Comma 2 17 2 2 2" xfId="10563"/>
    <cellStyle name="Comma 2 17 2 2 3" xfId="10564"/>
    <cellStyle name="Comma 2 17 2 2 4" xfId="10565"/>
    <cellStyle name="Comma 2 17 2 3" xfId="10566"/>
    <cellStyle name="Comma 2 17 2 4" xfId="10567"/>
    <cellStyle name="Comma 2 17 2 5" xfId="10568"/>
    <cellStyle name="Comma 2 17 20" xfId="10569"/>
    <cellStyle name="Comma 2 17 20 2" xfId="10570"/>
    <cellStyle name="Comma 2 17 20 3" xfId="10571"/>
    <cellStyle name="Comma 2 17 20 4" xfId="10572"/>
    <cellStyle name="Comma 2 17 21" xfId="10573"/>
    <cellStyle name="Comma 2 17 22" xfId="10574"/>
    <cellStyle name="Comma 2 17 23" xfId="10575"/>
    <cellStyle name="Comma 2 17 3" xfId="10576"/>
    <cellStyle name="Comma 2 17 3 2" xfId="10577"/>
    <cellStyle name="Comma 2 17 3 2 2" xfId="10578"/>
    <cellStyle name="Comma 2 17 3 2 3" xfId="10579"/>
    <cellStyle name="Comma 2 17 3 2 4" xfId="10580"/>
    <cellStyle name="Comma 2 17 3 3" xfId="10581"/>
    <cellStyle name="Comma 2 17 3 4" xfId="10582"/>
    <cellStyle name="Comma 2 17 3 5" xfId="10583"/>
    <cellStyle name="Comma 2 17 4" xfId="10584"/>
    <cellStyle name="Comma 2 17 4 2" xfId="10585"/>
    <cellStyle name="Comma 2 17 4 2 2" xfId="10586"/>
    <cellStyle name="Comma 2 17 4 2 3" xfId="10587"/>
    <cellStyle name="Comma 2 17 4 2 4" xfId="10588"/>
    <cellStyle name="Comma 2 17 4 3" xfId="10589"/>
    <cellStyle name="Comma 2 17 4 4" xfId="10590"/>
    <cellStyle name="Comma 2 17 4 5" xfId="10591"/>
    <cellStyle name="Comma 2 17 5" xfId="10592"/>
    <cellStyle name="Comma 2 17 5 2" xfId="10593"/>
    <cellStyle name="Comma 2 17 5 2 2" xfId="10594"/>
    <cellStyle name="Comma 2 17 5 2 3" xfId="10595"/>
    <cellStyle name="Comma 2 17 5 2 4" xfId="10596"/>
    <cellStyle name="Comma 2 17 5 3" xfId="10597"/>
    <cellStyle name="Comma 2 17 5 4" xfId="10598"/>
    <cellStyle name="Comma 2 17 5 4 2" xfId="10599"/>
    <cellStyle name="Comma 2 17 5 4 2 2" xfId="10600"/>
    <cellStyle name="Comma 2 17 5 4 3" xfId="10601"/>
    <cellStyle name="Comma 2 17 5 5" xfId="10602"/>
    <cellStyle name="Comma 2 17 6" xfId="10603"/>
    <cellStyle name="Comma 2 17 6 2" xfId="10604"/>
    <cellStyle name="Comma 2 17 6 2 2" xfId="10605"/>
    <cellStyle name="Comma 2 17 6 2 3" xfId="10606"/>
    <cellStyle name="Comma 2 17 6 2 4" xfId="10607"/>
    <cellStyle name="Comma 2 17 6 3" xfId="10608"/>
    <cellStyle name="Comma 2 17 6 4" xfId="10609"/>
    <cellStyle name="Comma 2 17 6 5" xfId="10610"/>
    <cellStyle name="Comma 2 17 7" xfId="10611"/>
    <cellStyle name="Comma 2 17 7 2" xfId="10612"/>
    <cellStyle name="Comma 2 17 7 2 2" xfId="10613"/>
    <cellStyle name="Comma 2 17 7 2 3" xfId="10614"/>
    <cellStyle name="Comma 2 17 7 2 4" xfId="10615"/>
    <cellStyle name="Comma 2 17 7 3" xfId="10616"/>
    <cellStyle name="Comma 2 17 7 4" xfId="10617"/>
    <cellStyle name="Comma 2 17 7 5" xfId="10618"/>
    <cellStyle name="Comma 2 17 8" xfId="10619"/>
    <cellStyle name="Comma 2 17 8 2" xfId="10620"/>
    <cellStyle name="Comma 2 17 8 2 2" xfId="10621"/>
    <cellStyle name="Comma 2 17 8 2 3" xfId="10622"/>
    <cellStyle name="Comma 2 17 8 2 4" xfId="10623"/>
    <cellStyle name="Comma 2 17 8 3" xfId="10624"/>
    <cellStyle name="Comma 2 17 8 4" xfId="10625"/>
    <cellStyle name="Comma 2 17 8 5" xfId="10626"/>
    <cellStyle name="Comma 2 17 9" xfId="10627"/>
    <cellStyle name="Comma 2 17 9 2" xfId="10628"/>
    <cellStyle name="Comma 2 17 9 2 2" xfId="10629"/>
    <cellStyle name="Comma 2 17 9 2 3" xfId="10630"/>
    <cellStyle name="Comma 2 17 9 2 4" xfId="10631"/>
    <cellStyle name="Comma 2 17 9 3" xfId="10632"/>
    <cellStyle name="Comma 2 17 9 4" xfId="10633"/>
    <cellStyle name="Comma 2 17 9 5" xfId="10634"/>
    <cellStyle name="Comma 2 18" xfId="10635"/>
    <cellStyle name="Comma 2 18 10" xfId="10636"/>
    <cellStyle name="Comma 2 18 10 2" xfId="10637"/>
    <cellStyle name="Comma 2 18 10 2 2" xfId="10638"/>
    <cellStyle name="Comma 2 18 10 2 3" xfId="10639"/>
    <cellStyle name="Comma 2 18 10 2 4" xfId="10640"/>
    <cellStyle name="Comma 2 18 10 3" xfId="10641"/>
    <cellStyle name="Comma 2 18 10 4" xfId="10642"/>
    <cellStyle name="Comma 2 18 10 5" xfId="10643"/>
    <cellStyle name="Comma 2 18 11" xfId="10644"/>
    <cellStyle name="Comma 2 18 11 2" xfId="10645"/>
    <cellStyle name="Comma 2 18 11 2 2" xfId="10646"/>
    <cellStyle name="Comma 2 18 11 2 3" xfId="10647"/>
    <cellStyle name="Comma 2 18 11 2 4" xfId="10648"/>
    <cellStyle name="Comma 2 18 11 3" xfId="10649"/>
    <cellStyle name="Comma 2 18 11 4" xfId="10650"/>
    <cellStyle name="Comma 2 18 11 5" xfId="10651"/>
    <cellStyle name="Comma 2 18 12" xfId="10652"/>
    <cellStyle name="Comma 2 18 12 2" xfId="10653"/>
    <cellStyle name="Comma 2 18 12 2 2" xfId="10654"/>
    <cellStyle name="Comma 2 18 12 2 3" xfId="10655"/>
    <cellStyle name="Comma 2 18 12 2 4" xfId="10656"/>
    <cellStyle name="Comma 2 18 12 3" xfId="10657"/>
    <cellStyle name="Comma 2 18 12 4" xfId="10658"/>
    <cellStyle name="Comma 2 18 12 5" xfId="10659"/>
    <cellStyle name="Comma 2 18 13" xfId="10660"/>
    <cellStyle name="Comma 2 18 13 2" xfId="10661"/>
    <cellStyle name="Comma 2 18 13 2 2" xfId="10662"/>
    <cellStyle name="Comma 2 18 13 2 3" xfId="10663"/>
    <cellStyle name="Comma 2 18 13 2 4" xfId="10664"/>
    <cellStyle name="Comma 2 18 13 3" xfId="10665"/>
    <cellStyle name="Comma 2 18 13 4" xfId="10666"/>
    <cellStyle name="Comma 2 18 13 5" xfId="10667"/>
    <cellStyle name="Comma 2 18 14" xfId="10668"/>
    <cellStyle name="Comma 2 18 14 2" xfId="10669"/>
    <cellStyle name="Comma 2 18 14 2 2" xfId="10670"/>
    <cellStyle name="Comma 2 18 14 2 3" xfId="10671"/>
    <cellStyle name="Comma 2 18 14 2 4" xfId="10672"/>
    <cellStyle name="Comma 2 18 14 3" xfId="10673"/>
    <cellStyle name="Comma 2 18 14 4" xfId="10674"/>
    <cellStyle name="Comma 2 18 14 5" xfId="10675"/>
    <cellStyle name="Comma 2 18 15" xfId="10676"/>
    <cellStyle name="Comma 2 18 15 2" xfId="10677"/>
    <cellStyle name="Comma 2 18 15 2 2" xfId="10678"/>
    <cellStyle name="Comma 2 18 15 2 3" xfId="10679"/>
    <cellStyle name="Comma 2 18 15 2 4" xfId="10680"/>
    <cellStyle name="Comma 2 18 15 3" xfId="10681"/>
    <cellStyle name="Comma 2 18 15 4" xfId="10682"/>
    <cellStyle name="Comma 2 18 15 5" xfId="10683"/>
    <cellStyle name="Comma 2 18 16" xfId="10684"/>
    <cellStyle name="Comma 2 18 16 2" xfId="10685"/>
    <cellStyle name="Comma 2 18 16 2 2" xfId="10686"/>
    <cellStyle name="Comma 2 18 16 2 3" xfId="10687"/>
    <cellStyle name="Comma 2 18 16 2 4" xfId="10688"/>
    <cellStyle name="Comma 2 18 16 3" xfId="10689"/>
    <cellStyle name="Comma 2 18 16 4" xfId="10690"/>
    <cellStyle name="Comma 2 18 16 5" xfId="10691"/>
    <cellStyle name="Comma 2 18 17" xfId="10692"/>
    <cellStyle name="Comma 2 18 17 2" xfId="10693"/>
    <cellStyle name="Comma 2 18 17 2 2" xfId="10694"/>
    <cellStyle name="Comma 2 18 17 2 3" xfId="10695"/>
    <cellStyle name="Comma 2 18 17 2 4" xfId="10696"/>
    <cellStyle name="Comma 2 18 17 3" xfId="10697"/>
    <cellStyle name="Comma 2 18 17 4" xfId="10698"/>
    <cellStyle name="Comma 2 18 17 5" xfId="10699"/>
    <cellStyle name="Comma 2 18 18" xfId="10700"/>
    <cellStyle name="Comma 2 18 18 2" xfId="10701"/>
    <cellStyle name="Comma 2 18 18 2 2" xfId="10702"/>
    <cellStyle name="Comma 2 18 18 2 3" xfId="10703"/>
    <cellStyle name="Comma 2 18 18 2 4" xfId="10704"/>
    <cellStyle name="Comma 2 18 18 3" xfId="10705"/>
    <cellStyle name="Comma 2 18 18 4" xfId="10706"/>
    <cellStyle name="Comma 2 18 18 4 2" xfId="10707"/>
    <cellStyle name="Comma 2 18 18 4 2 2" xfId="10708"/>
    <cellStyle name="Comma 2 18 18 4 3" xfId="10709"/>
    <cellStyle name="Comma 2 18 18 5" xfId="10710"/>
    <cellStyle name="Comma 2 18 19" xfId="10711"/>
    <cellStyle name="Comma 2 18 19 2" xfId="10712"/>
    <cellStyle name="Comma 2 18 19 2 2" xfId="10713"/>
    <cellStyle name="Comma 2 18 19 2 3" xfId="10714"/>
    <cellStyle name="Comma 2 18 19 2 4" xfId="10715"/>
    <cellStyle name="Comma 2 18 19 3" xfId="10716"/>
    <cellStyle name="Comma 2 18 19 4" xfId="10717"/>
    <cellStyle name="Comma 2 18 19 5" xfId="10718"/>
    <cellStyle name="Comma 2 18 2" xfId="10719"/>
    <cellStyle name="Comma 2 18 2 2" xfId="10720"/>
    <cellStyle name="Comma 2 18 2 2 2" xfId="10721"/>
    <cellStyle name="Comma 2 18 2 2 3" xfId="10722"/>
    <cellStyle name="Comma 2 18 2 2 4" xfId="10723"/>
    <cellStyle name="Comma 2 18 2 3" xfId="10724"/>
    <cellStyle name="Comma 2 18 2 4" xfId="10725"/>
    <cellStyle name="Comma 2 18 2 5" xfId="10726"/>
    <cellStyle name="Comma 2 18 20" xfId="10727"/>
    <cellStyle name="Comma 2 18 20 2" xfId="10728"/>
    <cellStyle name="Comma 2 18 20 3" xfId="10729"/>
    <cellStyle name="Comma 2 18 20 4" xfId="10730"/>
    <cellStyle name="Comma 2 18 21" xfId="10731"/>
    <cellStyle name="Comma 2 18 22" xfId="10732"/>
    <cellStyle name="Comma 2 18 23" xfId="10733"/>
    <cellStyle name="Comma 2 18 3" xfId="10734"/>
    <cellStyle name="Comma 2 18 3 2" xfId="10735"/>
    <cellStyle name="Comma 2 18 3 2 2" xfId="10736"/>
    <cellStyle name="Comma 2 18 3 2 3" xfId="10737"/>
    <cellStyle name="Comma 2 18 3 2 4" xfId="10738"/>
    <cellStyle name="Comma 2 18 3 3" xfId="10739"/>
    <cellStyle name="Comma 2 18 3 4" xfId="10740"/>
    <cellStyle name="Comma 2 18 3 5" xfId="10741"/>
    <cellStyle name="Comma 2 18 4" xfId="10742"/>
    <cellStyle name="Comma 2 18 4 2" xfId="10743"/>
    <cellStyle name="Comma 2 18 4 2 2" xfId="10744"/>
    <cellStyle name="Comma 2 18 4 2 3" xfId="10745"/>
    <cellStyle name="Comma 2 18 4 2 4" xfId="10746"/>
    <cellStyle name="Comma 2 18 4 3" xfId="10747"/>
    <cellStyle name="Comma 2 18 4 4" xfId="10748"/>
    <cellStyle name="Comma 2 18 4 5" xfId="10749"/>
    <cellStyle name="Comma 2 18 5" xfId="10750"/>
    <cellStyle name="Comma 2 18 5 2" xfId="10751"/>
    <cellStyle name="Comma 2 18 5 2 2" xfId="10752"/>
    <cellStyle name="Comma 2 18 5 2 3" xfId="10753"/>
    <cellStyle name="Comma 2 18 5 2 4" xfId="10754"/>
    <cellStyle name="Comma 2 18 5 3" xfId="10755"/>
    <cellStyle name="Comma 2 18 5 4" xfId="10756"/>
    <cellStyle name="Comma 2 18 5 5" xfId="10757"/>
    <cellStyle name="Comma 2 18 6" xfId="10758"/>
    <cellStyle name="Comma 2 18 6 2" xfId="10759"/>
    <cellStyle name="Comma 2 18 6 2 2" xfId="10760"/>
    <cellStyle name="Comma 2 18 6 2 3" xfId="10761"/>
    <cellStyle name="Comma 2 18 6 2 4" xfId="10762"/>
    <cellStyle name="Comma 2 18 6 3" xfId="10763"/>
    <cellStyle name="Comma 2 18 6 4" xfId="10764"/>
    <cellStyle name="Comma 2 18 6 5" xfId="10765"/>
    <cellStyle name="Comma 2 18 7" xfId="10766"/>
    <cellStyle name="Comma 2 18 7 2" xfId="10767"/>
    <cellStyle name="Comma 2 18 7 2 2" xfId="10768"/>
    <cellStyle name="Comma 2 18 7 2 3" xfId="10769"/>
    <cellStyle name="Comma 2 18 7 2 4" xfId="10770"/>
    <cellStyle name="Comma 2 18 7 3" xfId="10771"/>
    <cellStyle name="Comma 2 18 7 4" xfId="10772"/>
    <cellStyle name="Comma 2 18 7 5" xfId="10773"/>
    <cellStyle name="Comma 2 18 8" xfId="10774"/>
    <cellStyle name="Comma 2 18 8 2" xfId="10775"/>
    <cellStyle name="Comma 2 18 8 2 2" xfId="10776"/>
    <cellStyle name="Comma 2 18 8 2 3" xfId="10777"/>
    <cellStyle name="Comma 2 18 8 2 4" xfId="10778"/>
    <cellStyle name="Comma 2 18 8 3" xfId="10779"/>
    <cellStyle name="Comma 2 18 8 4" xfId="10780"/>
    <cellStyle name="Comma 2 18 8 5" xfId="10781"/>
    <cellStyle name="Comma 2 18 9" xfId="10782"/>
    <cellStyle name="Comma 2 18 9 2" xfId="10783"/>
    <cellStyle name="Comma 2 18 9 2 2" xfId="10784"/>
    <cellStyle name="Comma 2 18 9 2 3" xfId="10785"/>
    <cellStyle name="Comma 2 18 9 2 4" xfId="10786"/>
    <cellStyle name="Comma 2 18 9 3" xfId="10787"/>
    <cellStyle name="Comma 2 18 9 4" xfId="10788"/>
    <cellStyle name="Comma 2 18 9 5" xfId="10789"/>
    <cellStyle name="Comma 2 19" xfId="10790"/>
    <cellStyle name="Comma 2 19 10" xfId="10791"/>
    <cellStyle name="Comma 2 19 10 2" xfId="10792"/>
    <cellStyle name="Comma 2 19 10 2 2" xfId="10793"/>
    <cellStyle name="Comma 2 19 10 2 3" xfId="10794"/>
    <cellStyle name="Comma 2 19 10 2 4" xfId="10795"/>
    <cellStyle name="Comma 2 19 10 3" xfId="10796"/>
    <cellStyle name="Comma 2 19 10 4" xfId="10797"/>
    <cellStyle name="Comma 2 19 10 5" xfId="10798"/>
    <cellStyle name="Comma 2 19 11" xfId="10799"/>
    <cellStyle name="Comma 2 19 11 2" xfId="10800"/>
    <cellStyle name="Comma 2 19 11 2 2" xfId="10801"/>
    <cellStyle name="Comma 2 19 11 2 3" xfId="10802"/>
    <cellStyle name="Comma 2 19 11 2 4" xfId="10803"/>
    <cellStyle name="Comma 2 19 11 3" xfId="10804"/>
    <cellStyle name="Comma 2 19 11 4" xfId="10805"/>
    <cellStyle name="Comma 2 19 11 5" xfId="10806"/>
    <cellStyle name="Comma 2 19 12" xfId="10807"/>
    <cellStyle name="Comma 2 19 12 2" xfId="10808"/>
    <cellStyle name="Comma 2 19 12 2 2" xfId="10809"/>
    <cellStyle name="Comma 2 19 12 2 3" xfId="10810"/>
    <cellStyle name="Comma 2 19 12 2 4" xfId="10811"/>
    <cellStyle name="Comma 2 19 12 3" xfId="10812"/>
    <cellStyle name="Comma 2 19 12 4" xfId="10813"/>
    <cellStyle name="Comma 2 19 12 5" xfId="10814"/>
    <cellStyle name="Comma 2 19 13" xfId="10815"/>
    <cellStyle name="Comma 2 19 13 2" xfId="10816"/>
    <cellStyle name="Comma 2 19 13 2 2" xfId="10817"/>
    <cellStyle name="Comma 2 19 13 2 3" xfId="10818"/>
    <cellStyle name="Comma 2 19 13 2 4" xfId="10819"/>
    <cellStyle name="Comma 2 19 13 3" xfId="10820"/>
    <cellStyle name="Comma 2 19 13 4" xfId="10821"/>
    <cellStyle name="Comma 2 19 13 5" xfId="10822"/>
    <cellStyle name="Comma 2 19 14" xfId="10823"/>
    <cellStyle name="Comma 2 19 14 2" xfId="10824"/>
    <cellStyle name="Comma 2 19 14 2 2" xfId="10825"/>
    <cellStyle name="Comma 2 19 14 2 3" xfId="10826"/>
    <cellStyle name="Comma 2 19 14 2 4" xfId="10827"/>
    <cellStyle name="Comma 2 19 14 3" xfId="10828"/>
    <cellStyle name="Comma 2 19 14 4" xfId="10829"/>
    <cellStyle name="Comma 2 19 14 5" xfId="10830"/>
    <cellStyle name="Comma 2 19 15" xfId="10831"/>
    <cellStyle name="Comma 2 19 15 2" xfId="10832"/>
    <cellStyle name="Comma 2 19 15 2 2" xfId="10833"/>
    <cellStyle name="Comma 2 19 15 2 3" xfId="10834"/>
    <cellStyle name="Comma 2 19 15 2 4" xfId="10835"/>
    <cellStyle name="Comma 2 19 15 3" xfId="10836"/>
    <cellStyle name="Comma 2 19 15 4" xfId="10837"/>
    <cellStyle name="Comma 2 19 15 5" xfId="10838"/>
    <cellStyle name="Comma 2 19 16" xfId="10839"/>
    <cellStyle name="Comma 2 19 16 2" xfId="10840"/>
    <cellStyle name="Comma 2 19 16 2 2" xfId="10841"/>
    <cellStyle name="Comma 2 19 16 2 3" xfId="10842"/>
    <cellStyle name="Comma 2 19 16 2 4" xfId="10843"/>
    <cellStyle name="Comma 2 19 16 3" xfId="10844"/>
    <cellStyle name="Comma 2 19 16 4" xfId="10845"/>
    <cellStyle name="Comma 2 19 16 5" xfId="10846"/>
    <cellStyle name="Comma 2 19 17" xfId="10847"/>
    <cellStyle name="Comma 2 19 17 2" xfId="10848"/>
    <cellStyle name="Comma 2 19 17 2 2" xfId="10849"/>
    <cellStyle name="Comma 2 19 17 2 3" xfId="10850"/>
    <cellStyle name="Comma 2 19 17 2 4" xfId="10851"/>
    <cellStyle name="Comma 2 19 17 3" xfId="10852"/>
    <cellStyle name="Comma 2 19 17 4" xfId="10853"/>
    <cellStyle name="Comma 2 19 17 5" xfId="10854"/>
    <cellStyle name="Comma 2 19 18" xfId="10855"/>
    <cellStyle name="Comma 2 19 18 2" xfId="10856"/>
    <cellStyle name="Comma 2 19 18 2 2" xfId="10857"/>
    <cellStyle name="Comma 2 19 18 2 3" xfId="10858"/>
    <cellStyle name="Comma 2 19 18 2 4" xfId="10859"/>
    <cellStyle name="Comma 2 19 18 3" xfId="10860"/>
    <cellStyle name="Comma 2 19 18 4" xfId="10861"/>
    <cellStyle name="Comma 2 19 18 5" xfId="10862"/>
    <cellStyle name="Comma 2 19 19" xfId="10863"/>
    <cellStyle name="Comma 2 19 19 2" xfId="10864"/>
    <cellStyle name="Comma 2 19 19 2 2" xfId="10865"/>
    <cellStyle name="Comma 2 19 19 2 3" xfId="10866"/>
    <cellStyle name="Comma 2 19 19 2 4" xfId="10867"/>
    <cellStyle name="Comma 2 19 19 3" xfId="10868"/>
    <cellStyle name="Comma 2 19 19 4" xfId="10869"/>
    <cellStyle name="Comma 2 19 19 5" xfId="10870"/>
    <cellStyle name="Comma 2 19 2" xfId="10871"/>
    <cellStyle name="Comma 2 19 2 2" xfId="10872"/>
    <cellStyle name="Comma 2 19 2 2 2" xfId="10873"/>
    <cellStyle name="Comma 2 19 2 2 3" xfId="10874"/>
    <cellStyle name="Comma 2 19 2 2 4" xfId="10875"/>
    <cellStyle name="Comma 2 19 2 3" xfId="10876"/>
    <cellStyle name="Comma 2 19 2 4" xfId="10877"/>
    <cellStyle name="Comma 2 19 2 5" xfId="10878"/>
    <cellStyle name="Comma 2 19 20" xfId="10879"/>
    <cellStyle name="Comma 2 19 20 2" xfId="10880"/>
    <cellStyle name="Comma 2 19 20 3" xfId="10881"/>
    <cellStyle name="Comma 2 19 20 4" xfId="10882"/>
    <cellStyle name="Comma 2 19 21" xfId="10883"/>
    <cellStyle name="Comma 2 19 22" xfId="10884"/>
    <cellStyle name="Comma 2 19 23" xfId="10885"/>
    <cellStyle name="Comma 2 19 3" xfId="10886"/>
    <cellStyle name="Comma 2 19 3 2" xfId="10887"/>
    <cellStyle name="Comma 2 19 3 2 2" xfId="10888"/>
    <cellStyle name="Comma 2 19 3 2 3" xfId="10889"/>
    <cellStyle name="Comma 2 19 3 2 4" xfId="10890"/>
    <cellStyle name="Comma 2 19 3 3" xfId="10891"/>
    <cellStyle name="Comma 2 19 3 4" xfId="10892"/>
    <cellStyle name="Comma 2 19 3 5" xfId="10893"/>
    <cellStyle name="Comma 2 19 4" xfId="10894"/>
    <cellStyle name="Comma 2 19 4 2" xfId="10895"/>
    <cellStyle name="Comma 2 19 4 2 2" xfId="10896"/>
    <cellStyle name="Comma 2 19 4 2 3" xfId="10897"/>
    <cellStyle name="Comma 2 19 4 2 4" xfId="10898"/>
    <cellStyle name="Comma 2 19 4 3" xfId="10899"/>
    <cellStyle name="Comma 2 19 4 4" xfId="10900"/>
    <cellStyle name="Comma 2 19 4 5" xfId="10901"/>
    <cellStyle name="Comma 2 19 5" xfId="10902"/>
    <cellStyle name="Comma 2 19 5 2" xfId="10903"/>
    <cellStyle name="Comma 2 19 5 2 2" xfId="10904"/>
    <cellStyle name="Comma 2 19 5 2 3" xfId="10905"/>
    <cellStyle name="Comma 2 19 5 2 4" xfId="10906"/>
    <cellStyle name="Comma 2 19 5 3" xfId="10907"/>
    <cellStyle name="Comma 2 19 5 4" xfId="10908"/>
    <cellStyle name="Comma 2 19 5 5" xfId="10909"/>
    <cellStyle name="Comma 2 19 6" xfId="10910"/>
    <cellStyle name="Comma 2 19 6 2" xfId="10911"/>
    <cellStyle name="Comma 2 19 6 2 2" xfId="10912"/>
    <cellStyle name="Comma 2 19 6 2 3" xfId="10913"/>
    <cellStyle name="Comma 2 19 6 2 4" xfId="10914"/>
    <cellStyle name="Comma 2 19 6 3" xfId="10915"/>
    <cellStyle name="Comma 2 19 6 4" xfId="10916"/>
    <cellStyle name="Comma 2 19 6 5" xfId="10917"/>
    <cellStyle name="Comma 2 19 7" xfId="10918"/>
    <cellStyle name="Comma 2 19 7 2" xfId="10919"/>
    <cellStyle name="Comma 2 19 7 2 2" xfId="10920"/>
    <cellStyle name="Comma 2 19 7 2 3" xfId="10921"/>
    <cellStyle name="Comma 2 19 7 2 4" xfId="10922"/>
    <cellStyle name="Comma 2 19 7 3" xfId="10923"/>
    <cellStyle name="Comma 2 19 7 4" xfId="10924"/>
    <cellStyle name="Comma 2 19 7 5" xfId="10925"/>
    <cellStyle name="Comma 2 19 8" xfId="10926"/>
    <cellStyle name="Comma 2 19 8 2" xfId="10927"/>
    <cellStyle name="Comma 2 19 8 2 2" xfId="10928"/>
    <cellStyle name="Comma 2 19 8 2 3" xfId="10929"/>
    <cellStyle name="Comma 2 19 8 2 4" xfId="10930"/>
    <cellStyle name="Comma 2 19 8 3" xfId="10931"/>
    <cellStyle name="Comma 2 19 8 4" xfId="10932"/>
    <cellStyle name="Comma 2 19 8 5" xfId="10933"/>
    <cellStyle name="Comma 2 19 9" xfId="10934"/>
    <cellStyle name="Comma 2 19 9 2" xfId="10935"/>
    <cellStyle name="Comma 2 19 9 2 2" xfId="10936"/>
    <cellStyle name="Comma 2 19 9 2 3" xfId="10937"/>
    <cellStyle name="Comma 2 19 9 2 4" xfId="10938"/>
    <cellStyle name="Comma 2 19 9 3" xfId="10939"/>
    <cellStyle name="Comma 2 19 9 4" xfId="10940"/>
    <cellStyle name="Comma 2 19 9 5" xfId="10941"/>
    <cellStyle name="Comma 2 2" xfId="10942"/>
    <cellStyle name="Comma 2 2 10" xfId="10943"/>
    <cellStyle name="Comma 2 2 10 2" xfId="10944"/>
    <cellStyle name="Comma 2 2 10 2 2" xfId="10945"/>
    <cellStyle name="Comma 2 2 10 2 3" xfId="10946"/>
    <cellStyle name="Comma 2 2 10 2 3 2" xfId="10947"/>
    <cellStyle name="Comma 2 2 10 2 3 2 2" xfId="10948"/>
    <cellStyle name="Comma 2 2 10 2 3 3" xfId="10949"/>
    <cellStyle name="Comma 2 2 10 2 4" xfId="10950"/>
    <cellStyle name="Comma 2 2 10 3" xfId="10951"/>
    <cellStyle name="Comma 2 2 10 4" xfId="10952"/>
    <cellStyle name="Comma 2 2 10 5" xfId="10953"/>
    <cellStyle name="Comma 2 2 11" xfId="10954"/>
    <cellStyle name="Comma 2 2 11 2" xfId="10955"/>
    <cellStyle name="Comma 2 2 11 2 2" xfId="10956"/>
    <cellStyle name="Comma 2 2 11 2 3" xfId="10957"/>
    <cellStyle name="Comma 2 2 11 2 4" xfId="10958"/>
    <cellStyle name="Comma 2 2 11 3" xfId="10959"/>
    <cellStyle name="Comma 2 2 11 4" xfId="10960"/>
    <cellStyle name="Comma 2 2 11 5" xfId="10961"/>
    <cellStyle name="Comma 2 2 12" xfId="10962"/>
    <cellStyle name="Comma 2 2 12 2" xfId="10963"/>
    <cellStyle name="Comma 2 2 12 2 2" xfId="10964"/>
    <cellStyle name="Comma 2 2 12 2 3" xfId="10965"/>
    <cellStyle name="Comma 2 2 12 2 4" xfId="10966"/>
    <cellStyle name="Comma 2 2 12 3" xfId="10967"/>
    <cellStyle name="Comma 2 2 12 4" xfId="10968"/>
    <cellStyle name="Comma 2 2 12 5" xfId="10969"/>
    <cellStyle name="Comma 2 2 13" xfId="10970"/>
    <cellStyle name="Comma 2 2 13 2" xfId="10971"/>
    <cellStyle name="Comma 2 2 13 2 2" xfId="10972"/>
    <cellStyle name="Comma 2 2 13 2 3" xfId="10973"/>
    <cellStyle name="Comma 2 2 13 2 4" xfId="10974"/>
    <cellStyle name="Comma 2 2 13 3" xfId="10975"/>
    <cellStyle name="Comma 2 2 13 4" xfId="10976"/>
    <cellStyle name="Comma 2 2 13 5" xfId="10977"/>
    <cellStyle name="Comma 2 2 14" xfId="10978"/>
    <cellStyle name="Comma 2 2 14 2" xfId="10979"/>
    <cellStyle name="Comma 2 2 14 2 2" xfId="10980"/>
    <cellStyle name="Comma 2 2 14 2 3" xfId="10981"/>
    <cellStyle name="Comma 2 2 14 2 4" xfId="10982"/>
    <cellStyle name="Comma 2 2 14 3" xfId="10983"/>
    <cellStyle name="Comma 2 2 14 4" xfId="10984"/>
    <cellStyle name="Comma 2 2 14 5" xfId="10985"/>
    <cellStyle name="Comma 2 2 15" xfId="10986"/>
    <cellStyle name="Comma 2 2 15 2" xfId="10987"/>
    <cellStyle name="Comma 2 2 15 2 2" xfId="10988"/>
    <cellStyle name="Comma 2 2 15 2 3" xfId="10989"/>
    <cellStyle name="Comma 2 2 15 2 4" xfId="10990"/>
    <cellStyle name="Comma 2 2 15 3" xfId="10991"/>
    <cellStyle name="Comma 2 2 15 4" xfId="10992"/>
    <cellStyle name="Comma 2 2 15 5" xfId="10993"/>
    <cellStyle name="Comma 2 2 16" xfId="10994"/>
    <cellStyle name="Comma 2 2 16 2" xfId="10995"/>
    <cellStyle name="Comma 2 2 16 2 2" xfId="10996"/>
    <cellStyle name="Comma 2 2 16 2 3" xfId="10997"/>
    <cellStyle name="Comma 2 2 16 2 4" xfId="10998"/>
    <cellStyle name="Comma 2 2 16 3" xfId="10999"/>
    <cellStyle name="Comma 2 2 16 4" xfId="11000"/>
    <cellStyle name="Comma 2 2 16 5" xfId="11001"/>
    <cellStyle name="Comma 2 2 17" xfId="11002"/>
    <cellStyle name="Comma 2 2 17 2" xfId="11003"/>
    <cellStyle name="Comma 2 2 17 2 2" xfId="11004"/>
    <cellStyle name="Comma 2 2 17 2 3" xfId="11005"/>
    <cellStyle name="Comma 2 2 17 2 4" xfId="11006"/>
    <cellStyle name="Comma 2 2 17 3" xfId="11007"/>
    <cellStyle name="Comma 2 2 17 4" xfId="11008"/>
    <cellStyle name="Comma 2 2 17 5" xfId="11009"/>
    <cellStyle name="Comma 2 2 18" xfId="11010"/>
    <cellStyle name="Comma 2 2 18 2" xfId="11011"/>
    <cellStyle name="Comma 2 2 18 2 2" xfId="11012"/>
    <cellStyle name="Comma 2 2 18 2 3" xfId="11013"/>
    <cellStyle name="Comma 2 2 18 2 4" xfId="11014"/>
    <cellStyle name="Comma 2 2 18 3" xfId="11015"/>
    <cellStyle name="Comma 2 2 18 4" xfId="11016"/>
    <cellStyle name="Comma 2 2 18 5" xfId="11017"/>
    <cellStyle name="Comma 2 2 19" xfId="11018"/>
    <cellStyle name="Comma 2 2 19 2" xfId="11019"/>
    <cellStyle name="Comma 2 2 19 2 2" xfId="11020"/>
    <cellStyle name="Comma 2 2 19 2 3" xfId="11021"/>
    <cellStyle name="Comma 2 2 19 2 4" xfId="11022"/>
    <cellStyle name="Comma 2 2 19 3" xfId="11023"/>
    <cellStyle name="Comma 2 2 19 4" xfId="11024"/>
    <cellStyle name="Comma 2 2 19 5" xfId="11025"/>
    <cellStyle name="Comma 2 2 2" xfId="11026"/>
    <cellStyle name="Comma 2 2 2 10" xfId="11027"/>
    <cellStyle name="Comma 2 2 2 11" xfId="11028"/>
    <cellStyle name="Comma 2 2 2 12" xfId="11029"/>
    <cellStyle name="Comma 2 2 2 13" xfId="11030"/>
    <cellStyle name="Comma 2 2 2 14" xfId="11031"/>
    <cellStyle name="Comma 2 2 2 15" xfId="11032"/>
    <cellStyle name="Comma 2 2 2 16" xfId="11033"/>
    <cellStyle name="Comma 2 2 2 17" xfId="11034"/>
    <cellStyle name="Comma 2 2 2 2" xfId="11035"/>
    <cellStyle name="Comma 2 2 2 2 10" xfId="11036"/>
    <cellStyle name="Comma 2 2 2 2 11" xfId="11037"/>
    <cellStyle name="Comma 2 2 2 2 12" xfId="11038"/>
    <cellStyle name="Comma 2 2 2 2 13" xfId="11039"/>
    <cellStyle name="Comma 2 2 2 2 14" xfId="11040"/>
    <cellStyle name="Comma 2 2 2 2 15" xfId="11041"/>
    <cellStyle name="Comma 2 2 2 2 2" xfId="11042"/>
    <cellStyle name="Comma 2 2 2 2 2 10" xfId="11043"/>
    <cellStyle name="Comma 2 2 2 2 2 11" xfId="11044"/>
    <cellStyle name="Comma 2 2 2 2 2 12" xfId="11045"/>
    <cellStyle name="Comma 2 2 2 2 2 13" xfId="11046"/>
    <cellStyle name="Comma 2 2 2 2 2 14" xfId="11047"/>
    <cellStyle name="Comma 2 2 2 2 2 15" xfId="11048"/>
    <cellStyle name="Comma 2 2 2 2 2 16" xfId="11049"/>
    <cellStyle name="Comma 2 2 2 2 2 2" xfId="11050"/>
    <cellStyle name="Comma 2 2 2 2 2 2 10" xfId="11051"/>
    <cellStyle name="Comma 2 2 2 2 2 2 11" xfId="11052"/>
    <cellStyle name="Comma 2 2 2 2 2 2 12" xfId="11053"/>
    <cellStyle name="Comma 2 2 2 2 2 2 13" xfId="11054"/>
    <cellStyle name="Comma 2 2 2 2 2 2 14" xfId="11055"/>
    <cellStyle name="Comma 2 2 2 2 2 2 2" xfId="11056"/>
    <cellStyle name="Comma 2 2 2 2 2 2 2 2" xfId="11057"/>
    <cellStyle name="Comma 2 2 2 2 2 2 3" xfId="11058"/>
    <cellStyle name="Comma 2 2 2 2 2 2 4" xfId="11059"/>
    <cellStyle name="Comma 2 2 2 2 2 2 5" xfId="11060"/>
    <cellStyle name="Comma 2 2 2 2 2 2 6" xfId="11061"/>
    <cellStyle name="Comma 2 2 2 2 2 2 7" xfId="11062"/>
    <cellStyle name="Comma 2 2 2 2 2 2 8" xfId="11063"/>
    <cellStyle name="Comma 2 2 2 2 2 2 9" xfId="11064"/>
    <cellStyle name="Comma 2 2 2 2 2 3" xfId="11065"/>
    <cellStyle name="Comma 2 2 2 2 2 4" xfId="11066"/>
    <cellStyle name="Comma 2 2 2 2 2 5" xfId="11067"/>
    <cellStyle name="Comma 2 2 2 2 2 6" xfId="11068"/>
    <cellStyle name="Comma 2 2 2 2 2 7" xfId="11069"/>
    <cellStyle name="Comma 2 2 2 2 2 8" xfId="11070"/>
    <cellStyle name="Comma 2 2 2 2 2 9" xfId="11071"/>
    <cellStyle name="Comma 2 2 2 2 3" xfId="11072"/>
    <cellStyle name="Comma 2 2 2 2 3 10" xfId="11073"/>
    <cellStyle name="Comma 2 2 2 2 3 11" xfId="11074"/>
    <cellStyle name="Comma 2 2 2 2 3 12" xfId="11075"/>
    <cellStyle name="Comma 2 2 2 2 3 13" xfId="11076"/>
    <cellStyle name="Comma 2 2 2 2 3 14" xfId="11077"/>
    <cellStyle name="Comma 2 2 2 2 3 14 10" xfId="11078"/>
    <cellStyle name="Comma 2 2 2 2 3 14 11" xfId="11079"/>
    <cellStyle name="Comma 2 2 2 2 3 14 12" xfId="11080"/>
    <cellStyle name="Comma 2 2 2 2 3 14 13" xfId="11081"/>
    <cellStyle name="Comma 2 2 2 2 3 14 14" xfId="11082"/>
    <cellStyle name="Comma 2 2 2 2 3 14 15" xfId="11083"/>
    <cellStyle name="Comma 2 2 2 2 3 14 16" xfId="11084"/>
    <cellStyle name="Comma 2 2 2 2 3 14 17" xfId="11085"/>
    <cellStyle name="Comma 2 2 2 2 3 14 18" xfId="11086"/>
    <cellStyle name="Comma 2 2 2 2 3 14 19" xfId="11087"/>
    <cellStyle name="Comma 2 2 2 2 3 14 2" xfId="11088"/>
    <cellStyle name="Comma 2 2 2 2 3 14 2 10" xfId="11089"/>
    <cellStyle name="Comma 2 2 2 2 3 14 2 11" xfId="11090"/>
    <cellStyle name="Comma 2 2 2 2 3 14 2 12" xfId="11091"/>
    <cellStyle name="Comma 2 2 2 2 3 14 2 13" xfId="11092"/>
    <cellStyle name="Comma 2 2 2 2 3 14 2 14" xfId="11093"/>
    <cellStyle name="Comma 2 2 2 2 3 14 2 15" xfId="11094"/>
    <cellStyle name="Comma 2 2 2 2 3 14 2 16" xfId="11095"/>
    <cellStyle name="Comma 2 2 2 2 3 14 2 17" xfId="11096"/>
    <cellStyle name="Comma 2 2 2 2 3 14 2 18" xfId="11097"/>
    <cellStyle name="Comma 2 2 2 2 3 14 2 19" xfId="11098"/>
    <cellStyle name="Comma 2 2 2 2 3 14 2 2" xfId="11099"/>
    <cellStyle name="Comma 2 2 2 2 3 14 2 20" xfId="11100"/>
    <cellStyle name="Comma 2 2 2 2 3 14 2 21" xfId="11101"/>
    <cellStyle name="Comma 2 2 2 2 3 14 2 22" xfId="11102"/>
    <cellStyle name="Comma 2 2 2 2 3 14 2 23" xfId="11103"/>
    <cellStyle name="Comma 2 2 2 2 3 14 2 24" xfId="11104"/>
    <cellStyle name="Comma 2 2 2 2 3 14 2 25" xfId="11105"/>
    <cellStyle name="Comma 2 2 2 2 3 14 2 26" xfId="11106"/>
    <cellStyle name="Comma 2 2 2 2 3 14 2 27" xfId="11107"/>
    <cellStyle name="Comma 2 2 2 2 3 14 2 3" xfId="11108"/>
    <cellStyle name="Comma 2 2 2 2 3 14 2 4" xfId="11109"/>
    <cellStyle name="Comma 2 2 2 2 3 14 2 5" xfId="11110"/>
    <cellStyle name="Comma 2 2 2 2 3 14 2 6" xfId="11111"/>
    <cellStyle name="Comma 2 2 2 2 3 14 2 7" xfId="11112"/>
    <cellStyle name="Comma 2 2 2 2 3 14 2 8" xfId="11113"/>
    <cellStyle name="Comma 2 2 2 2 3 14 2 9" xfId="11114"/>
    <cellStyle name="Comma 2 2 2 2 3 14 20" xfId="11115"/>
    <cellStyle name="Comma 2 2 2 2 3 14 21" xfId="11116"/>
    <cellStyle name="Comma 2 2 2 2 3 14 22" xfId="11117"/>
    <cellStyle name="Comma 2 2 2 2 3 14 23" xfId="11118"/>
    <cellStyle name="Comma 2 2 2 2 3 14 24" xfId="11119"/>
    <cellStyle name="Comma 2 2 2 2 3 14 25" xfId="11120"/>
    <cellStyle name="Comma 2 2 2 2 3 14 26" xfId="11121"/>
    <cellStyle name="Comma 2 2 2 2 3 14 27" xfId="11122"/>
    <cellStyle name="Comma 2 2 2 2 3 14 3" xfId="11123"/>
    <cellStyle name="Comma 2 2 2 2 3 14 4" xfId="11124"/>
    <cellStyle name="Comma 2 2 2 2 3 14 5" xfId="11125"/>
    <cellStyle name="Comma 2 2 2 2 3 14 6" xfId="11126"/>
    <cellStyle name="Comma 2 2 2 2 3 14 7" xfId="11127"/>
    <cellStyle name="Comma 2 2 2 2 3 14 8" xfId="11128"/>
    <cellStyle name="Comma 2 2 2 2 3 14 9" xfId="11129"/>
    <cellStyle name="Comma 2 2 2 2 3 15" xfId="11130"/>
    <cellStyle name="Comma 2 2 2 2 3 16" xfId="11131"/>
    <cellStyle name="Comma 2 2 2 2 3 17" xfId="11132"/>
    <cellStyle name="Comma 2 2 2 2 3 18" xfId="11133"/>
    <cellStyle name="Comma 2 2 2 2 3 19" xfId="11134"/>
    <cellStyle name="Comma 2 2 2 2 3 2" xfId="11135"/>
    <cellStyle name="Comma 2 2 2 2 3 2 10" xfId="11136"/>
    <cellStyle name="Comma 2 2 2 2 3 2 11" xfId="11137"/>
    <cellStyle name="Comma 2 2 2 2 3 2 12" xfId="11138"/>
    <cellStyle name="Comma 2 2 2 2 3 2 13" xfId="11139"/>
    <cellStyle name="Comma 2 2 2 2 3 2 14" xfId="11140"/>
    <cellStyle name="Comma 2 2 2 2 3 2 15" xfId="11141"/>
    <cellStyle name="Comma 2 2 2 2 3 2 16" xfId="11142"/>
    <cellStyle name="Comma 2 2 2 2 3 2 17" xfId="11143"/>
    <cellStyle name="Comma 2 2 2 2 3 2 18" xfId="11144"/>
    <cellStyle name="Comma 2 2 2 2 3 2 19" xfId="11145"/>
    <cellStyle name="Comma 2 2 2 2 3 2 2" xfId="11146"/>
    <cellStyle name="Comma 2 2 2 2 3 2 2 10" xfId="11147"/>
    <cellStyle name="Comma 2 2 2 2 3 2 2 11" xfId="11148"/>
    <cellStyle name="Comma 2 2 2 2 3 2 2 12" xfId="11149"/>
    <cellStyle name="Comma 2 2 2 2 3 2 2 13" xfId="11150"/>
    <cellStyle name="Comma 2 2 2 2 3 2 2 14" xfId="11151"/>
    <cellStyle name="Comma 2 2 2 2 3 2 2 15" xfId="11152"/>
    <cellStyle name="Comma 2 2 2 2 3 2 2 16" xfId="11153"/>
    <cellStyle name="Comma 2 2 2 2 3 2 2 17" xfId="11154"/>
    <cellStyle name="Comma 2 2 2 2 3 2 2 18" xfId="11155"/>
    <cellStyle name="Comma 2 2 2 2 3 2 2 19" xfId="11156"/>
    <cellStyle name="Comma 2 2 2 2 3 2 2 2" xfId="11157"/>
    <cellStyle name="Comma 2 2 2 2 3 2 2 2 10" xfId="11158"/>
    <cellStyle name="Comma 2 2 2 2 3 2 2 2 11" xfId="11159"/>
    <cellStyle name="Comma 2 2 2 2 3 2 2 2 12" xfId="11160"/>
    <cellStyle name="Comma 2 2 2 2 3 2 2 2 13" xfId="11161"/>
    <cellStyle name="Comma 2 2 2 2 3 2 2 2 14" xfId="11162"/>
    <cellStyle name="Comma 2 2 2 2 3 2 2 2 15" xfId="11163"/>
    <cellStyle name="Comma 2 2 2 2 3 2 2 2 16" xfId="11164"/>
    <cellStyle name="Comma 2 2 2 2 3 2 2 2 17" xfId="11165"/>
    <cellStyle name="Comma 2 2 2 2 3 2 2 2 18" xfId="11166"/>
    <cellStyle name="Comma 2 2 2 2 3 2 2 2 19" xfId="11167"/>
    <cellStyle name="Comma 2 2 2 2 3 2 2 2 2" xfId="11168"/>
    <cellStyle name="Comma 2 2 2 2 3 2 2 2 20" xfId="11169"/>
    <cellStyle name="Comma 2 2 2 2 3 2 2 2 21" xfId="11170"/>
    <cellStyle name="Comma 2 2 2 2 3 2 2 2 22" xfId="11171"/>
    <cellStyle name="Comma 2 2 2 2 3 2 2 2 23" xfId="11172"/>
    <cellStyle name="Comma 2 2 2 2 3 2 2 2 24" xfId="11173"/>
    <cellStyle name="Comma 2 2 2 2 3 2 2 2 25" xfId="11174"/>
    <cellStyle name="Comma 2 2 2 2 3 2 2 2 26" xfId="11175"/>
    <cellStyle name="Comma 2 2 2 2 3 2 2 2 27" xfId="11176"/>
    <cellStyle name="Comma 2 2 2 2 3 2 2 2 3" xfId="11177"/>
    <cellStyle name="Comma 2 2 2 2 3 2 2 2 4" xfId="11178"/>
    <cellStyle name="Comma 2 2 2 2 3 2 2 2 5" xfId="11179"/>
    <cellStyle name="Comma 2 2 2 2 3 2 2 2 6" xfId="11180"/>
    <cellStyle name="Comma 2 2 2 2 3 2 2 2 7" xfId="11181"/>
    <cellStyle name="Comma 2 2 2 2 3 2 2 2 8" xfId="11182"/>
    <cellStyle name="Comma 2 2 2 2 3 2 2 2 9" xfId="11183"/>
    <cellStyle name="Comma 2 2 2 2 3 2 2 20" xfId="11184"/>
    <cellStyle name="Comma 2 2 2 2 3 2 2 21" xfId="11185"/>
    <cellStyle name="Comma 2 2 2 2 3 2 2 22" xfId="11186"/>
    <cellStyle name="Comma 2 2 2 2 3 2 2 23" xfId="11187"/>
    <cellStyle name="Comma 2 2 2 2 3 2 2 24" xfId="11188"/>
    <cellStyle name="Comma 2 2 2 2 3 2 2 25" xfId="11189"/>
    <cellStyle name="Comma 2 2 2 2 3 2 2 26" xfId="11190"/>
    <cellStyle name="Comma 2 2 2 2 3 2 2 27" xfId="11191"/>
    <cellStyle name="Comma 2 2 2 2 3 2 2 3" xfId="11192"/>
    <cellStyle name="Comma 2 2 2 2 3 2 2 4" xfId="11193"/>
    <cellStyle name="Comma 2 2 2 2 3 2 2 5" xfId="11194"/>
    <cellStyle name="Comma 2 2 2 2 3 2 2 6" xfId="11195"/>
    <cellStyle name="Comma 2 2 2 2 3 2 2 7" xfId="11196"/>
    <cellStyle name="Comma 2 2 2 2 3 2 2 8" xfId="11197"/>
    <cellStyle name="Comma 2 2 2 2 3 2 2 9" xfId="11198"/>
    <cellStyle name="Comma 2 2 2 2 3 2 20" xfId="11199"/>
    <cellStyle name="Comma 2 2 2 2 3 2 21" xfId="11200"/>
    <cellStyle name="Comma 2 2 2 2 3 2 22" xfId="11201"/>
    <cellStyle name="Comma 2 2 2 2 3 2 23" xfId="11202"/>
    <cellStyle name="Comma 2 2 2 2 3 2 24" xfId="11203"/>
    <cellStyle name="Comma 2 2 2 2 3 2 25" xfId="11204"/>
    <cellStyle name="Comma 2 2 2 2 3 2 26" xfId="11205"/>
    <cellStyle name="Comma 2 2 2 2 3 2 27" xfId="11206"/>
    <cellStyle name="Comma 2 2 2 2 3 2 28" xfId="11207"/>
    <cellStyle name="Comma 2 2 2 2 3 2 29" xfId="11208"/>
    <cellStyle name="Comma 2 2 2 2 3 2 3" xfId="11209"/>
    <cellStyle name="Comma 2 2 2 2 3 2 30" xfId="11210"/>
    <cellStyle name="Comma 2 2 2 2 3 2 31" xfId="11211"/>
    <cellStyle name="Comma 2 2 2 2 3 2 32" xfId="11212"/>
    <cellStyle name="Comma 2 2 2 2 3 2 33" xfId="11213"/>
    <cellStyle name="Comma 2 2 2 2 3 2 34" xfId="11214"/>
    <cellStyle name="Comma 2 2 2 2 3 2 35" xfId="11215"/>
    <cellStyle name="Comma 2 2 2 2 3 2 36" xfId="11216"/>
    <cellStyle name="Comma 2 2 2 2 3 2 37" xfId="11217"/>
    <cellStyle name="Comma 2 2 2 2 3 2 38" xfId="11218"/>
    <cellStyle name="Comma 2 2 2 2 3 2 39" xfId="11219"/>
    <cellStyle name="Comma 2 2 2 2 3 2 4" xfId="11220"/>
    <cellStyle name="Comma 2 2 2 2 3 2 5" xfId="11221"/>
    <cellStyle name="Comma 2 2 2 2 3 2 6" xfId="11222"/>
    <cellStyle name="Comma 2 2 2 2 3 2 7" xfId="11223"/>
    <cellStyle name="Comma 2 2 2 2 3 2 8" xfId="11224"/>
    <cellStyle name="Comma 2 2 2 2 3 2 9" xfId="11225"/>
    <cellStyle name="Comma 2 2 2 2 3 20" xfId="11226"/>
    <cellStyle name="Comma 2 2 2 2 3 21" xfId="11227"/>
    <cellStyle name="Comma 2 2 2 2 3 22" xfId="11228"/>
    <cellStyle name="Comma 2 2 2 2 3 23" xfId="11229"/>
    <cellStyle name="Comma 2 2 2 2 3 24" xfId="11230"/>
    <cellStyle name="Comma 2 2 2 2 3 25" xfId="11231"/>
    <cellStyle name="Comma 2 2 2 2 3 26" xfId="11232"/>
    <cellStyle name="Comma 2 2 2 2 3 27" xfId="11233"/>
    <cellStyle name="Comma 2 2 2 2 3 28" xfId="11234"/>
    <cellStyle name="Comma 2 2 2 2 3 29" xfId="11235"/>
    <cellStyle name="Comma 2 2 2 2 3 3" xfId="11236"/>
    <cellStyle name="Comma 2 2 2 2 3 30" xfId="11237"/>
    <cellStyle name="Comma 2 2 2 2 3 31" xfId="11238"/>
    <cellStyle name="Comma 2 2 2 2 3 32" xfId="11239"/>
    <cellStyle name="Comma 2 2 2 2 3 33" xfId="11240"/>
    <cellStyle name="Comma 2 2 2 2 3 34" xfId="11241"/>
    <cellStyle name="Comma 2 2 2 2 3 35" xfId="11242"/>
    <cellStyle name="Comma 2 2 2 2 3 36" xfId="11243"/>
    <cellStyle name="Comma 2 2 2 2 3 37" xfId="11244"/>
    <cellStyle name="Comma 2 2 2 2 3 38" xfId="11245"/>
    <cellStyle name="Comma 2 2 2 2 3 39" xfId="11246"/>
    <cellStyle name="Comma 2 2 2 2 3 4" xfId="11247"/>
    <cellStyle name="Comma 2 2 2 2 3 40" xfId="11248"/>
    <cellStyle name="Comma 2 2 2 2 3 41" xfId="11249"/>
    <cellStyle name="Comma 2 2 2 2 3 42" xfId="11250"/>
    <cellStyle name="Comma 2 2 2 2 3 43" xfId="11251"/>
    <cellStyle name="Comma 2 2 2 2 3 44" xfId="11252"/>
    <cellStyle name="Comma 2 2 2 2 3 45" xfId="11253"/>
    <cellStyle name="Comma 2 2 2 2 3 46" xfId="11254"/>
    <cellStyle name="Comma 2 2 2 2 3 47" xfId="11255"/>
    <cellStyle name="Comma 2 2 2 2 3 48" xfId="11256"/>
    <cellStyle name="Comma 2 2 2 2 3 49" xfId="11257"/>
    <cellStyle name="Comma 2 2 2 2 3 5" xfId="11258"/>
    <cellStyle name="Comma 2 2 2 2 3 50" xfId="11259"/>
    <cellStyle name="Comma 2 2 2 2 3 6" xfId="11260"/>
    <cellStyle name="Comma 2 2 2 2 3 7" xfId="11261"/>
    <cellStyle name="Comma 2 2 2 2 3 8" xfId="11262"/>
    <cellStyle name="Comma 2 2 2 2 3 9" xfId="11263"/>
    <cellStyle name="Comma 2 2 2 2 4" xfId="11264"/>
    <cellStyle name="Comma 2 2 2 2 5" xfId="11265"/>
    <cellStyle name="Comma 2 2 2 2 6" xfId="11266"/>
    <cellStyle name="Comma 2 2 2 2 7" xfId="11267"/>
    <cellStyle name="Comma 2 2 2 2 8" xfId="11268"/>
    <cellStyle name="Comma 2 2 2 2 9" xfId="11269"/>
    <cellStyle name="Comma 2 2 2 3" xfId="11270"/>
    <cellStyle name="Comma 2 2 2 3 10" xfId="11271"/>
    <cellStyle name="Comma 2 2 2 3 11" xfId="11272"/>
    <cellStyle name="Comma 2 2 2 3 12" xfId="11273"/>
    <cellStyle name="Comma 2 2 2 3 13" xfId="11274"/>
    <cellStyle name="Comma 2 2 2 3 14" xfId="11275"/>
    <cellStyle name="Comma 2 2 2 3 14 10" xfId="11276"/>
    <cellStyle name="Comma 2 2 2 3 14 11" xfId="11277"/>
    <cellStyle name="Comma 2 2 2 3 14 12" xfId="11278"/>
    <cellStyle name="Comma 2 2 2 3 14 13" xfId="11279"/>
    <cellStyle name="Comma 2 2 2 3 14 14" xfId="11280"/>
    <cellStyle name="Comma 2 2 2 3 14 15" xfId="11281"/>
    <cellStyle name="Comma 2 2 2 3 14 16" xfId="11282"/>
    <cellStyle name="Comma 2 2 2 3 14 17" xfId="11283"/>
    <cellStyle name="Comma 2 2 2 3 14 18" xfId="11284"/>
    <cellStyle name="Comma 2 2 2 3 14 19" xfId="11285"/>
    <cellStyle name="Comma 2 2 2 3 14 2" xfId="11286"/>
    <cellStyle name="Comma 2 2 2 3 14 2 10" xfId="11287"/>
    <cellStyle name="Comma 2 2 2 3 14 2 11" xfId="11288"/>
    <cellStyle name="Comma 2 2 2 3 14 2 12" xfId="11289"/>
    <cellStyle name="Comma 2 2 2 3 14 2 13" xfId="11290"/>
    <cellStyle name="Comma 2 2 2 3 14 2 14" xfId="11291"/>
    <cellStyle name="Comma 2 2 2 3 14 2 15" xfId="11292"/>
    <cellStyle name="Comma 2 2 2 3 14 2 16" xfId="11293"/>
    <cellStyle name="Comma 2 2 2 3 14 2 17" xfId="11294"/>
    <cellStyle name="Comma 2 2 2 3 14 2 18" xfId="11295"/>
    <cellStyle name="Comma 2 2 2 3 14 2 19" xfId="11296"/>
    <cellStyle name="Comma 2 2 2 3 14 2 2" xfId="11297"/>
    <cellStyle name="Comma 2 2 2 3 14 2 20" xfId="11298"/>
    <cellStyle name="Comma 2 2 2 3 14 2 21" xfId="11299"/>
    <cellStyle name="Comma 2 2 2 3 14 2 22" xfId="11300"/>
    <cellStyle name="Comma 2 2 2 3 14 2 23" xfId="11301"/>
    <cellStyle name="Comma 2 2 2 3 14 2 24" xfId="11302"/>
    <cellStyle name="Comma 2 2 2 3 14 2 25" xfId="11303"/>
    <cellStyle name="Comma 2 2 2 3 14 2 26" xfId="11304"/>
    <cellStyle name="Comma 2 2 2 3 14 2 27" xfId="11305"/>
    <cellStyle name="Comma 2 2 2 3 14 2 3" xfId="11306"/>
    <cellStyle name="Comma 2 2 2 3 14 2 4" xfId="11307"/>
    <cellStyle name="Comma 2 2 2 3 14 2 5" xfId="11308"/>
    <cellStyle name="Comma 2 2 2 3 14 2 6" xfId="11309"/>
    <cellStyle name="Comma 2 2 2 3 14 2 7" xfId="11310"/>
    <cellStyle name="Comma 2 2 2 3 14 2 8" xfId="11311"/>
    <cellStyle name="Comma 2 2 2 3 14 2 9" xfId="11312"/>
    <cellStyle name="Comma 2 2 2 3 14 20" xfId="11313"/>
    <cellStyle name="Comma 2 2 2 3 14 21" xfId="11314"/>
    <cellStyle name="Comma 2 2 2 3 14 22" xfId="11315"/>
    <cellStyle name="Comma 2 2 2 3 14 23" xfId="11316"/>
    <cellStyle name="Comma 2 2 2 3 14 24" xfId="11317"/>
    <cellStyle name="Comma 2 2 2 3 14 25" xfId="11318"/>
    <cellStyle name="Comma 2 2 2 3 14 26" xfId="11319"/>
    <cellStyle name="Comma 2 2 2 3 14 27" xfId="11320"/>
    <cellStyle name="Comma 2 2 2 3 14 3" xfId="11321"/>
    <cellStyle name="Comma 2 2 2 3 14 4" xfId="11322"/>
    <cellStyle name="Comma 2 2 2 3 14 5" xfId="11323"/>
    <cellStyle name="Comma 2 2 2 3 14 6" xfId="11324"/>
    <cellStyle name="Comma 2 2 2 3 14 7" xfId="11325"/>
    <cellStyle name="Comma 2 2 2 3 14 8" xfId="11326"/>
    <cellStyle name="Comma 2 2 2 3 14 9" xfId="11327"/>
    <cellStyle name="Comma 2 2 2 3 15" xfId="11328"/>
    <cellStyle name="Comma 2 2 2 3 16" xfId="11329"/>
    <cellStyle name="Comma 2 2 2 3 17" xfId="11330"/>
    <cellStyle name="Comma 2 2 2 3 18" xfId="11331"/>
    <cellStyle name="Comma 2 2 2 3 19" xfId="11332"/>
    <cellStyle name="Comma 2 2 2 3 2" xfId="11333"/>
    <cellStyle name="Comma 2 2 2 3 2 10" xfId="11334"/>
    <cellStyle name="Comma 2 2 2 3 2 11" xfId="11335"/>
    <cellStyle name="Comma 2 2 2 3 2 12" xfId="11336"/>
    <cellStyle name="Comma 2 2 2 3 2 13" xfId="11337"/>
    <cellStyle name="Comma 2 2 2 3 2 14" xfId="11338"/>
    <cellStyle name="Comma 2 2 2 3 2 15" xfId="11339"/>
    <cellStyle name="Comma 2 2 2 3 2 16" xfId="11340"/>
    <cellStyle name="Comma 2 2 2 3 2 17" xfId="11341"/>
    <cellStyle name="Comma 2 2 2 3 2 18" xfId="11342"/>
    <cellStyle name="Comma 2 2 2 3 2 19" xfId="11343"/>
    <cellStyle name="Comma 2 2 2 3 2 2" xfId="11344"/>
    <cellStyle name="Comma 2 2 2 3 2 2 10" xfId="11345"/>
    <cellStyle name="Comma 2 2 2 3 2 2 11" xfId="11346"/>
    <cellStyle name="Comma 2 2 2 3 2 2 12" xfId="11347"/>
    <cellStyle name="Comma 2 2 2 3 2 2 13" xfId="11348"/>
    <cellStyle name="Comma 2 2 2 3 2 2 14" xfId="11349"/>
    <cellStyle name="Comma 2 2 2 3 2 2 15" xfId="11350"/>
    <cellStyle name="Comma 2 2 2 3 2 2 16" xfId="11351"/>
    <cellStyle name="Comma 2 2 2 3 2 2 17" xfId="11352"/>
    <cellStyle name="Comma 2 2 2 3 2 2 18" xfId="11353"/>
    <cellStyle name="Comma 2 2 2 3 2 2 19" xfId="11354"/>
    <cellStyle name="Comma 2 2 2 3 2 2 2" xfId="11355"/>
    <cellStyle name="Comma 2 2 2 3 2 2 2 10" xfId="11356"/>
    <cellStyle name="Comma 2 2 2 3 2 2 2 11" xfId="11357"/>
    <cellStyle name="Comma 2 2 2 3 2 2 2 12" xfId="11358"/>
    <cellStyle name="Comma 2 2 2 3 2 2 2 13" xfId="11359"/>
    <cellStyle name="Comma 2 2 2 3 2 2 2 14" xfId="11360"/>
    <cellStyle name="Comma 2 2 2 3 2 2 2 15" xfId="11361"/>
    <cellStyle name="Comma 2 2 2 3 2 2 2 16" xfId="11362"/>
    <cellStyle name="Comma 2 2 2 3 2 2 2 17" xfId="11363"/>
    <cellStyle name="Comma 2 2 2 3 2 2 2 18" xfId="11364"/>
    <cellStyle name="Comma 2 2 2 3 2 2 2 19" xfId="11365"/>
    <cellStyle name="Comma 2 2 2 3 2 2 2 2" xfId="11366"/>
    <cellStyle name="Comma 2 2 2 3 2 2 2 2 2" xfId="11367"/>
    <cellStyle name="Comma 2 2 2 3 2 2 2 20" xfId="11368"/>
    <cellStyle name="Comma 2 2 2 3 2 2 2 21" xfId="11369"/>
    <cellStyle name="Comma 2 2 2 3 2 2 2 22" xfId="11370"/>
    <cellStyle name="Comma 2 2 2 3 2 2 2 23" xfId="11371"/>
    <cellStyle name="Comma 2 2 2 3 2 2 2 24" xfId="11372"/>
    <cellStyle name="Comma 2 2 2 3 2 2 2 25" xfId="11373"/>
    <cellStyle name="Comma 2 2 2 3 2 2 2 26" xfId="11374"/>
    <cellStyle name="Comma 2 2 2 3 2 2 2 27" xfId="11375"/>
    <cellStyle name="Comma 2 2 2 3 2 2 2 3" xfId="11376"/>
    <cellStyle name="Comma 2 2 2 3 2 2 2 4" xfId="11377"/>
    <cellStyle name="Comma 2 2 2 3 2 2 2 5" xfId="11378"/>
    <cellStyle name="Comma 2 2 2 3 2 2 2 6" xfId="11379"/>
    <cellStyle name="Comma 2 2 2 3 2 2 2 7" xfId="11380"/>
    <cellStyle name="Comma 2 2 2 3 2 2 2 8" xfId="11381"/>
    <cellStyle name="Comma 2 2 2 3 2 2 2 9" xfId="11382"/>
    <cellStyle name="Comma 2 2 2 3 2 2 20" xfId="11383"/>
    <cellStyle name="Comma 2 2 2 3 2 2 21" xfId="11384"/>
    <cellStyle name="Comma 2 2 2 3 2 2 22" xfId="11385"/>
    <cellStyle name="Comma 2 2 2 3 2 2 23" xfId="11386"/>
    <cellStyle name="Comma 2 2 2 3 2 2 24" xfId="11387"/>
    <cellStyle name="Comma 2 2 2 3 2 2 25" xfId="11388"/>
    <cellStyle name="Comma 2 2 2 3 2 2 26" xfId="11389"/>
    <cellStyle name="Comma 2 2 2 3 2 2 27" xfId="11390"/>
    <cellStyle name="Comma 2 2 2 3 2 2 3" xfId="11391"/>
    <cellStyle name="Comma 2 2 2 3 2 2 4" xfId="11392"/>
    <cellStyle name="Comma 2 2 2 3 2 2 5" xfId="11393"/>
    <cellStyle name="Comma 2 2 2 3 2 2 6" xfId="11394"/>
    <cellStyle name="Comma 2 2 2 3 2 2 7" xfId="11395"/>
    <cellStyle name="Comma 2 2 2 3 2 2 8" xfId="11396"/>
    <cellStyle name="Comma 2 2 2 3 2 2 9" xfId="11397"/>
    <cellStyle name="Comma 2 2 2 3 2 20" xfId="11398"/>
    <cellStyle name="Comma 2 2 2 3 2 21" xfId="11399"/>
    <cellStyle name="Comma 2 2 2 3 2 22" xfId="11400"/>
    <cellStyle name="Comma 2 2 2 3 2 23" xfId="11401"/>
    <cellStyle name="Comma 2 2 2 3 2 24" xfId="11402"/>
    <cellStyle name="Comma 2 2 2 3 2 25" xfId="11403"/>
    <cellStyle name="Comma 2 2 2 3 2 26" xfId="11404"/>
    <cellStyle name="Comma 2 2 2 3 2 27" xfId="11405"/>
    <cellStyle name="Comma 2 2 2 3 2 28" xfId="11406"/>
    <cellStyle name="Comma 2 2 2 3 2 29" xfId="11407"/>
    <cellStyle name="Comma 2 2 2 3 2 3" xfId="11408"/>
    <cellStyle name="Comma 2 2 2 3 2 30" xfId="11409"/>
    <cellStyle name="Comma 2 2 2 3 2 31" xfId="11410"/>
    <cellStyle name="Comma 2 2 2 3 2 32" xfId="11411"/>
    <cellStyle name="Comma 2 2 2 3 2 33" xfId="11412"/>
    <cellStyle name="Comma 2 2 2 3 2 34" xfId="11413"/>
    <cellStyle name="Comma 2 2 2 3 2 35" xfId="11414"/>
    <cellStyle name="Comma 2 2 2 3 2 36" xfId="11415"/>
    <cellStyle name="Comma 2 2 2 3 2 37" xfId="11416"/>
    <cellStyle name="Comma 2 2 2 3 2 38" xfId="11417"/>
    <cellStyle name="Comma 2 2 2 3 2 39" xfId="11418"/>
    <cellStyle name="Comma 2 2 2 3 2 4" xfId="11419"/>
    <cellStyle name="Comma 2 2 2 3 2 5" xfId="11420"/>
    <cellStyle name="Comma 2 2 2 3 2 6" xfId="11421"/>
    <cellStyle name="Comma 2 2 2 3 2 7" xfId="11422"/>
    <cellStyle name="Comma 2 2 2 3 2 8" xfId="11423"/>
    <cellStyle name="Comma 2 2 2 3 2 9" xfId="11424"/>
    <cellStyle name="Comma 2 2 2 3 20" xfId="11425"/>
    <cellStyle name="Comma 2 2 2 3 21" xfId="11426"/>
    <cellStyle name="Comma 2 2 2 3 22" xfId="11427"/>
    <cellStyle name="Comma 2 2 2 3 23" xfId="11428"/>
    <cellStyle name="Comma 2 2 2 3 24" xfId="11429"/>
    <cellStyle name="Comma 2 2 2 3 25" xfId="11430"/>
    <cellStyle name="Comma 2 2 2 3 26" xfId="11431"/>
    <cellStyle name="Comma 2 2 2 3 27" xfId="11432"/>
    <cellStyle name="Comma 2 2 2 3 28" xfId="11433"/>
    <cellStyle name="Comma 2 2 2 3 29" xfId="11434"/>
    <cellStyle name="Comma 2 2 2 3 3" xfId="11435"/>
    <cellStyle name="Comma 2 2 2 3 30" xfId="11436"/>
    <cellStyle name="Comma 2 2 2 3 31" xfId="11437"/>
    <cellStyle name="Comma 2 2 2 3 32" xfId="11438"/>
    <cellStyle name="Comma 2 2 2 3 33" xfId="11439"/>
    <cellStyle name="Comma 2 2 2 3 34" xfId="11440"/>
    <cellStyle name="Comma 2 2 2 3 35" xfId="11441"/>
    <cellStyle name="Comma 2 2 2 3 36" xfId="11442"/>
    <cellStyle name="Comma 2 2 2 3 37" xfId="11443"/>
    <cellStyle name="Comma 2 2 2 3 38" xfId="11444"/>
    <cellStyle name="Comma 2 2 2 3 39" xfId="11445"/>
    <cellStyle name="Comma 2 2 2 3 4" xfId="11446"/>
    <cellStyle name="Comma 2 2 2 3 40" xfId="11447"/>
    <cellStyle name="Comma 2 2 2 3 41" xfId="11448"/>
    <cellStyle name="Comma 2 2 2 3 42" xfId="11449"/>
    <cellStyle name="Comma 2 2 2 3 43" xfId="11450"/>
    <cellStyle name="Comma 2 2 2 3 44" xfId="11451"/>
    <cellStyle name="Comma 2 2 2 3 45" xfId="11452"/>
    <cellStyle name="Comma 2 2 2 3 46" xfId="11453"/>
    <cellStyle name="Comma 2 2 2 3 47" xfId="11454"/>
    <cellStyle name="Comma 2 2 2 3 48" xfId="11455"/>
    <cellStyle name="Comma 2 2 2 3 49" xfId="11456"/>
    <cellStyle name="Comma 2 2 2 3 5" xfId="11457"/>
    <cellStyle name="Comma 2 2 2 3 50" xfId="11458"/>
    <cellStyle name="Comma 2 2 2 3 6" xfId="11459"/>
    <cellStyle name="Comma 2 2 2 3 7" xfId="11460"/>
    <cellStyle name="Comma 2 2 2 3 8" xfId="11461"/>
    <cellStyle name="Comma 2 2 2 3 9" xfId="11462"/>
    <cellStyle name="Comma 2 2 2 4" xfId="11463"/>
    <cellStyle name="Comma 2 2 2 5" xfId="11464"/>
    <cellStyle name="Comma 2 2 2 6" xfId="11465"/>
    <cellStyle name="Comma 2 2 2 7" xfId="11466"/>
    <cellStyle name="Comma 2 2 2 8" xfId="11467"/>
    <cellStyle name="Comma 2 2 2 9" xfId="11468"/>
    <cellStyle name="Comma 2 2 20" xfId="11469"/>
    <cellStyle name="Comma 2 2 20 2" xfId="11470"/>
    <cellStyle name="Comma 2 2 20 3" xfId="11471"/>
    <cellStyle name="Comma 2 2 20 4" xfId="11472"/>
    <cellStyle name="Comma 2 2 21" xfId="11473"/>
    <cellStyle name="Comma 2 2 21 2" xfId="11474"/>
    <cellStyle name="Comma 2 2 21 2 2" xfId="11475"/>
    <cellStyle name="Comma 2 2 21 3" xfId="11476"/>
    <cellStyle name="Comma 2 2 22" xfId="11477"/>
    <cellStyle name="Comma 2 2 23" xfId="11478"/>
    <cellStyle name="Comma 2 2 3" xfId="11479"/>
    <cellStyle name="Comma 2 2 3 2" xfId="11480"/>
    <cellStyle name="Comma 2 2 3 2 2" xfId="11481"/>
    <cellStyle name="Comma 2 2 3 2 3" xfId="11482"/>
    <cellStyle name="Comma 2 2 3 2 4" xfId="11483"/>
    <cellStyle name="Comma 2 2 3 3" xfId="11484"/>
    <cellStyle name="Comma 2 2 3 4" xfId="11485"/>
    <cellStyle name="Comma 2 2 3 5" xfId="11486"/>
    <cellStyle name="Comma 2 2 4" xfId="11487"/>
    <cellStyle name="Comma 2 2 4 2" xfId="11488"/>
    <cellStyle name="Comma 2 2 4 2 2" xfId="11489"/>
    <cellStyle name="Comma 2 2 4 2 3" xfId="11490"/>
    <cellStyle name="Comma 2 2 4 2 4" xfId="11491"/>
    <cellStyle name="Comma 2 2 4 3" xfId="11492"/>
    <cellStyle name="Comma 2 2 4 4" xfId="11493"/>
    <cellStyle name="Comma 2 2 4 5" xfId="11494"/>
    <cellStyle name="Comma 2 2 5" xfId="11495"/>
    <cellStyle name="Comma 2 2 5 2" xfId="11496"/>
    <cellStyle name="Comma 2 2 5 2 2" xfId="11497"/>
    <cellStyle name="Comma 2 2 5 2 3" xfId="11498"/>
    <cellStyle name="Comma 2 2 5 2 3 2" xfId="11499"/>
    <cellStyle name="Comma 2 2 5 2 3 2 2" xfId="11500"/>
    <cellStyle name="Comma 2 2 5 2 3 3" xfId="11501"/>
    <cellStyle name="Comma 2 2 5 2 4" xfId="11502"/>
    <cellStyle name="Comma 2 2 5 3" xfId="11503"/>
    <cellStyle name="Comma 2 2 5 4" xfId="11504"/>
    <cellStyle name="Comma 2 2 5 5" xfId="11505"/>
    <cellStyle name="Comma 2 2 6" xfId="11506"/>
    <cellStyle name="Comma 2 2 6 2" xfId="11507"/>
    <cellStyle name="Comma 2 2 6 2 2" xfId="11508"/>
    <cellStyle name="Comma 2 2 6 2 3" xfId="11509"/>
    <cellStyle name="Comma 2 2 6 2 4" xfId="11510"/>
    <cellStyle name="Comma 2 2 6 3" xfId="11511"/>
    <cellStyle name="Comma 2 2 6 4" xfId="11512"/>
    <cellStyle name="Comma 2 2 6 5" xfId="11513"/>
    <cellStyle name="Comma 2 2 7" xfId="11514"/>
    <cellStyle name="Comma 2 2 7 2" xfId="11515"/>
    <cellStyle name="Comma 2 2 7 2 2" xfId="11516"/>
    <cellStyle name="Comma 2 2 7 2 3" xfId="11517"/>
    <cellStyle name="Comma 2 2 7 2 4" xfId="11518"/>
    <cellStyle name="Comma 2 2 7 3" xfId="11519"/>
    <cellStyle name="Comma 2 2 7 4" xfId="11520"/>
    <cellStyle name="Comma 2 2 7 5" xfId="11521"/>
    <cellStyle name="Comma 2 2 8" xfId="11522"/>
    <cellStyle name="Comma 2 2 8 10" xfId="11523"/>
    <cellStyle name="Comma 2 2 8 11" xfId="11524"/>
    <cellStyle name="Comma 2 2 8 12" xfId="11525"/>
    <cellStyle name="Comma 2 2 8 13" xfId="11526"/>
    <cellStyle name="Comma 2 2 8 14" xfId="11527"/>
    <cellStyle name="Comma 2 2 8 15" xfId="11528"/>
    <cellStyle name="Comma 2 2 8 16" xfId="11529"/>
    <cellStyle name="Comma 2 2 8 16 10" xfId="11530"/>
    <cellStyle name="Comma 2 2 8 16 11" xfId="11531"/>
    <cellStyle name="Comma 2 2 8 16 12" xfId="11532"/>
    <cellStyle name="Comma 2 2 8 16 13" xfId="11533"/>
    <cellStyle name="Comma 2 2 8 16 14" xfId="11534"/>
    <cellStyle name="Comma 2 2 8 16 15" xfId="11535"/>
    <cellStyle name="Comma 2 2 8 16 16" xfId="11536"/>
    <cellStyle name="Comma 2 2 8 16 17" xfId="11537"/>
    <cellStyle name="Comma 2 2 8 16 18" xfId="11538"/>
    <cellStyle name="Comma 2 2 8 16 19" xfId="11539"/>
    <cellStyle name="Comma 2 2 8 16 2" xfId="11540"/>
    <cellStyle name="Comma 2 2 8 16 2 10" xfId="11541"/>
    <cellStyle name="Comma 2 2 8 16 2 11" xfId="11542"/>
    <cellStyle name="Comma 2 2 8 16 2 12" xfId="11543"/>
    <cellStyle name="Comma 2 2 8 16 2 13" xfId="11544"/>
    <cellStyle name="Comma 2 2 8 16 2 14" xfId="11545"/>
    <cellStyle name="Comma 2 2 8 16 2 15" xfId="11546"/>
    <cellStyle name="Comma 2 2 8 16 2 16" xfId="11547"/>
    <cellStyle name="Comma 2 2 8 16 2 17" xfId="11548"/>
    <cellStyle name="Comma 2 2 8 16 2 18" xfId="11549"/>
    <cellStyle name="Comma 2 2 8 16 2 19" xfId="11550"/>
    <cellStyle name="Comma 2 2 8 16 2 2" xfId="11551"/>
    <cellStyle name="Comma 2 2 8 16 2 20" xfId="11552"/>
    <cellStyle name="Comma 2 2 8 16 2 21" xfId="11553"/>
    <cellStyle name="Comma 2 2 8 16 2 22" xfId="11554"/>
    <cellStyle name="Comma 2 2 8 16 2 23" xfId="11555"/>
    <cellStyle name="Comma 2 2 8 16 2 24" xfId="11556"/>
    <cellStyle name="Comma 2 2 8 16 2 25" xfId="11557"/>
    <cellStyle name="Comma 2 2 8 16 2 26" xfId="11558"/>
    <cellStyle name="Comma 2 2 8 16 2 27" xfId="11559"/>
    <cellStyle name="Comma 2 2 8 16 2 3" xfId="11560"/>
    <cellStyle name="Comma 2 2 8 16 2 4" xfId="11561"/>
    <cellStyle name="Comma 2 2 8 16 2 5" xfId="11562"/>
    <cellStyle name="Comma 2 2 8 16 2 6" xfId="11563"/>
    <cellStyle name="Comma 2 2 8 16 2 7" xfId="11564"/>
    <cellStyle name="Comma 2 2 8 16 2 8" xfId="11565"/>
    <cellStyle name="Comma 2 2 8 16 2 9" xfId="11566"/>
    <cellStyle name="Comma 2 2 8 16 20" xfId="11567"/>
    <cellStyle name="Comma 2 2 8 16 21" xfId="11568"/>
    <cellStyle name="Comma 2 2 8 16 22" xfId="11569"/>
    <cellStyle name="Comma 2 2 8 16 23" xfId="11570"/>
    <cellStyle name="Comma 2 2 8 16 24" xfId="11571"/>
    <cellStyle name="Comma 2 2 8 16 25" xfId="11572"/>
    <cellStyle name="Comma 2 2 8 16 26" xfId="11573"/>
    <cellStyle name="Comma 2 2 8 16 27" xfId="11574"/>
    <cellStyle name="Comma 2 2 8 16 3" xfId="11575"/>
    <cellStyle name="Comma 2 2 8 16 4" xfId="11576"/>
    <cellStyle name="Comma 2 2 8 16 5" xfId="11577"/>
    <cellStyle name="Comma 2 2 8 16 6" xfId="11578"/>
    <cellStyle name="Comma 2 2 8 16 7" xfId="11579"/>
    <cellStyle name="Comma 2 2 8 16 8" xfId="11580"/>
    <cellStyle name="Comma 2 2 8 16 9" xfId="11581"/>
    <cellStyle name="Comma 2 2 8 17" xfId="11582"/>
    <cellStyle name="Comma 2 2 8 18" xfId="11583"/>
    <cellStyle name="Comma 2 2 8 19" xfId="11584"/>
    <cellStyle name="Comma 2 2 8 2" xfId="11585"/>
    <cellStyle name="Comma 2 2 8 2 10" xfId="11586"/>
    <cellStyle name="Comma 2 2 8 2 11" xfId="11587"/>
    <cellStyle name="Comma 2 2 8 2 12" xfId="11588"/>
    <cellStyle name="Comma 2 2 8 2 13" xfId="11589"/>
    <cellStyle name="Comma 2 2 8 2 14" xfId="11590"/>
    <cellStyle name="Comma 2 2 8 2 14 10" xfId="11591"/>
    <cellStyle name="Comma 2 2 8 2 14 11" xfId="11592"/>
    <cellStyle name="Comma 2 2 8 2 14 12" xfId="11593"/>
    <cellStyle name="Comma 2 2 8 2 14 13" xfId="11594"/>
    <cellStyle name="Comma 2 2 8 2 14 14" xfId="11595"/>
    <cellStyle name="Comma 2 2 8 2 14 15" xfId="11596"/>
    <cellStyle name="Comma 2 2 8 2 14 16" xfId="11597"/>
    <cellStyle name="Comma 2 2 8 2 14 17" xfId="11598"/>
    <cellStyle name="Comma 2 2 8 2 14 18" xfId="11599"/>
    <cellStyle name="Comma 2 2 8 2 14 19" xfId="11600"/>
    <cellStyle name="Comma 2 2 8 2 14 2" xfId="11601"/>
    <cellStyle name="Comma 2 2 8 2 14 2 10" xfId="11602"/>
    <cellStyle name="Comma 2 2 8 2 14 2 11" xfId="11603"/>
    <cellStyle name="Comma 2 2 8 2 14 2 12" xfId="11604"/>
    <cellStyle name="Comma 2 2 8 2 14 2 13" xfId="11605"/>
    <cellStyle name="Comma 2 2 8 2 14 2 14" xfId="11606"/>
    <cellStyle name="Comma 2 2 8 2 14 2 15" xfId="11607"/>
    <cellStyle name="Comma 2 2 8 2 14 2 16" xfId="11608"/>
    <cellStyle name="Comma 2 2 8 2 14 2 17" xfId="11609"/>
    <cellStyle name="Comma 2 2 8 2 14 2 18" xfId="11610"/>
    <cellStyle name="Comma 2 2 8 2 14 2 19" xfId="11611"/>
    <cellStyle name="Comma 2 2 8 2 14 2 2" xfId="11612"/>
    <cellStyle name="Comma 2 2 8 2 14 2 20" xfId="11613"/>
    <cellStyle name="Comma 2 2 8 2 14 2 21" xfId="11614"/>
    <cellStyle name="Comma 2 2 8 2 14 2 22" xfId="11615"/>
    <cellStyle name="Comma 2 2 8 2 14 2 23" xfId="11616"/>
    <cellStyle name="Comma 2 2 8 2 14 2 24" xfId="11617"/>
    <cellStyle name="Comma 2 2 8 2 14 2 25" xfId="11618"/>
    <cellStyle name="Comma 2 2 8 2 14 2 26" xfId="11619"/>
    <cellStyle name="Comma 2 2 8 2 14 2 27" xfId="11620"/>
    <cellStyle name="Comma 2 2 8 2 14 2 3" xfId="11621"/>
    <cellStyle name="Comma 2 2 8 2 14 2 4" xfId="11622"/>
    <cellStyle name="Comma 2 2 8 2 14 2 5" xfId="11623"/>
    <cellStyle name="Comma 2 2 8 2 14 2 6" xfId="11624"/>
    <cellStyle name="Comma 2 2 8 2 14 2 7" xfId="11625"/>
    <cellStyle name="Comma 2 2 8 2 14 2 8" xfId="11626"/>
    <cellStyle name="Comma 2 2 8 2 14 2 9" xfId="11627"/>
    <cellStyle name="Comma 2 2 8 2 14 20" xfId="11628"/>
    <cellStyle name="Comma 2 2 8 2 14 21" xfId="11629"/>
    <cellStyle name="Comma 2 2 8 2 14 22" xfId="11630"/>
    <cellStyle name="Comma 2 2 8 2 14 23" xfId="11631"/>
    <cellStyle name="Comma 2 2 8 2 14 24" xfId="11632"/>
    <cellStyle name="Comma 2 2 8 2 14 25" xfId="11633"/>
    <cellStyle name="Comma 2 2 8 2 14 26" xfId="11634"/>
    <cellStyle name="Comma 2 2 8 2 14 27" xfId="11635"/>
    <cellStyle name="Comma 2 2 8 2 14 3" xfId="11636"/>
    <cellStyle name="Comma 2 2 8 2 14 4" xfId="11637"/>
    <cellStyle name="Comma 2 2 8 2 14 5" xfId="11638"/>
    <cellStyle name="Comma 2 2 8 2 14 6" xfId="11639"/>
    <cellStyle name="Comma 2 2 8 2 14 7" xfId="11640"/>
    <cellStyle name="Comma 2 2 8 2 14 8" xfId="11641"/>
    <cellStyle name="Comma 2 2 8 2 14 9" xfId="11642"/>
    <cellStyle name="Comma 2 2 8 2 15" xfId="11643"/>
    <cellStyle name="Comma 2 2 8 2 16" xfId="11644"/>
    <cellStyle name="Comma 2 2 8 2 17" xfId="11645"/>
    <cellStyle name="Comma 2 2 8 2 18" xfId="11646"/>
    <cellStyle name="Comma 2 2 8 2 19" xfId="11647"/>
    <cellStyle name="Comma 2 2 8 2 2" xfId="11648"/>
    <cellStyle name="Comma 2 2 8 2 2 10" xfId="11649"/>
    <cellStyle name="Comma 2 2 8 2 2 11" xfId="11650"/>
    <cellStyle name="Comma 2 2 8 2 2 12" xfId="11651"/>
    <cellStyle name="Comma 2 2 8 2 2 13" xfId="11652"/>
    <cellStyle name="Comma 2 2 8 2 2 14" xfId="11653"/>
    <cellStyle name="Comma 2 2 8 2 2 15" xfId="11654"/>
    <cellStyle name="Comma 2 2 8 2 2 16" xfId="11655"/>
    <cellStyle name="Comma 2 2 8 2 2 17" xfId="11656"/>
    <cellStyle name="Comma 2 2 8 2 2 18" xfId="11657"/>
    <cellStyle name="Comma 2 2 8 2 2 19" xfId="11658"/>
    <cellStyle name="Comma 2 2 8 2 2 2" xfId="11659"/>
    <cellStyle name="Comma 2 2 8 2 2 2 10" xfId="11660"/>
    <cellStyle name="Comma 2 2 8 2 2 2 11" xfId="11661"/>
    <cellStyle name="Comma 2 2 8 2 2 2 12" xfId="11662"/>
    <cellStyle name="Comma 2 2 8 2 2 2 13" xfId="11663"/>
    <cellStyle name="Comma 2 2 8 2 2 2 14" xfId="11664"/>
    <cellStyle name="Comma 2 2 8 2 2 2 15" xfId="11665"/>
    <cellStyle name="Comma 2 2 8 2 2 2 16" xfId="11666"/>
    <cellStyle name="Comma 2 2 8 2 2 2 17" xfId="11667"/>
    <cellStyle name="Comma 2 2 8 2 2 2 18" xfId="11668"/>
    <cellStyle name="Comma 2 2 8 2 2 2 19" xfId="11669"/>
    <cellStyle name="Comma 2 2 8 2 2 2 2" xfId="11670"/>
    <cellStyle name="Comma 2 2 8 2 2 2 2 10" xfId="11671"/>
    <cellStyle name="Comma 2 2 8 2 2 2 2 11" xfId="11672"/>
    <cellStyle name="Comma 2 2 8 2 2 2 2 12" xfId="11673"/>
    <cellStyle name="Comma 2 2 8 2 2 2 2 13" xfId="11674"/>
    <cellStyle name="Comma 2 2 8 2 2 2 2 14" xfId="11675"/>
    <cellStyle name="Comma 2 2 8 2 2 2 2 15" xfId="11676"/>
    <cellStyle name="Comma 2 2 8 2 2 2 2 16" xfId="11677"/>
    <cellStyle name="Comma 2 2 8 2 2 2 2 17" xfId="11678"/>
    <cellStyle name="Comma 2 2 8 2 2 2 2 18" xfId="11679"/>
    <cellStyle name="Comma 2 2 8 2 2 2 2 19" xfId="11680"/>
    <cellStyle name="Comma 2 2 8 2 2 2 2 2" xfId="11681"/>
    <cellStyle name="Comma 2 2 8 2 2 2 2 20" xfId="11682"/>
    <cellStyle name="Comma 2 2 8 2 2 2 2 21" xfId="11683"/>
    <cellStyle name="Comma 2 2 8 2 2 2 2 22" xfId="11684"/>
    <cellStyle name="Comma 2 2 8 2 2 2 2 23" xfId="11685"/>
    <cellStyle name="Comma 2 2 8 2 2 2 2 24" xfId="11686"/>
    <cellStyle name="Comma 2 2 8 2 2 2 2 25" xfId="11687"/>
    <cellStyle name="Comma 2 2 8 2 2 2 2 26" xfId="11688"/>
    <cellStyle name="Comma 2 2 8 2 2 2 2 27" xfId="11689"/>
    <cellStyle name="Comma 2 2 8 2 2 2 2 3" xfId="11690"/>
    <cellStyle name="Comma 2 2 8 2 2 2 2 4" xfId="11691"/>
    <cellStyle name="Comma 2 2 8 2 2 2 2 5" xfId="11692"/>
    <cellStyle name="Comma 2 2 8 2 2 2 2 6" xfId="11693"/>
    <cellStyle name="Comma 2 2 8 2 2 2 2 7" xfId="11694"/>
    <cellStyle name="Comma 2 2 8 2 2 2 2 8" xfId="11695"/>
    <cellStyle name="Comma 2 2 8 2 2 2 2 9" xfId="11696"/>
    <cellStyle name="Comma 2 2 8 2 2 2 20" xfId="11697"/>
    <cellStyle name="Comma 2 2 8 2 2 2 21" xfId="11698"/>
    <cellStyle name="Comma 2 2 8 2 2 2 22" xfId="11699"/>
    <cellStyle name="Comma 2 2 8 2 2 2 23" xfId="11700"/>
    <cellStyle name="Comma 2 2 8 2 2 2 24" xfId="11701"/>
    <cellStyle name="Comma 2 2 8 2 2 2 25" xfId="11702"/>
    <cellStyle name="Comma 2 2 8 2 2 2 26" xfId="11703"/>
    <cellStyle name="Comma 2 2 8 2 2 2 27" xfId="11704"/>
    <cellStyle name="Comma 2 2 8 2 2 2 3" xfId="11705"/>
    <cellStyle name="Comma 2 2 8 2 2 2 4" xfId="11706"/>
    <cellStyle name="Comma 2 2 8 2 2 2 5" xfId="11707"/>
    <cellStyle name="Comma 2 2 8 2 2 2 6" xfId="11708"/>
    <cellStyle name="Comma 2 2 8 2 2 2 7" xfId="11709"/>
    <cellStyle name="Comma 2 2 8 2 2 2 8" xfId="11710"/>
    <cellStyle name="Comma 2 2 8 2 2 2 9" xfId="11711"/>
    <cellStyle name="Comma 2 2 8 2 2 20" xfId="11712"/>
    <cellStyle name="Comma 2 2 8 2 2 21" xfId="11713"/>
    <cellStyle name="Comma 2 2 8 2 2 22" xfId="11714"/>
    <cellStyle name="Comma 2 2 8 2 2 23" xfId="11715"/>
    <cellStyle name="Comma 2 2 8 2 2 24" xfId="11716"/>
    <cellStyle name="Comma 2 2 8 2 2 25" xfId="11717"/>
    <cellStyle name="Comma 2 2 8 2 2 26" xfId="11718"/>
    <cellStyle name="Comma 2 2 8 2 2 27" xfId="11719"/>
    <cellStyle name="Comma 2 2 8 2 2 28" xfId="11720"/>
    <cellStyle name="Comma 2 2 8 2 2 29" xfId="11721"/>
    <cellStyle name="Comma 2 2 8 2 2 3" xfId="11722"/>
    <cellStyle name="Comma 2 2 8 2 2 30" xfId="11723"/>
    <cellStyle name="Comma 2 2 8 2 2 31" xfId="11724"/>
    <cellStyle name="Comma 2 2 8 2 2 32" xfId="11725"/>
    <cellStyle name="Comma 2 2 8 2 2 33" xfId="11726"/>
    <cellStyle name="Comma 2 2 8 2 2 34" xfId="11727"/>
    <cellStyle name="Comma 2 2 8 2 2 35" xfId="11728"/>
    <cellStyle name="Comma 2 2 8 2 2 36" xfId="11729"/>
    <cellStyle name="Comma 2 2 8 2 2 37" xfId="11730"/>
    <cellStyle name="Comma 2 2 8 2 2 38" xfId="11731"/>
    <cellStyle name="Comma 2 2 8 2 2 39" xfId="11732"/>
    <cellStyle name="Comma 2 2 8 2 2 4" xfId="11733"/>
    <cellStyle name="Comma 2 2 8 2 2 5" xfId="11734"/>
    <cellStyle name="Comma 2 2 8 2 2 6" xfId="11735"/>
    <cellStyle name="Comma 2 2 8 2 2 7" xfId="11736"/>
    <cellStyle name="Comma 2 2 8 2 2 8" xfId="11737"/>
    <cellStyle name="Comma 2 2 8 2 2 9" xfId="11738"/>
    <cellStyle name="Comma 2 2 8 2 20" xfId="11739"/>
    <cellStyle name="Comma 2 2 8 2 21" xfId="11740"/>
    <cellStyle name="Comma 2 2 8 2 22" xfId="11741"/>
    <cellStyle name="Comma 2 2 8 2 23" xfId="11742"/>
    <cellStyle name="Comma 2 2 8 2 24" xfId="11743"/>
    <cellStyle name="Comma 2 2 8 2 25" xfId="11744"/>
    <cellStyle name="Comma 2 2 8 2 26" xfId="11745"/>
    <cellStyle name="Comma 2 2 8 2 27" xfId="11746"/>
    <cellStyle name="Comma 2 2 8 2 28" xfId="11747"/>
    <cellStyle name="Comma 2 2 8 2 29" xfId="11748"/>
    <cellStyle name="Comma 2 2 8 2 3" xfId="11749"/>
    <cellStyle name="Comma 2 2 8 2 30" xfId="11750"/>
    <cellStyle name="Comma 2 2 8 2 31" xfId="11751"/>
    <cellStyle name="Comma 2 2 8 2 32" xfId="11752"/>
    <cellStyle name="Comma 2 2 8 2 33" xfId="11753"/>
    <cellStyle name="Comma 2 2 8 2 34" xfId="11754"/>
    <cellStyle name="Comma 2 2 8 2 35" xfId="11755"/>
    <cellStyle name="Comma 2 2 8 2 36" xfId="11756"/>
    <cellStyle name="Comma 2 2 8 2 37" xfId="11757"/>
    <cellStyle name="Comma 2 2 8 2 38" xfId="11758"/>
    <cellStyle name="Comma 2 2 8 2 39" xfId="11759"/>
    <cellStyle name="Comma 2 2 8 2 4" xfId="11760"/>
    <cellStyle name="Comma 2 2 8 2 40" xfId="11761"/>
    <cellStyle name="Comma 2 2 8 2 41" xfId="11762"/>
    <cellStyle name="Comma 2 2 8 2 42" xfId="11763"/>
    <cellStyle name="Comma 2 2 8 2 43" xfId="11764"/>
    <cellStyle name="Comma 2 2 8 2 44" xfId="11765"/>
    <cellStyle name="Comma 2 2 8 2 45" xfId="11766"/>
    <cellStyle name="Comma 2 2 8 2 46" xfId="11767"/>
    <cellStyle name="Comma 2 2 8 2 47" xfId="11768"/>
    <cellStyle name="Comma 2 2 8 2 48" xfId="11769"/>
    <cellStyle name="Comma 2 2 8 2 49" xfId="11770"/>
    <cellStyle name="Comma 2 2 8 2 5" xfId="11771"/>
    <cellStyle name="Comma 2 2 8 2 50" xfId="11772"/>
    <cellStyle name="Comma 2 2 8 2 6" xfId="11773"/>
    <cellStyle name="Comma 2 2 8 2 7" xfId="11774"/>
    <cellStyle name="Comma 2 2 8 2 8" xfId="11775"/>
    <cellStyle name="Comma 2 2 8 2 9" xfId="11776"/>
    <cellStyle name="Comma 2 2 8 20" xfId="11777"/>
    <cellStyle name="Comma 2 2 8 21" xfId="11778"/>
    <cellStyle name="Comma 2 2 8 22" xfId="11779"/>
    <cellStyle name="Comma 2 2 8 23" xfId="11780"/>
    <cellStyle name="Comma 2 2 8 24" xfId="11781"/>
    <cellStyle name="Comma 2 2 8 25" xfId="11782"/>
    <cellStyle name="Comma 2 2 8 26" xfId="11783"/>
    <cellStyle name="Comma 2 2 8 27" xfId="11784"/>
    <cellStyle name="Comma 2 2 8 28" xfId="11785"/>
    <cellStyle name="Comma 2 2 8 29" xfId="11786"/>
    <cellStyle name="Comma 2 2 8 3" xfId="11787"/>
    <cellStyle name="Comma 2 2 8 30" xfId="11788"/>
    <cellStyle name="Comma 2 2 8 31" xfId="11789"/>
    <cellStyle name="Comma 2 2 8 32" xfId="11790"/>
    <cellStyle name="Comma 2 2 8 33" xfId="11791"/>
    <cellStyle name="Comma 2 2 8 34" xfId="11792"/>
    <cellStyle name="Comma 2 2 8 35" xfId="11793"/>
    <cellStyle name="Comma 2 2 8 36" xfId="11794"/>
    <cellStyle name="Comma 2 2 8 37" xfId="11795"/>
    <cellStyle name="Comma 2 2 8 38" xfId="11796"/>
    <cellStyle name="Comma 2 2 8 39" xfId="11797"/>
    <cellStyle name="Comma 2 2 8 4" xfId="11798"/>
    <cellStyle name="Comma 2 2 8 40" xfId="11799"/>
    <cellStyle name="Comma 2 2 8 41" xfId="11800"/>
    <cellStyle name="Comma 2 2 8 42" xfId="11801"/>
    <cellStyle name="Comma 2 2 8 43" xfId="11802"/>
    <cellStyle name="Comma 2 2 8 44" xfId="11803"/>
    <cellStyle name="Comma 2 2 8 45" xfId="11804"/>
    <cellStyle name="Comma 2 2 8 46" xfId="11805"/>
    <cellStyle name="Comma 2 2 8 47" xfId="11806"/>
    <cellStyle name="Comma 2 2 8 48" xfId="11807"/>
    <cellStyle name="Comma 2 2 8 49" xfId="11808"/>
    <cellStyle name="Comma 2 2 8 5" xfId="11809"/>
    <cellStyle name="Comma 2 2 8 5 10" xfId="11810"/>
    <cellStyle name="Comma 2 2 8 5 11" xfId="11811"/>
    <cellStyle name="Comma 2 2 8 5 12" xfId="11812"/>
    <cellStyle name="Comma 2 2 8 5 13" xfId="11813"/>
    <cellStyle name="Comma 2 2 8 5 14" xfId="11814"/>
    <cellStyle name="Comma 2 2 8 5 15" xfId="11815"/>
    <cellStyle name="Comma 2 2 8 5 16" xfId="11816"/>
    <cellStyle name="Comma 2 2 8 5 17" xfId="11817"/>
    <cellStyle name="Comma 2 2 8 5 18" xfId="11818"/>
    <cellStyle name="Comma 2 2 8 5 19" xfId="11819"/>
    <cellStyle name="Comma 2 2 8 5 2" xfId="11820"/>
    <cellStyle name="Comma 2 2 8 5 2 10" xfId="11821"/>
    <cellStyle name="Comma 2 2 8 5 2 11" xfId="11822"/>
    <cellStyle name="Comma 2 2 8 5 2 12" xfId="11823"/>
    <cellStyle name="Comma 2 2 8 5 2 13" xfId="11824"/>
    <cellStyle name="Comma 2 2 8 5 2 14" xfId="11825"/>
    <cellStyle name="Comma 2 2 8 5 2 15" xfId="11826"/>
    <cellStyle name="Comma 2 2 8 5 2 16" xfId="11827"/>
    <cellStyle name="Comma 2 2 8 5 2 17" xfId="11828"/>
    <cellStyle name="Comma 2 2 8 5 2 18" xfId="11829"/>
    <cellStyle name="Comma 2 2 8 5 2 19" xfId="11830"/>
    <cellStyle name="Comma 2 2 8 5 2 2" xfId="11831"/>
    <cellStyle name="Comma 2 2 8 5 2 2 10" xfId="11832"/>
    <cellStyle name="Comma 2 2 8 5 2 2 11" xfId="11833"/>
    <cellStyle name="Comma 2 2 8 5 2 2 12" xfId="11834"/>
    <cellStyle name="Comma 2 2 8 5 2 2 13" xfId="11835"/>
    <cellStyle name="Comma 2 2 8 5 2 2 14" xfId="11836"/>
    <cellStyle name="Comma 2 2 8 5 2 2 15" xfId="11837"/>
    <cellStyle name="Comma 2 2 8 5 2 2 16" xfId="11838"/>
    <cellStyle name="Comma 2 2 8 5 2 2 17" xfId="11839"/>
    <cellStyle name="Comma 2 2 8 5 2 2 18" xfId="11840"/>
    <cellStyle name="Comma 2 2 8 5 2 2 19" xfId="11841"/>
    <cellStyle name="Comma 2 2 8 5 2 2 2" xfId="11842"/>
    <cellStyle name="Comma 2 2 8 5 2 2 20" xfId="11843"/>
    <cellStyle name="Comma 2 2 8 5 2 2 21" xfId="11844"/>
    <cellStyle name="Comma 2 2 8 5 2 2 22" xfId="11845"/>
    <cellStyle name="Comma 2 2 8 5 2 2 23" xfId="11846"/>
    <cellStyle name="Comma 2 2 8 5 2 2 24" xfId="11847"/>
    <cellStyle name="Comma 2 2 8 5 2 2 25" xfId="11848"/>
    <cellStyle name="Comma 2 2 8 5 2 2 26" xfId="11849"/>
    <cellStyle name="Comma 2 2 8 5 2 2 27" xfId="11850"/>
    <cellStyle name="Comma 2 2 8 5 2 2 3" xfId="11851"/>
    <cellStyle name="Comma 2 2 8 5 2 2 4" xfId="11852"/>
    <cellStyle name="Comma 2 2 8 5 2 2 5" xfId="11853"/>
    <cellStyle name="Comma 2 2 8 5 2 2 6" xfId="11854"/>
    <cellStyle name="Comma 2 2 8 5 2 2 7" xfId="11855"/>
    <cellStyle name="Comma 2 2 8 5 2 2 8" xfId="11856"/>
    <cellStyle name="Comma 2 2 8 5 2 2 9" xfId="11857"/>
    <cellStyle name="Comma 2 2 8 5 2 20" xfId="11858"/>
    <cellStyle name="Comma 2 2 8 5 2 21" xfId="11859"/>
    <cellStyle name="Comma 2 2 8 5 2 22" xfId="11860"/>
    <cellStyle name="Comma 2 2 8 5 2 23" xfId="11861"/>
    <cellStyle name="Comma 2 2 8 5 2 24" xfId="11862"/>
    <cellStyle name="Comma 2 2 8 5 2 25" xfId="11863"/>
    <cellStyle name="Comma 2 2 8 5 2 26" xfId="11864"/>
    <cellStyle name="Comma 2 2 8 5 2 27" xfId="11865"/>
    <cellStyle name="Comma 2 2 8 5 2 3" xfId="11866"/>
    <cellStyle name="Comma 2 2 8 5 2 4" xfId="11867"/>
    <cellStyle name="Comma 2 2 8 5 2 5" xfId="11868"/>
    <cellStyle name="Comma 2 2 8 5 2 6" xfId="11869"/>
    <cellStyle name="Comma 2 2 8 5 2 7" xfId="11870"/>
    <cellStyle name="Comma 2 2 8 5 2 8" xfId="11871"/>
    <cellStyle name="Comma 2 2 8 5 2 9" xfId="11872"/>
    <cellStyle name="Comma 2 2 8 5 20" xfId="11873"/>
    <cellStyle name="Comma 2 2 8 5 21" xfId="11874"/>
    <cellStyle name="Comma 2 2 8 5 22" xfId="11875"/>
    <cellStyle name="Comma 2 2 8 5 23" xfId="11876"/>
    <cellStyle name="Comma 2 2 8 5 24" xfId="11877"/>
    <cellStyle name="Comma 2 2 8 5 25" xfId="11878"/>
    <cellStyle name="Comma 2 2 8 5 26" xfId="11879"/>
    <cellStyle name="Comma 2 2 8 5 27" xfId="11880"/>
    <cellStyle name="Comma 2 2 8 5 28" xfId="11881"/>
    <cellStyle name="Comma 2 2 8 5 29" xfId="11882"/>
    <cellStyle name="Comma 2 2 8 5 3" xfId="11883"/>
    <cellStyle name="Comma 2 2 8 5 30" xfId="11884"/>
    <cellStyle name="Comma 2 2 8 5 31" xfId="11885"/>
    <cellStyle name="Comma 2 2 8 5 32" xfId="11886"/>
    <cellStyle name="Comma 2 2 8 5 33" xfId="11887"/>
    <cellStyle name="Comma 2 2 8 5 34" xfId="11888"/>
    <cellStyle name="Comma 2 2 8 5 35" xfId="11889"/>
    <cellStyle name="Comma 2 2 8 5 36" xfId="11890"/>
    <cellStyle name="Comma 2 2 8 5 37" xfId="11891"/>
    <cellStyle name="Comma 2 2 8 5 38" xfId="11892"/>
    <cellStyle name="Comma 2 2 8 5 39" xfId="11893"/>
    <cellStyle name="Comma 2 2 8 5 4" xfId="11894"/>
    <cellStyle name="Comma 2 2 8 5 5" xfId="11895"/>
    <cellStyle name="Comma 2 2 8 5 6" xfId="11896"/>
    <cellStyle name="Comma 2 2 8 5 7" xfId="11897"/>
    <cellStyle name="Comma 2 2 8 5 8" xfId="11898"/>
    <cellStyle name="Comma 2 2 8 5 9" xfId="11899"/>
    <cellStyle name="Comma 2 2 8 50" xfId="11900"/>
    <cellStyle name="Comma 2 2 8 51" xfId="11901"/>
    <cellStyle name="Comma 2 2 8 52" xfId="11902"/>
    <cellStyle name="Comma 2 2 8 6" xfId="11903"/>
    <cellStyle name="Comma 2 2 8 7" xfId="11904"/>
    <cellStyle name="Comma 2 2 8 8" xfId="11905"/>
    <cellStyle name="Comma 2 2 8 9" xfId="11906"/>
    <cellStyle name="Comma 2 2 9" xfId="11907"/>
    <cellStyle name="Comma 2 2 9 10" xfId="11908"/>
    <cellStyle name="Comma 2 2 9 11" xfId="11909"/>
    <cellStyle name="Comma 2 2 9 12" xfId="11910"/>
    <cellStyle name="Comma 2 2 9 13" xfId="11911"/>
    <cellStyle name="Comma 2 2 9 14" xfId="11912"/>
    <cellStyle name="Comma 2 2 9 14 10" xfId="11913"/>
    <cellStyle name="Comma 2 2 9 14 11" xfId="11914"/>
    <cellStyle name="Comma 2 2 9 14 12" xfId="11915"/>
    <cellStyle name="Comma 2 2 9 14 13" xfId="11916"/>
    <cellStyle name="Comma 2 2 9 14 14" xfId="11917"/>
    <cellStyle name="Comma 2 2 9 14 15" xfId="11918"/>
    <cellStyle name="Comma 2 2 9 14 16" xfId="11919"/>
    <cellStyle name="Comma 2 2 9 14 17" xfId="11920"/>
    <cellStyle name="Comma 2 2 9 14 18" xfId="11921"/>
    <cellStyle name="Comma 2 2 9 14 19" xfId="11922"/>
    <cellStyle name="Comma 2 2 9 14 2" xfId="11923"/>
    <cellStyle name="Comma 2 2 9 14 2 10" xfId="11924"/>
    <cellStyle name="Comma 2 2 9 14 2 11" xfId="11925"/>
    <cellStyle name="Comma 2 2 9 14 2 12" xfId="11926"/>
    <cellStyle name="Comma 2 2 9 14 2 13" xfId="11927"/>
    <cellStyle name="Comma 2 2 9 14 2 14" xfId="11928"/>
    <cellStyle name="Comma 2 2 9 14 2 15" xfId="11929"/>
    <cellStyle name="Comma 2 2 9 14 2 16" xfId="11930"/>
    <cellStyle name="Comma 2 2 9 14 2 17" xfId="11931"/>
    <cellStyle name="Comma 2 2 9 14 2 18" xfId="11932"/>
    <cellStyle name="Comma 2 2 9 14 2 19" xfId="11933"/>
    <cellStyle name="Comma 2 2 9 14 2 2" xfId="11934"/>
    <cellStyle name="Comma 2 2 9 14 2 20" xfId="11935"/>
    <cellStyle name="Comma 2 2 9 14 2 21" xfId="11936"/>
    <cellStyle name="Comma 2 2 9 14 2 22" xfId="11937"/>
    <cellStyle name="Comma 2 2 9 14 2 23" xfId="11938"/>
    <cellStyle name="Comma 2 2 9 14 2 24" xfId="11939"/>
    <cellStyle name="Comma 2 2 9 14 2 25" xfId="11940"/>
    <cellStyle name="Comma 2 2 9 14 2 26" xfId="11941"/>
    <cellStyle name="Comma 2 2 9 14 2 27" xfId="11942"/>
    <cellStyle name="Comma 2 2 9 14 2 3" xfId="11943"/>
    <cellStyle name="Comma 2 2 9 14 2 4" xfId="11944"/>
    <cellStyle name="Comma 2 2 9 14 2 5" xfId="11945"/>
    <cellStyle name="Comma 2 2 9 14 2 6" xfId="11946"/>
    <cellStyle name="Comma 2 2 9 14 2 7" xfId="11947"/>
    <cellStyle name="Comma 2 2 9 14 2 8" xfId="11948"/>
    <cellStyle name="Comma 2 2 9 14 2 9" xfId="11949"/>
    <cellStyle name="Comma 2 2 9 14 20" xfId="11950"/>
    <cellStyle name="Comma 2 2 9 14 21" xfId="11951"/>
    <cellStyle name="Comma 2 2 9 14 22" xfId="11952"/>
    <cellStyle name="Comma 2 2 9 14 23" xfId="11953"/>
    <cellStyle name="Comma 2 2 9 14 24" xfId="11954"/>
    <cellStyle name="Comma 2 2 9 14 25" xfId="11955"/>
    <cellStyle name="Comma 2 2 9 14 26" xfId="11956"/>
    <cellStyle name="Comma 2 2 9 14 27" xfId="11957"/>
    <cellStyle name="Comma 2 2 9 14 3" xfId="11958"/>
    <cellStyle name="Comma 2 2 9 14 4" xfId="11959"/>
    <cellStyle name="Comma 2 2 9 14 5" xfId="11960"/>
    <cellStyle name="Comma 2 2 9 14 6" xfId="11961"/>
    <cellStyle name="Comma 2 2 9 14 7" xfId="11962"/>
    <cellStyle name="Comma 2 2 9 14 8" xfId="11963"/>
    <cellStyle name="Comma 2 2 9 14 9" xfId="11964"/>
    <cellStyle name="Comma 2 2 9 15" xfId="11965"/>
    <cellStyle name="Comma 2 2 9 16" xfId="11966"/>
    <cellStyle name="Comma 2 2 9 17" xfId="11967"/>
    <cellStyle name="Comma 2 2 9 18" xfId="11968"/>
    <cellStyle name="Comma 2 2 9 19" xfId="11969"/>
    <cellStyle name="Comma 2 2 9 2" xfId="11970"/>
    <cellStyle name="Comma 2 2 9 2 10" xfId="11971"/>
    <cellStyle name="Comma 2 2 9 2 11" xfId="11972"/>
    <cellStyle name="Comma 2 2 9 2 12" xfId="11973"/>
    <cellStyle name="Comma 2 2 9 2 13" xfId="11974"/>
    <cellStyle name="Comma 2 2 9 2 14" xfId="11975"/>
    <cellStyle name="Comma 2 2 9 2 15" xfId="11976"/>
    <cellStyle name="Comma 2 2 9 2 16" xfId="11977"/>
    <cellStyle name="Comma 2 2 9 2 17" xfId="11978"/>
    <cellStyle name="Comma 2 2 9 2 18" xfId="11979"/>
    <cellStyle name="Comma 2 2 9 2 19" xfId="11980"/>
    <cellStyle name="Comma 2 2 9 2 2" xfId="11981"/>
    <cellStyle name="Comma 2 2 9 2 2 10" xfId="11982"/>
    <cellStyle name="Comma 2 2 9 2 2 11" xfId="11983"/>
    <cellStyle name="Comma 2 2 9 2 2 12" xfId="11984"/>
    <cellStyle name="Comma 2 2 9 2 2 13" xfId="11985"/>
    <cellStyle name="Comma 2 2 9 2 2 14" xfId="11986"/>
    <cellStyle name="Comma 2 2 9 2 2 15" xfId="11987"/>
    <cellStyle name="Comma 2 2 9 2 2 16" xfId="11988"/>
    <cellStyle name="Comma 2 2 9 2 2 17" xfId="11989"/>
    <cellStyle name="Comma 2 2 9 2 2 18" xfId="11990"/>
    <cellStyle name="Comma 2 2 9 2 2 19" xfId="11991"/>
    <cellStyle name="Comma 2 2 9 2 2 2" xfId="11992"/>
    <cellStyle name="Comma 2 2 9 2 2 2 10" xfId="11993"/>
    <cellStyle name="Comma 2 2 9 2 2 2 11" xfId="11994"/>
    <cellStyle name="Comma 2 2 9 2 2 2 12" xfId="11995"/>
    <cellStyle name="Comma 2 2 9 2 2 2 13" xfId="11996"/>
    <cellStyle name="Comma 2 2 9 2 2 2 14" xfId="11997"/>
    <cellStyle name="Comma 2 2 9 2 2 2 15" xfId="11998"/>
    <cellStyle name="Comma 2 2 9 2 2 2 16" xfId="11999"/>
    <cellStyle name="Comma 2 2 9 2 2 2 17" xfId="12000"/>
    <cellStyle name="Comma 2 2 9 2 2 2 18" xfId="12001"/>
    <cellStyle name="Comma 2 2 9 2 2 2 19" xfId="12002"/>
    <cellStyle name="Comma 2 2 9 2 2 2 2" xfId="12003"/>
    <cellStyle name="Comma 2 2 9 2 2 2 20" xfId="12004"/>
    <cellStyle name="Comma 2 2 9 2 2 2 21" xfId="12005"/>
    <cellStyle name="Comma 2 2 9 2 2 2 22" xfId="12006"/>
    <cellStyle name="Comma 2 2 9 2 2 2 23" xfId="12007"/>
    <cellStyle name="Comma 2 2 9 2 2 2 24" xfId="12008"/>
    <cellStyle name="Comma 2 2 9 2 2 2 25" xfId="12009"/>
    <cellStyle name="Comma 2 2 9 2 2 2 26" xfId="12010"/>
    <cellStyle name="Comma 2 2 9 2 2 2 27" xfId="12011"/>
    <cellStyle name="Comma 2 2 9 2 2 2 3" xfId="12012"/>
    <cellStyle name="Comma 2 2 9 2 2 2 4" xfId="12013"/>
    <cellStyle name="Comma 2 2 9 2 2 2 5" xfId="12014"/>
    <cellStyle name="Comma 2 2 9 2 2 2 6" xfId="12015"/>
    <cellStyle name="Comma 2 2 9 2 2 2 7" xfId="12016"/>
    <cellStyle name="Comma 2 2 9 2 2 2 8" xfId="12017"/>
    <cellStyle name="Comma 2 2 9 2 2 2 9" xfId="12018"/>
    <cellStyle name="Comma 2 2 9 2 2 20" xfId="12019"/>
    <cellStyle name="Comma 2 2 9 2 2 21" xfId="12020"/>
    <cellStyle name="Comma 2 2 9 2 2 22" xfId="12021"/>
    <cellStyle name="Comma 2 2 9 2 2 23" xfId="12022"/>
    <cellStyle name="Comma 2 2 9 2 2 24" xfId="12023"/>
    <cellStyle name="Comma 2 2 9 2 2 25" xfId="12024"/>
    <cellStyle name="Comma 2 2 9 2 2 26" xfId="12025"/>
    <cellStyle name="Comma 2 2 9 2 2 27" xfId="12026"/>
    <cellStyle name="Comma 2 2 9 2 2 3" xfId="12027"/>
    <cellStyle name="Comma 2 2 9 2 2 4" xfId="12028"/>
    <cellStyle name="Comma 2 2 9 2 2 5" xfId="12029"/>
    <cellStyle name="Comma 2 2 9 2 2 6" xfId="12030"/>
    <cellStyle name="Comma 2 2 9 2 2 7" xfId="12031"/>
    <cellStyle name="Comma 2 2 9 2 2 8" xfId="12032"/>
    <cellStyle name="Comma 2 2 9 2 2 9" xfId="12033"/>
    <cellStyle name="Comma 2 2 9 2 20" xfId="12034"/>
    <cellStyle name="Comma 2 2 9 2 21" xfId="12035"/>
    <cellStyle name="Comma 2 2 9 2 22" xfId="12036"/>
    <cellStyle name="Comma 2 2 9 2 23" xfId="12037"/>
    <cellStyle name="Comma 2 2 9 2 24" xfId="12038"/>
    <cellStyle name="Comma 2 2 9 2 25" xfId="12039"/>
    <cellStyle name="Comma 2 2 9 2 26" xfId="12040"/>
    <cellStyle name="Comma 2 2 9 2 27" xfId="12041"/>
    <cellStyle name="Comma 2 2 9 2 28" xfId="12042"/>
    <cellStyle name="Comma 2 2 9 2 29" xfId="12043"/>
    <cellStyle name="Comma 2 2 9 2 3" xfId="12044"/>
    <cellStyle name="Comma 2 2 9 2 30" xfId="12045"/>
    <cellStyle name="Comma 2 2 9 2 31" xfId="12046"/>
    <cellStyle name="Comma 2 2 9 2 32" xfId="12047"/>
    <cellStyle name="Comma 2 2 9 2 33" xfId="12048"/>
    <cellStyle name="Comma 2 2 9 2 34" xfId="12049"/>
    <cellStyle name="Comma 2 2 9 2 35" xfId="12050"/>
    <cellStyle name="Comma 2 2 9 2 36" xfId="12051"/>
    <cellStyle name="Comma 2 2 9 2 37" xfId="12052"/>
    <cellStyle name="Comma 2 2 9 2 38" xfId="12053"/>
    <cellStyle name="Comma 2 2 9 2 39" xfId="12054"/>
    <cellStyle name="Comma 2 2 9 2 4" xfId="12055"/>
    <cellStyle name="Comma 2 2 9 2 5" xfId="12056"/>
    <cellStyle name="Comma 2 2 9 2 6" xfId="12057"/>
    <cellStyle name="Comma 2 2 9 2 7" xfId="12058"/>
    <cellStyle name="Comma 2 2 9 2 8" xfId="12059"/>
    <cellStyle name="Comma 2 2 9 2 9" xfId="12060"/>
    <cellStyle name="Comma 2 2 9 20" xfId="12061"/>
    <cellStyle name="Comma 2 2 9 21" xfId="12062"/>
    <cellStyle name="Comma 2 2 9 22" xfId="12063"/>
    <cellStyle name="Comma 2 2 9 23" xfId="12064"/>
    <cellStyle name="Comma 2 2 9 24" xfId="12065"/>
    <cellStyle name="Comma 2 2 9 25" xfId="12066"/>
    <cellStyle name="Comma 2 2 9 26" xfId="12067"/>
    <cellStyle name="Comma 2 2 9 27" xfId="12068"/>
    <cellStyle name="Comma 2 2 9 28" xfId="12069"/>
    <cellStyle name="Comma 2 2 9 29" xfId="12070"/>
    <cellStyle name="Comma 2 2 9 3" xfId="12071"/>
    <cellStyle name="Comma 2 2 9 30" xfId="12072"/>
    <cellStyle name="Comma 2 2 9 31" xfId="12073"/>
    <cellStyle name="Comma 2 2 9 32" xfId="12074"/>
    <cellStyle name="Comma 2 2 9 33" xfId="12075"/>
    <cellStyle name="Comma 2 2 9 34" xfId="12076"/>
    <cellStyle name="Comma 2 2 9 35" xfId="12077"/>
    <cellStyle name="Comma 2 2 9 36" xfId="12078"/>
    <cellStyle name="Comma 2 2 9 37" xfId="12079"/>
    <cellStyle name="Comma 2 2 9 38" xfId="12080"/>
    <cellStyle name="Comma 2 2 9 39" xfId="12081"/>
    <cellStyle name="Comma 2 2 9 4" xfId="12082"/>
    <cellStyle name="Comma 2 2 9 40" xfId="12083"/>
    <cellStyle name="Comma 2 2 9 41" xfId="12084"/>
    <cellStyle name="Comma 2 2 9 42" xfId="12085"/>
    <cellStyle name="Comma 2 2 9 43" xfId="12086"/>
    <cellStyle name="Comma 2 2 9 44" xfId="12087"/>
    <cellStyle name="Comma 2 2 9 45" xfId="12088"/>
    <cellStyle name="Comma 2 2 9 46" xfId="12089"/>
    <cellStyle name="Comma 2 2 9 47" xfId="12090"/>
    <cellStyle name="Comma 2 2 9 48" xfId="12091"/>
    <cellStyle name="Comma 2 2 9 49" xfId="12092"/>
    <cellStyle name="Comma 2 2 9 5" xfId="12093"/>
    <cellStyle name="Comma 2 2 9 50" xfId="12094"/>
    <cellStyle name="Comma 2 2 9 6" xfId="12095"/>
    <cellStyle name="Comma 2 2 9 7" xfId="12096"/>
    <cellStyle name="Comma 2 2 9 8" xfId="12097"/>
    <cellStyle name="Comma 2 2 9 9" xfId="12098"/>
    <cellStyle name="Comma 2 20" xfId="12099"/>
    <cellStyle name="Comma 2 20 10" xfId="12100"/>
    <cellStyle name="Comma 2 20 10 2" xfId="12101"/>
    <cellStyle name="Comma 2 20 10 2 2" xfId="12102"/>
    <cellStyle name="Comma 2 20 10 2 3" xfId="12103"/>
    <cellStyle name="Comma 2 20 10 2 4" xfId="12104"/>
    <cellStyle name="Comma 2 20 10 3" xfId="12105"/>
    <cellStyle name="Comma 2 20 10 4" xfId="12106"/>
    <cellStyle name="Comma 2 20 10 5" xfId="12107"/>
    <cellStyle name="Comma 2 20 11" xfId="12108"/>
    <cellStyle name="Comma 2 20 11 2" xfId="12109"/>
    <cellStyle name="Comma 2 20 11 2 2" xfId="12110"/>
    <cellStyle name="Comma 2 20 11 2 3" xfId="12111"/>
    <cellStyle name="Comma 2 20 11 2 4" xfId="12112"/>
    <cellStyle name="Comma 2 20 11 3" xfId="12113"/>
    <cellStyle name="Comma 2 20 11 4" xfId="12114"/>
    <cellStyle name="Comma 2 20 11 5" xfId="12115"/>
    <cellStyle name="Comma 2 20 12" xfId="12116"/>
    <cellStyle name="Comma 2 20 12 2" xfId="12117"/>
    <cellStyle name="Comma 2 20 12 2 2" xfId="12118"/>
    <cellStyle name="Comma 2 20 12 2 3" xfId="12119"/>
    <cellStyle name="Comma 2 20 12 2 4" xfId="12120"/>
    <cellStyle name="Comma 2 20 12 3" xfId="12121"/>
    <cellStyle name="Comma 2 20 12 4" xfId="12122"/>
    <cellStyle name="Comma 2 20 12 5" xfId="12123"/>
    <cellStyle name="Comma 2 20 13" xfId="12124"/>
    <cellStyle name="Comma 2 20 13 2" xfId="12125"/>
    <cellStyle name="Comma 2 20 13 2 2" xfId="12126"/>
    <cellStyle name="Comma 2 20 13 2 3" xfId="12127"/>
    <cellStyle name="Comma 2 20 13 2 4" xfId="12128"/>
    <cellStyle name="Comma 2 20 13 3" xfId="12129"/>
    <cellStyle name="Comma 2 20 13 4" xfId="12130"/>
    <cellStyle name="Comma 2 20 13 5" xfId="12131"/>
    <cellStyle name="Comma 2 20 14" xfId="12132"/>
    <cellStyle name="Comma 2 20 14 2" xfId="12133"/>
    <cellStyle name="Comma 2 20 14 2 2" xfId="12134"/>
    <cellStyle name="Comma 2 20 14 2 3" xfId="12135"/>
    <cellStyle name="Comma 2 20 14 2 4" xfId="12136"/>
    <cellStyle name="Comma 2 20 14 3" xfId="12137"/>
    <cellStyle name="Comma 2 20 14 4" xfId="12138"/>
    <cellStyle name="Comma 2 20 14 5" xfId="12139"/>
    <cellStyle name="Comma 2 20 15" xfId="12140"/>
    <cellStyle name="Comma 2 20 15 2" xfId="12141"/>
    <cellStyle name="Comma 2 20 15 2 2" xfId="12142"/>
    <cellStyle name="Comma 2 20 15 2 3" xfId="12143"/>
    <cellStyle name="Comma 2 20 15 2 4" xfId="12144"/>
    <cellStyle name="Comma 2 20 15 3" xfId="12145"/>
    <cellStyle name="Comma 2 20 15 4" xfId="12146"/>
    <cellStyle name="Comma 2 20 15 5" xfId="12147"/>
    <cellStyle name="Comma 2 20 16" xfId="12148"/>
    <cellStyle name="Comma 2 20 16 2" xfId="12149"/>
    <cellStyle name="Comma 2 20 16 2 2" xfId="12150"/>
    <cellStyle name="Comma 2 20 16 2 3" xfId="12151"/>
    <cellStyle name="Comma 2 20 16 2 4" xfId="12152"/>
    <cellStyle name="Comma 2 20 16 3" xfId="12153"/>
    <cellStyle name="Comma 2 20 16 4" xfId="12154"/>
    <cellStyle name="Comma 2 20 16 5" xfId="12155"/>
    <cellStyle name="Comma 2 20 17" xfId="12156"/>
    <cellStyle name="Comma 2 20 17 2" xfId="12157"/>
    <cellStyle name="Comma 2 20 17 2 2" xfId="12158"/>
    <cellStyle name="Comma 2 20 17 2 3" xfId="12159"/>
    <cellStyle name="Comma 2 20 17 2 4" xfId="12160"/>
    <cellStyle name="Comma 2 20 17 3" xfId="12161"/>
    <cellStyle name="Comma 2 20 17 4" xfId="12162"/>
    <cellStyle name="Comma 2 20 17 5" xfId="12163"/>
    <cellStyle name="Comma 2 20 18" xfId="12164"/>
    <cellStyle name="Comma 2 20 18 2" xfId="12165"/>
    <cellStyle name="Comma 2 20 18 2 2" xfId="12166"/>
    <cellStyle name="Comma 2 20 18 2 3" xfId="12167"/>
    <cellStyle name="Comma 2 20 18 2 4" xfId="12168"/>
    <cellStyle name="Comma 2 20 18 3" xfId="12169"/>
    <cellStyle name="Comma 2 20 18 4" xfId="12170"/>
    <cellStyle name="Comma 2 20 18 5" xfId="12171"/>
    <cellStyle name="Comma 2 20 19" xfId="12172"/>
    <cellStyle name="Comma 2 20 19 2" xfId="12173"/>
    <cellStyle name="Comma 2 20 19 2 2" xfId="12174"/>
    <cellStyle name="Comma 2 20 19 2 3" xfId="12175"/>
    <cellStyle name="Comma 2 20 19 2 4" xfId="12176"/>
    <cellStyle name="Comma 2 20 19 3" xfId="12177"/>
    <cellStyle name="Comma 2 20 19 4" xfId="12178"/>
    <cellStyle name="Comma 2 20 19 5" xfId="12179"/>
    <cellStyle name="Comma 2 20 2" xfId="12180"/>
    <cellStyle name="Comma 2 20 2 2" xfId="12181"/>
    <cellStyle name="Comma 2 20 2 2 2" xfId="12182"/>
    <cellStyle name="Comma 2 20 2 2 3" xfId="12183"/>
    <cellStyle name="Comma 2 20 2 2 4" xfId="12184"/>
    <cellStyle name="Comma 2 20 2 3" xfId="12185"/>
    <cellStyle name="Comma 2 20 2 4" xfId="12186"/>
    <cellStyle name="Comma 2 20 2 5" xfId="12187"/>
    <cellStyle name="Comma 2 20 20" xfId="12188"/>
    <cellStyle name="Comma 2 20 20 2" xfId="12189"/>
    <cellStyle name="Comma 2 20 20 3" xfId="12190"/>
    <cellStyle name="Comma 2 20 20 4" xfId="12191"/>
    <cellStyle name="Comma 2 20 21" xfId="12192"/>
    <cellStyle name="Comma 2 20 22" xfId="12193"/>
    <cellStyle name="Comma 2 20 23" xfId="12194"/>
    <cellStyle name="Comma 2 20 3" xfId="12195"/>
    <cellStyle name="Comma 2 20 3 2" xfId="12196"/>
    <cellStyle name="Comma 2 20 3 2 2" xfId="12197"/>
    <cellStyle name="Comma 2 20 3 2 3" xfId="12198"/>
    <cellStyle name="Comma 2 20 3 2 4" xfId="12199"/>
    <cellStyle name="Comma 2 20 3 3" xfId="12200"/>
    <cellStyle name="Comma 2 20 3 4" xfId="12201"/>
    <cellStyle name="Comma 2 20 3 5" xfId="12202"/>
    <cellStyle name="Comma 2 20 4" xfId="12203"/>
    <cellStyle name="Comma 2 20 4 2" xfId="12204"/>
    <cellStyle name="Comma 2 20 4 2 2" xfId="12205"/>
    <cellStyle name="Comma 2 20 4 2 3" xfId="12206"/>
    <cellStyle name="Comma 2 20 4 2 4" xfId="12207"/>
    <cellStyle name="Comma 2 20 4 3" xfId="12208"/>
    <cellStyle name="Comma 2 20 4 4" xfId="12209"/>
    <cellStyle name="Comma 2 20 4 5" xfId="12210"/>
    <cellStyle name="Comma 2 20 5" xfId="12211"/>
    <cellStyle name="Comma 2 20 5 2" xfId="12212"/>
    <cellStyle name="Comma 2 20 5 2 2" xfId="12213"/>
    <cellStyle name="Comma 2 20 5 2 3" xfId="12214"/>
    <cellStyle name="Comma 2 20 5 2 4" xfId="12215"/>
    <cellStyle name="Comma 2 20 5 3" xfId="12216"/>
    <cellStyle name="Comma 2 20 5 4" xfId="12217"/>
    <cellStyle name="Comma 2 20 5 5" xfId="12218"/>
    <cellStyle name="Comma 2 20 6" xfId="12219"/>
    <cellStyle name="Comma 2 20 6 2" xfId="12220"/>
    <cellStyle name="Comma 2 20 6 2 2" xfId="12221"/>
    <cellStyle name="Comma 2 20 6 2 3" xfId="12222"/>
    <cellStyle name="Comma 2 20 6 2 4" xfId="12223"/>
    <cellStyle name="Comma 2 20 6 3" xfId="12224"/>
    <cellStyle name="Comma 2 20 6 4" xfId="12225"/>
    <cellStyle name="Comma 2 20 6 5" xfId="12226"/>
    <cellStyle name="Comma 2 20 7" xfId="12227"/>
    <cellStyle name="Comma 2 20 7 2" xfId="12228"/>
    <cellStyle name="Comma 2 20 7 2 2" xfId="12229"/>
    <cellStyle name="Comma 2 20 7 2 3" xfId="12230"/>
    <cellStyle name="Comma 2 20 7 2 4" xfId="12231"/>
    <cellStyle name="Comma 2 20 7 3" xfId="12232"/>
    <cellStyle name="Comma 2 20 7 4" xfId="12233"/>
    <cellStyle name="Comma 2 20 7 5" xfId="12234"/>
    <cellStyle name="Comma 2 20 8" xfId="12235"/>
    <cellStyle name="Comma 2 20 8 2" xfId="12236"/>
    <cellStyle name="Comma 2 20 8 2 2" xfId="12237"/>
    <cellStyle name="Comma 2 20 8 2 3" xfId="12238"/>
    <cellStyle name="Comma 2 20 8 2 4" xfId="12239"/>
    <cellStyle name="Comma 2 20 8 3" xfId="12240"/>
    <cellStyle name="Comma 2 20 8 4" xfId="12241"/>
    <cellStyle name="Comma 2 20 8 5" xfId="12242"/>
    <cellStyle name="Comma 2 20 9" xfId="12243"/>
    <cellStyle name="Comma 2 20 9 2" xfId="12244"/>
    <cellStyle name="Comma 2 20 9 2 2" xfId="12245"/>
    <cellStyle name="Comma 2 20 9 2 3" xfId="12246"/>
    <cellStyle name="Comma 2 20 9 2 4" xfId="12247"/>
    <cellStyle name="Comma 2 20 9 3" xfId="12248"/>
    <cellStyle name="Comma 2 20 9 4" xfId="12249"/>
    <cellStyle name="Comma 2 20 9 5" xfId="12250"/>
    <cellStyle name="Comma 2 21" xfId="12251"/>
    <cellStyle name="Comma 2 21 10" xfId="12252"/>
    <cellStyle name="Comma 2 21 10 2" xfId="12253"/>
    <cellStyle name="Comma 2 21 10 2 2" xfId="12254"/>
    <cellStyle name="Comma 2 21 10 2 3" xfId="12255"/>
    <cellStyle name="Comma 2 21 10 2 4" xfId="12256"/>
    <cellStyle name="Comma 2 21 10 3" xfId="12257"/>
    <cellStyle name="Comma 2 21 10 4" xfId="12258"/>
    <cellStyle name="Comma 2 21 10 5" xfId="12259"/>
    <cellStyle name="Comma 2 21 11" xfId="12260"/>
    <cellStyle name="Comma 2 21 11 2" xfId="12261"/>
    <cellStyle name="Comma 2 21 11 2 2" xfId="12262"/>
    <cellStyle name="Comma 2 21 11 2 3" xfId="12263"/>
    <cellStyle name="Comma 2 21 11 2 4" xfId="12264"/>
    <cellStyle name="Comma 2 21 11 3" xfId="12265"/>
    <cellStyle name="Comma 2 21 11 4" xfId="12266"/>
    <cellStyle name="Comma 2 21 11 5" xfId="12267"/>
    <cellStyle name="Comma 2 21 12" xfId="12268"/>
    <cellStyle name="Comma 2 21 12 2" xfId="12269"/>
    <cellStyle name="Comma 2 21 12 2 2" xfId="12270"/>
    <cellStyle name="Comma 2 21 12 2 3" xfId="12271"/>
    <cellStyle name="Comma 2 21 12 2 4" xfId="12272"/>
    <cellStyle name="Comma 2 21 12 3" xfId="12273"/>
    <cellStyle name="Comma 2 21 12 4" xfId="12274"/>
    <cellStyle name="Comma 2 21 12 5" xfId="12275"/>
    <cellStyle name="Comma 2 21 13" xfId="12276"/>
    <cellStyle name="Comma 2 21 13 2" xfId="12277"/>
    <cellStyle name="Comma 2 21 13 2 2" xfId="12278"/>
    <cellStyle name="Comma 2 21 13 2 3" xfId="12279"/>
    <cellStyle name="Comma 2 21 13 2 4" xfId="12280"/>
    <cellStyle name="Comma 2 21 13 3" xfId="12281"/>
    <cellStyle name="Comma 2 21 13 4" xfId="12282"/>
    <cellStyle name="Comma 2 21 13 5" xfId="12283"/>
    <cellStyle name="Comma 2 21 14" xfId="12284"/>
    <cellStyle name="Comma 2 21 14 2" xfId="12285"/>
    <cellStyle name="Comma 2 21 14 2 2" xfId="12286"/>
    <cellStyle name="Comma 2 21 14 2 3" xfId="12287"/>
    <cellStyle name="Comma 2 21 14 2 4" xfId="12288"/>
    <cellStyle name="Comma 2 21 14 3" xfId="12289"/>
    <cellStyle name="Comma 2 21 14 4" xfId="12290"/>
    <cellStyle name="Comma 2 21 14 5" xfId="12291"/>
    <cellStyle name="Comma 2 21 15" xfId="12292"/>
    <cellStyle name="Comma 2 21 15 2" xfId="12293"/>
    <cellStyle name="Comma 2 21 15 2 2" xfId="12294"/>
    <cellStyle name="Comma 2 21 15 2 3" xfId="12295"/>
    <cellStyle name="Comma 2 21 15 2 4" xfId="12296"/>
    <cellStyle name="Comma 2 21 15 3" xfId="12297"/>
    <cellStyle name="Comma 2 21 15 4" xfId="12298"/>
    <cellStyle name="Comma 2 21 15 4 2" xfId="12299"/>
    <cellStyle name="Comma 2 21 15 4 2 2" xfId="12300"/>
    <cellStyle name="Comma 2 21 15 4 3" xfId="12301"/>
    <cellStyle name="Comma 2 21 15 5" xfId="12302"/>
    <cellStyle name="Comma 2 21 16" xfId="12303"/>
    <cellStyle name="Comma 2 21 16 2" xfId="12304"/>
    <cellStyle name="Comma 2 21 16 2 2" xfId="12305"/>
    <cellStyle name="Comma 2 21 16 2 3" xfId="12306"/>
    <cellStyle name="Comma 2 21 16 2 4" xfId="12307"/>
    <cellStyle name="Comma 2 21 16 3" xfId="12308"/>
    <cellStyle name="Comma 2 21 16 4" xfId="12309"/>
    <cellStyle name="Comma 2 21 16 5" xfId="12310"/>
    <cellStyle name="Comma 2 21 17" xfId="12311"/>
    <cellStyle name="Comma 2 21 17 2" xfId="12312"/>
    <cellStyle name="Comma 2 21 17 2 2" xfId="12313"/>
    <cellStyle name="Comma 2 21 17 2 3" xfId="12314"/>
    <cellStyle name="Comma 2 21 17 2 4" xfId="12315"/>
    <cellStyle name="Comma 2 21 17 3" xfId="12316"/>
    <cellStyle name="Comma 2 21 17 4" xfId="12317"/>
    <cellStyle name="Comma 2 21 17 5" xfId="12318"/>
    <cellStyle name="Comma 2 21 18" xfId="12319"/>
    <cellStyle name="Comma 2 21 18 2" xfId="12320"/>
    <cellStyle name="Comma 2 21 18 2 2" xfId="12321"/>
    <cellStyle name="Comma 2 21 18 2 3" xfId="12322"/>
    <cellStyle name="Comma 2 21 18 2 4" xfId="12323"/>
    <cellStyle name="Comma 2 21 18 3" xfId="12324"/>
    <cellStyle name="Comma 2 21 18 4" xfId="12325"/>
    <cellStyle name="Comma 2 21 18 5" xfId="12326"/>
    <cellStyle name="Comma 2 21 19" xfId="12327"/>
    <cellStyle name="Comma 2 21 19 2" xfId="12328"/>
    <cellStyle name="Comma 2 21 19 2 2" xfId="12329"/>
    <cellStyle name="Comma 2 21 19 2 3" xfId="12330"/>
    <cellStyle name="Comma 2 21 19 2 4" xfId="12331"/>
    <cellStyle name="Comma 2 21 19 3" xfId="12332"/>
    <cellStyle name="Comma 2 21 19 4" xfId="12333"/>
    <cellStyle name="Comma 2 21 19 5" xfId="12334"/>
    <cellStyle name="Comma 2 21 2" xfId="12335"/>
    <cellStyle name="Comma 2 21 2 2" xfId="12336"/>
    <cellStyle name="Comma 2 21 2 2 2" xfId="12337"/>
    <cellStyle name="Comma 2 21 2 2 3" xfId="12338"/>
    <cellStyle name="Comma 2 21 2 2 4" xfId="12339"/>
    <cellStyle name="Comma 2 21 2 3" xfId="12340"/>
    <cellStyle name="Comma 2 21 2 4" xfId="12341"/>
    <cellStyle name="Comma 2 21 2 5" xfId="12342"/>
    <cellStyle name="Comma 2 21 20" xfId="12343"/>
    <cellStyle name="Comma 2 21 20 2" xfId="12344"/>
    <cellStyle name="Comma 2 21 20 3" xfId="12345"/>
    <cellStyle name="Comma 2 21 20 4" xfId="12346"/>
    <cellStyle name="Comma 2 21 21" xfId="12347"/>
    <cellStyle name="Comma 2 21 22" xfId="12348"/>
    <cellStyle name="Comma 2 21 23" xfId="12349"/>
    <cellStyle name="Comma 2 21 3" xfId="12350"/>
    <cellStyle name="Comma 2 21 3 2" xfId="12351"/>
    <cellStyle name="Comma 2 21 3 2 2" xfId="12352"/>
    <cellStyle name="Comma 2 21 3 2 3" xfId="12353"/>
    <cellStyle name="Comma 2 21 3 2 4" xfId="12354"/>
    <cellStyle name="Comma 2 21 3 3" xfId="12355"/>
    <cellStyle name="Comma 2 21 3 4" xfId="12356"/>
    <cellStyle name="Comma 2 21 3 5" xfId="12357"/>
    <cellStyle name="Comma 2 21 4" xfId="12358"/>
    <cellStyle name="Comma 2 21 4 2" xfId="12359"/>
    <cellStyle name="Comma 2 21 4 2 2" xfId="12360"/>
    <cellStyle name="Comma 2 21 4 2 3" xfId="12361"/>
    <cellStyle name="Comma 2 21 4 2 4" xfId="12362"/>
    <cellStyle name="Comma 2 21 4 3" xfId="12363"/>
    <cellStyle name="Comma 2 21 4 4" xfId="12364"/>
    <cellStyle name="Comma 2 21 4 5" xfId="12365"/>
    <cellStyle name="Comma 2 21 5" xfId="12366"/>
    <cellStyle name="Comma 2 21 5 2" xfId="12367"/>
    <cellStyle name="Comma 2 21 5 2 2" xfId="12368"/>
    <cellStyle name="Comma 2 21 5 2 3" xfId="12369"/>
    <cellStyle name="Comma 2 21 5 2 3 2" xfId="12370"/>
    <cellStyle name="Comma 2 21 5 2 3 2 2" xfId="12371"/>
    <cellStyle name="Comma 2 21 5 2 3 3" xfId="12372"/>
    <cellStyle name="Comma 2 21 5 2 4" xfId="12373"/>
    <cellStyle name="Comma 2 21 5 3" xfId="12374"/>
    <cellStyle name="Comma 2 21 5 4" xfId="12375"/>
    <cellStyle name="Comma 2 21 5 5" xfId="12376"/>
    <cellStyle name="Comma 2 21 6" xfId="12377"/>
    <cellStyle name="Comma 2 21 6 2" xfId="12378"/>
    <cellStyle name="Comma 2 21 6 2 2" xfId="12379"/>
    <cellStyle name="Comma 2 21 6 2 3" xfId="12380"/>
    <cellStyle name="Comma 2 21 6 2 4" xfId="12381"/>
    <cellStyle name="Comma 2 21 6 3" xfId="12382"/>
    <cellStyle name="Comma 2 21 6 4" xfId="12383"/>
    <cellStyle name="Comma 2 21 6 5" xfId="12384"/>
    <cellStyle name="Comma 2 21 7" xfId="12385"/>
    <cellStyle name="Comma 2 21 7 2" xfId="12386"/>
    <cellStyle name="Comma 2 21 7 2 2" xfId="12387"/>
    <cellStyle name="Comma 2 21 7 2 3" xfId="12388"/>
    <cellStyle name="Comma 2 21 7 2 4" xfId="12389"/>
    <cellStyle name="Comma 2 21 7 3" xfId="12390"/>
    <cellStyle name="Comma 2 21 7 4" xfId="12391"/>
    <cellStyle name="Comma 2 21 7 5" xfId="12392"/>
    <cellStyle name="Comma 2 21 8" xfId="12393"/>
    <cellStyle name="Comma 2 21 8 2" xfId="12394"/>
    <cellStyle name="Comma 2 21 8 2 2" xfId="12395"/>
    <cellStyle name="Comma 2 21 8 2 3" xfId="12396"/>
    <cellStyle name="Comma 2 21 8 2 4" xfId="12397"/>
    <cellStyle name="Comma 2 21 8 3" xfId="12398"/>
    <cellStyle name="Comma 2 21 8 4" xfId="12399"/>
    <cellStyle name="Comma 2 21 8 5" xfId="12400"/>
    <cellStyle name="Comma 2 21 9" xfId="12401"/>
    <cellStyle name="Comma 2 21 9 2" xfId="12402"/>
    <cellStyle name="Comma 2 21 9 2 2" xfId="12403"/>
    <cellStyle name="Comma 2 21 9 2 3" xfId="12404"/>
    <cellStyle name="Comma 2 21 9 2 4" xfId="12405"/>
    <cellStyle name="Comma 2 21 9 3" xfId="12406"/>
    <cellStyle name="Comma 2 21 9 4" xfId="12407"/>
    <cellStyle name="Comma 2 21 9 5" xfId="12408"/>
    <cellStyle name="Comma 2 22" xfId="12409"/>
    <cellStyle name="Comma 2 22 10" xfId="12410"/>
    <cellStyle name="Comma 2 22 10 2" xfId="12411"/>
    <cellStyle name="Comma 2 22 10 2 2" xfId="12412"/>
    <cellStyle name="Comma 2 22 10 2 3" xfId="12413"/>
    <cellStyle name="Comma 2 22 10 2 3 2" xfId="12414"/>
    <cellStyle name="Comma 2 22 10 2 3 2 2" xfId="12415"/>
    <cellStyle name="Comma 2 22 10 2 3 3" xfId="12416"/>
    <cellStyle name="Comma 2 22 10 2 4" xfId="12417"/>
    <cellStyle name="Comma 2 22 10 3" xfId="12418"/>
    <cellStyle name="Comma 2 22 10 4" xfId="12419"/>
    <cellStyle name="Comma 2 22 10 5" xfId="12420"/>
    <cellStyle name="Comma 2 22 11" xfId="12421"/>
    <cellStyle name="Comma 2 22 11 2" xfId="12422"/>
    <cellStyle name="Comma 2 22 11 2 2" xfId="12423"/>
    <cellStyle name="Comma 2 22 11 2 3" xfId="12424"/>
    <cellStyle name="Comma 2 22 11 2 4" xfId="12425"/>
    <cellStyle name="Comma 2 22 11 3" xfId="12426"/>
    <cellStyle name="Comma 2 22 11 4" xfId="12427"/>
    <cellStyle name="Comma 2 22 11 5" xfId="12428"/>
    <cellStyle name="Comma 2 22 12" xfId="12429"/>
    <cellStyle name="Comma 2 22 12 2" xfId="12430"/>
    <cellStyle name="Comma 2 22 12 2 2" xfId="12431"/>
    <cellStyle name="Comma 2 22 12 2 3" xfId="12432"/>
    <cellStyle name="Comma 2 22 12 2 4" xfId="12433"/>
    <cellStyle name="Comma 2 22 12 3" xfId="12434"/>
    <cellStyle name="Comma 2 22 12 4" xfId="12435"/>
    <cellStyle name="Comma 2 22 12 5" xfId="12436"/>
    <cellStyle name="Comma 2 22 13" xfId="12437"/>
    <cellStyle name="Comma 2 22 13 2" xfId="12438"/>
    <cellStyle name="Comma 2 22 13 2 2" xfId="12439"/>
    <cellStyle name="Comma 2 22 13 2 3" xfId="12440"/>
    <cellStyle name="Comma 2 22 13 2 4" xfId="12441"/>
    <cellStyle name="Comma 2 22 13 3" xfId="12442"/>
    <cellStyle name="Comma 2 22 13 4" xfId="12443"/>
    <cellStyle name="Comma 2 22 13 5" xfId="12444"/>
    <cellStyle name="Comma 2 22 14" xfId="12445"/>
    <cellStyle name="Comma 2 22 14 2" xfId="12446"/>
    <cellStyle name="Comma 2 22 14 2 2" xfId="12447"/>
    <cellStyle name="Comma 2 22 14 2 3" xfId="12448"/>
    <cellStyle name="Comma 2 22 14 2 4" xfId="12449"/>
    <cellStyle name="Comma 2 22 14 3" xfId="12450"/>
    <cellStyle name="Comma 2 22 14 4" xfId="12451"/>
    <cellStyle name="Comma 2 22 14 5" xfId="12452"/>
    <cellStyle name="Comma 2 22 15" xfId="12453"/>
    <cellStyle name="Comma 2 22 15 2" xfId="12454"/>
    <cellStyle name="Comma 2 22 15 2 2" xfId="12455"/>
    <cellStyle name="Comma 2 22 15 2 3" xfId="12456"/>
    <cellStyle name="Comma 2 22 15 2 4" xfId="12457"/>
    <cellStyle name="Comma 2 22 15 3" xfId="12458"/>
    <cellStyle name="Comma 2 22 15 4" xfId="12459"/>
    <cellStyle name="Comma 2 22 15 5" xfId="12460"/>
    <cellStyle name="Comma 2 22 16" xfId="12461"/>
    <cellStyle name="Comma 2 22 16 2" xfId="12462"/>
    <cellStyle name="Comma 2 22 16 2 2" xfId="12463"/>
    <cellStyle name="Comma 2 22 16 2 3" xfId="12464"/>
    <cellStyle name="Comma 2 22 16 2 4" xfId="12465"/>
    <cellStyle name="Comma 2 22 16 3" xfId="12466"/>
    <cellStyle name="Comma 2 22 16 4" xfId="12467"/>
    <cellStyle name="Comma 2 22 16 5" xfId="12468"/>
    <cellStyle name="Comma 2 22 17" xfId="12469"/>
    <cellStyle name="Comma 2 22 17 2" xfId="12470"/>
    <cellStyle name="Comma 2 22 17 2 2" xfId="12471"/>
    <cellStyle name="Comma 2 22 17 2 3" xfId="12472"/>
    <cellStyle name="Comma 2 22 17 2 4" xfId="12473"/>
    <cellStyle name="Comma 2 22 17 3" xfId="12474"/>
    <cellStyle name="Comma 2 22 17 4" xfId="12475"/>
    <cellStyle name="Comma 2 22 17 5" xfId="12476"/>
    <cellStyle name="Comma 2 22 18" xfId="12477"/>
    <cellStyle name="Comma 2 22 18 2" xfId="12478"/>
    <cellStyle name="Comma 2 22 18 2 2" xfId="12479"/>
    <cellStyle name="Comma 2 22 18 2 3" xfId="12480"/>
    <cellStyle name="Comma 2 22 18 2 4" xfId="12481"/>
    <cellStyle name="Comma 2 22 18 3" xfId="12482"/>
    <cellStyle name="Comma 2 22 18 4" xfId="12483"/>
    <cellStyle name="Comma 2 22 18 5" xfId="12484"/>
    <cellStyle name="Comma 2 22 19" xfId="12485"/>
    <cellStyle name="Comma 2 22 19 2" xfId="12486"/>
    <cellStyle name="Comma 2 22 19 2 2" xfId="12487"/>
    <cellStyle name="Comma 2 22 19 2 3" xfId="12488"/>
    <cellStyle name="Comma 2 22 19 2 4" xfId="12489"/>
    <cellStyle name="Comma 2 22 19 3" xfId="12490"/>
    <cellStyle name="Comma 2 22 19 3 2" xfId="12491"/>
    <cellStyle name="Comma 2 22 19 3 2 2" xfId="12492"/>
    <cellStyle name="Comma 2 22 19 3 3" xfId="12493"/>
    <cellStyle name="Comma 2 22 19 4" xfId="12494"/>
    <cellStyle name="Comma 2 22 19 5" xfId="12495"/>
    <cellStyle name="Comma 2 22 2" xfId="12496"/>
    <cellStyle name="Comma 2 22 2 2" xfId="12497"/>
    <cellStyle name="Comma 2 22 2 2 2" xfId="12498"/>
    <cellStyle name="Comma 2 22 2 2 3" xfId="12499"/>
    <cellStyle name="Comma 2 22 2 2 4" xfId="12500"/>
    <cellStyle name="Comma 2 22 2 3" xfId="12501"/>
    <cellStyle name="Comma 2 22 2 4" xfId="12502"/>
    <cellStyle name="Comma 2 22 2 5" xfId="12503"/>
    <cellStyle name="Comma 2 22 20" xfId="12504"/>
    <cellStyle name="Comma 2 22 20 2" xfId="12505"/>
    <cellStyle name="Comma 2 22 20 2 2" xfId="12506"/>
    <cellStyle name="Comma 2 22 20 2 2 2" xfId="12507"/>
    <cellStyle name="Comma 2 22 20 2 3" xfId="12508"/>
    <cellStyle name="Comma 2 22 20 3" xfId="12509"/>
    <cellStyle name="Comma 2 22 20 4" xfId="12510"/>
    <cellStyle name="Comma 2 22 21" xfId="12511"/>
    <cellStyle name="Comma 2 22 22" xfId="12512"/>
    <cellStyle name="Comma 2 22 23" xfId="12513"/>
    <cellStyle name="Comma 2 22 3" xfId="12514"/>
    <cellStyle name="Comma 2 22 3 2" xfId="12515"/>
    <cellStyle name="Comma 2 22 3 2 2" xfId="12516"/>
    <cellStyle name="Comma 2 22 3 2 3" xfId="12517"/>
    <cellStyle name="Comma 2 22 3 2 3 2" xfId="12518"/>
    <cellStyle name="Comma 2 22 3 2 3 2 2" xfId="12519"/>
    <cellStyle name="Comma 2 22 3 2 3 3" xfId="12520"/>
    <cellStyle name="Comma 2 22 3 2 4" xfId="12521"/>
    <cellStyle name="Comma 2 22 3 3" xfId="12522"/>
    <cellStyle name="Comma 2 22 3 4" xfId="12523"/>
    <cellStyle name="Comma 2 22 3 5" xfId="12524"/>
    <cellStyle name="Comma 2 22 4" xfId="12525"/>
    <cellStyle name="Comma 2 22 4 2" xfId="12526"/>
    <cellStyle name="Comma 2 22 4 2 2" xfId="12527"/>
    <cellStyle name="Comma 2 22 4 2 3" xfId="12528"/>
    <cellStyle name="Comma 2 22 4 2 4" xfId="12529"/>
    <cellStyle name="Comma 2 22 4 3" xfId="12530"/>
    <cellStyle name="Comma 2 22 4 3 2" xfId="12531"/>
    <cellStyle name="Comma 2 22 4 3 2 2" xfId="12532"/>
    <cellStyle name="Comma 2 22 4 3 3" xfId="12533"/>
    <cellStyle name="Comma 2 22 4 4" xfId="12534"/>
    <cellStyle name="Comma 2 22 4 5" xfId="12535"/>
    <cellStyle name="Comma 2 22 5" xfId="12536"/>
    <cellStyle name="Comma 2 22 5 2" xfId="12537"/>
    <cellStyle name="Comma 2 22 5 2 2" xfId="12538"/>
    <cellStyle name="Comma 2 22 5 2 3" xfId="12539"/>
    <cellStyle name="Comma 2 22 5 2 4" xfId="12540"/>
    <cellStyle name="Comma 2 22 5 3" xfId="12541"/>
    <cellStyle name="Comma 2 22 5 4" xfId="12542"/>
    <cellStyle name="Comma 2 22 5 5" xfId="12543"/>
    <cellStyle name="Comma 2 22 6" xfId="12544"/>
    <cellStyle name="Comma 2 22 6 2" xfId="12545"/>
    <cellStyle name="Comma 2 22 6 2 2" xfId="12546"/>
    <cellStyle name="Comma 2 22 6 2 3" xfId="12547"/>
    <cellStyle name="Comma 2 22 6 2 4" xfId="12548"/>
    <cellStyle name="Comma 2 22 6 3" xfId="12549"/>
    <cellStyle name="Comma 2 22 6 4" xfId="12550"/>
    <cellStyle name="Comma 2 22 6 5" xfId="12551"/>
    <cellStyle name="Comma 2 22 7" xfId="12552"/>
    <cellStyle name="Comma 2 22 7 2" xfId="12553"/>
    <cellStyle name="Comma 2 22 7 2 2" xfId="12554"/>
    <cellStyle name="Comma 2 22 7 2 3" xfId="12555"/>
    <cellStyle name="Comma 2 22 7 2 4" xfId="12556"/>
    <cellStyle name="Comma 2 22 7 3" xfId="12557"/>
    <cellStyle name="Comma 2 22 7 4" xfId="12558"/>
    <cellStyle name="Comma 2 22 7 5" xfId="12559"/>
    <cellStyle name="Comma 2 22 8" xfId="12560"/>
    <cellStyle name="Comma 2 22 8 2" xfId="12561"/>
    <cellStyle name="Comma 2 22 8 2 2" xfId="12562"/>
    <cellStyle name="Comma 2 22 8 2 3" xfId="12563"/>
    <cellStyle name="Comma 2 22 8 2 4" xfId="12564"/>
    <cellStyle name="Comma 2 22 8 3" xfId="12565"/>
    <cellStyle name="Comma 2 22 8 4" xfId="12566"/>
    <cellStyle name="Comma 2 22 8 5" xfId="12567"/>
    <cellStyle name="Comma 2 22 9" xfId="12568"/>
    <cellStyle name="Comma 2 22 9 2" xfId="12569"/>
    <cellStyle name="Comma 2 22 9 2 2" xfId="12570"/>
    <cellStyle name="Comma 2 22 9 2 3" xfId="12571"/>
    <cellStyle name="Comma 2 22 9 2 4" xfId="12572"/>
    <cellStyle name="Comma 2 22 9 3" xfId="12573"/>
    <cellStyle name="Comma 2 22 9 4" xfId="12574"/>
    <cellStyle name="Comma 2 22 9 5" xfId="12575"/>
    <cellStyle name="Comma 2 23" xfId="12576"/>
    <cellStyle name="Comma 2 23 2" xfId="12577"/>
    <cellStyle name="Comma 2 23 2 2" xfId="12578"/>
    <cellStyle name="Comma 2 23 2 3" xfId="12579"/>
    <cellStyle name="Comma 2 23 2 4" xfId="12580"/>
    <cellStyle name="Comma 2 23 3" xfId="12581"/>
    <cellStyle name="Comma 2 23 4" xfId="12582"/>
    <cellStyle name="Comma 2 23 5" xfId="12583"/>
    <cellStyle name="Comma 2 24" xfId="12584"/>
    <cellStyle name="Comma 2 24 2" xfId="12585"/>
    <cellStyle name="Comma 2 24 2 2" xfId="12586"/>
    <cellStyle name="Comma 2 24 2 2 2" xfId="12587"/>
    <cellStyle name="Comma 2 24 2 2 2 2" xfId="12588"/>
    <cellStyle name="Comma 2 24 2 2 3" xfId="12589"/>
    <cellStyle name="Comma 2 24 2 3" xfId="12590"/>
    <cellStyle name="Comma 2 24 2 4" xfId="12591"/>
    <cellStyle name="Comma 2 24 3" xfId="12592"/>
    <cellStyle name="Comma 2 24 4" xfId="12593"/>
    <cellStyle name="Comma 2 24 5" xfId="12594"/>
    <cellStyle name="Comma 2 25" xfId="12595"/>
    <cellStyle name="Comma 2 25 2" xfId="12596"/>
    <cellStyle name="Comma 2 25 2 2" xfId="12597"/>
    <cellStyle name="Comma 2 25 2 2 2" xfId="12598"/>
    <cellStyle name="Comma 2 25 2 3" xfId="12599"/>
    <cellStyle name="Comma 2 25 2 4" xfId="12600"/>
    <cellStyle name="Comma 2 25 2 5" xfId="12601"/>
    <cellStyle name="Comma 2 25 3" xfId="12602"/>
    <cellStyle name="Comma 2 25 4" xfId="12603"/>
    <cellStyle name="Comma 2 25 5" xfId="12604"/>
    <cellStyle name="Comma 2 26" xfId="12605"/>
    <cellStyle name="Comma 2 26 10" xfId="12606"/>
    <cellStyle name="Comma 2 26 11" xfId="12607"/>
    <cellStyle name="Comma 2 26 12" xfId="12608"/>
    <cellStyle name="Comma 2 26 13" xfId="12609"/>
    <cellStyle name="Comma 2 26 14" xfId="12610"/>
    <cellStyle name="Comma 2 26 15" xfId="12611"/>
    <cellStyle name="Comma 2 26 16" xfId="12612"/>
    <cellStyle name="Comma 2 26 17" xfId="12613"/>
    <cellStyle name="Comma 2 26 18" xfId="12614"/>
    <cellStyle name="Comma 2 26 19" xfId="12615"/>
    <cellStyle name="Comma 2 26 2" xfId="12616"/>
    <cellStyle name="Comma 2 26 2 10" xfId="12617"/>
    <cellStyle name="Comma 2 26 2 11" xfId="12618"/>
    <cellStyle name="Comma 2 26 2 12" xfId="12619"/>
    <cellStyle name="Comma 2 26 2 13" xfId="12620"/>
    <cellStyle name="Comma 2 26 2 14" xfId="12621"/>
    <cellStyle name="Comma 2 26 2 15" xfId="12622"/>
    <cellStyle name="Comma 2 26 2 16" xfId="12623"/>
    <cellStyle name="Comma 2 26 2 17" xfId="12624"/>
    <cellStyle name="Comma 2 26 2 18" xfId="12625"/>
    <cellStyle name="Comma 2 26 2 19" xfId="12626"/>
    <cellStyle name="Comma 2 26 2 2" xfId="12627"/>
    <cellStyle name="Comma 2 26 2 2 10" xfId="12628"/>
    <cellStyle name="Comma 2 26 2 2 11" xfId="12629"/>
    <cellStyle name="Comma 2 26 2 2 12" xfId="12630"/>
    <cellStyle name="Comma 2 26 2 2 13" xfId="12631"/>
    <cellStyle name="Comma 2 26 2 2 14" xfId="12632"/>
    <cellStyle name="Comma 2 26 2 2 15" xfId="12633"/>
    <cellStyle name="Comma 2 26 2 2 16" xfId="12634"/>
    <cellStyle name="Comma 2 26 2 2 17" xfId="12635"/>
    <cellStyle name="Comma 2 26 2 2 18" xfId="12636"/>
    <cellStyle name="Comma 2 26 2 2 19" xfId="12637"/>
    <cellStyle name="Comma 2 26 2 2 2" xfId="12638"/>
    <cellStyle name="Comma 2 26 2 2 20" xfId="12639"/>
    <cellStyle name="Comma 2 26 2 2 21" xfId="12640"/>
    <cellStyle name="Comma 2 26 2 2 22" xfId="12641"/>
    <cellStyle name="Comma 2 26 2 2 23" xfId="12642"/>
    <cellStyle name="Comma 2 26 2 2 24" xfId="12643"/>
    <cellStyle name="Comma 2 26 2 2 25" xfId="12644"/>
    <cellStyle name="Comma 2 26 2 2 26" xfId="12645"/>
    <cellStyle name="Comma 2 26 2 2 27" xfId="12646"/>
    <cellStyle name="Comma 2 26 2 2 3" xfId="12647"/>
    <cellStyle name="Comma 2 26 2 2 4" xfId="12648"/>
    <cellStyle name="Comma 2 26 2 2 5" xfId="12649"/>
    <cellStyle name="Comma 2 26 2 2 6" xfId="12650"/>
    <cellStyle name="Comma 2 26 2 2 7" xfId="12651"/>
    <cellStyle name="Comma 2 26 2 2 8" xfId="12652"/>
    <cellStyle name="Comma 2 26 2 2 9" xfId="12653"/>
    <cellStyle name="Comma 2 26 2 20" xfId="12654"/>
    <cellStyle name="Comma 2 26 2 21" xfId="12655"/>
    <cellStyle name="Comma 2 26 2 22" xfId="12656"/>
    <cellStyle name="Comma 2 26 2 23" xfId="12657"/>
    <cellStyle name="Comma 2 26 2 24" xfId="12658"/>
    <cellStyle name="Comma 2 26 2 25" xfId="12659"/>
    <cellStyle name="Comma 2 26 2 26" xfId="12660"/>
    <cellStyle name="Comma 2 26 2 27" xfId="12661"/>
    <cellStyle name="Comma 2 26 2 3" xfId="12662"/>
    <cellStyle name="Comma 2 26 2 4" xfId="12663"/>
    <cellStyle name="Comma 2 26 2 5" xfId="12664"/>
    <cellStyle name="Comma 2 26 2 6" xfId="12665"/>
    <cellStyle name="Comma 2 26 2 7" xfId="12666"/>
    <cellStyle name="Comma 2 26 2 8" xfId="12667"/>
    <cellStyle name="Comma 2 26 2 9" xfId="12668"/>
    <cellStyle name="Comma 2 26 20" xfId="12669"/>
    <cellStyle name="Comma 2 26 21" xfId="12670"/>
    <cellStyle name="Comma 2 26 22" xfId="12671"/>
    <cellStyle name="Comma 2 26 23" xfId="12672"/>
    <cellStyle name="Comma 2 26 24" xfId="12673"/>
    <cellStyle name="Comma 2 26 25" xfId="12674"/>
    <cellStyle name="Comma 2 26 26" xfId="12675"/>
    <cellStyle name="Comma 2 26 27" xfId="12676"/>
    <cellStyle name="Comma 2 26 28" xfId="12677"/>
    <cellStyle name="Comma 2 26 29" xfId="12678"/>
    <cellStyle name="Comma 2 26 3" xfId="12679"/>
    <cellStyle name="Comma 2 26 30" xfId="12680"/>
    <cellStyle name="Comma 2 26 31" xfId="12681"/>
    <cellStyle name="Comma 2 26 32" xfId="12682"/>
    <cellStyle name="Comma 2 26 33" xfId="12683"/>
    <cellStyle name="Comma 2 26 34" xfId="12684"/>
    <cellStyle name="Comma 2 26 35" xfId="12685"/>
    <cellStyle name="Comma 2 26 36" xfId="12686"/>
    <cellStyle name="Comma 2 26 37" xfId="12687"/>
    <cellStyle name="Comma 2 26 38" xfId="12688"/>
    <cellStyle name="Comma 2 26 39" xfId="12689"/>
    <cellStyle name="Comma 2 26 4" xfId="12690"/>
    <cellStyle name="Comma 2 26 5" xfId="12691"/>
    <cellStyle name="Comma 2 26 6" xfId="12692"/>
    <cellStyle name="Comma 2 26 7" xfId="12693"/>
    <cellStyle name="Comma 2 26 8" xfId="12694"/>
    <cellStyle name="Comma 2 26 9" xfId="12695"/>
    <cellStyle name="Comma 2 27" xfId="12696"/>
    <cellStyle name="Comma 2 27 2" xfId="12697"/>
    <cellStyle name="Comma 2 27 2 2" xfId="12698"/>
    <cellStyle name="Comma 2 27 2 3" xfId="12699"/>
    <cellStyle name="Comma 2 27 2 4" xfId="12700"/>
    <cellStyle name="Comma 2 27 3" xfId="12701"/>
    <cellStyle name="Comma 2 27 4" xfId="12702"/>
    <cellStyle name="Comma 2 27 5" xfId="12703"/>
    <cellStyle name="Comma 2 28" xfId="12704"/>
    <cellStyle name="Comma 2 28 2" xfId="12705"/>
    <cellStyle name="Comma 2 28 2 2" xfId="12706"/>
    <cellStyle name="Comma 2 28 2 3" xfId="12707"/>
    <cellStyle name="Comma 2 28 2 4" xfId="12708"/>
    <cellStyle name="Comma 2 28 3" xfId="12709"/>
    <cellStyle name="Comma 2 28 4" xfId="12710"/>
    <cellStyle name="Comma 2 28 5" xfId="12711"/>
    <cellStyle name="Comma 2 29" xfId="12712"/>
    <cellStyle name="Comma 2 29 2" xfId="12713"/>
    <cellStyle name="Comma 2 29 2 2" xfId="12714"/>
    <cellStyle name="Comma 2 29 2 3" xfId="12715"/>
    <cellStyle name="Comma 2 29 2 4" xfId="12716"/>
    <cellStyle name="Comma 2 29 3" xfId="12717"/>
    <cellStyle name="Comma 2 29 4" xfId="12718"/>
    <cellStyle name="Comma 2 29 5" xfId="12719"/>
    <cellStyle name="Comma 2 3" xfId="12720"/>
    <cellStyle name="Comma 2 3 10" xfId="12721"/>
    <cellStyle name="Comma 2 3 10 2" xfId="12722"/>
    <cellStyle name="Comma 2 3 10 2 2" xfId="12723"/>
    <cellStyle name="Comma 2 3 10 2 3" xfId="12724"/>
    <cellStyle name="Comma 2 3 10 2 4" xfId="12725"/>
    <cellStyle name="Comma 2 3 10 3" xfId="12726"/>
    <cellStyle name="Comma 2 3 10 4" xfId="12727"/>
    <cellStyle name="Comma 2 3 10 5" xfId="12728"/>
    <cellStyle name="Comma 2 3 11" xfId="12729"/>
    <cellStyle name="Comma 2 3 11 2" xfId="12730"/>
    <cellStyle name="Comma 2 3 11 2 2" xfId="12731"/>
    <cellStyle name="Comma 2 3 11 2 3" xfId="12732"/>
    <cellStyle name="Comma 2 3 11 2 4" xfId="12733"/>
    <cellStyle name="Comma 2 3 11 3" xfId="12734"/>
    <cellStyle name="Comma 2 3 11 4" xfId="12735"/>
    <cellStyle name="Comma 2 3 11 5" xfId="12736"/>
    <cellStyle name="Comma 2 3 12" xfId="12737"/>
    <cellStyle name="Comma 2 3 12 2" xfId="12738"/>
    <cellStyle name="Comma 2 3 12 2 2" xfId="12739"/>
    <cellStyle name="Comma 2 3 12 2 3" xfId="12740"/>
    <cellStyle name="Comma 2 3 12 2 4" xfId="12741"/>
    <cellStyle name="Comma 2 3 12 3" xfId="12742"/>
    <cellStyle name="Comma 2 3 12 4" xfId="12743"/>
    <cellStyle name="Comma 2 3 12 5" xfId="12744"/>
    <cellStyle name="Comma 2 3 13" xfId="12745"/>
    <cellStyle name="Comma 2 3 13 2" xfId="12746"/>
    <cellStyle name="Comma 2 3 13 2 2" xfId="12747"/>
    <cellStyle name="Comma 2 3 13 2 3" xfId="12748"/>
    <cellStyle name="Comma 2 3 13 2 4" xfId="12749"/>
    <cellStyle name="Comma 2 3 13 3" xfId="12750"/>
    <cellStyle name="Comma 2 3 13 4" xfId="12751"/>
    <cellStyle name="Comma 2 3 13 5" xfId="12752"/>
    <cellStyle name="Comma 2 3 14" xfId="12753"/>
    <cellStyle name="Comma 2 3 14 2" xfId="12754"/>
    <cellStyle name="Comma 2 3 14 2 2" xfId="12755"/>
    <cellStyle name="Comma 2 3 14 2 3" xfId="12756"/>
    <cellStyle name="Comma 2 3 14 2 4" xfId="12757"/>
    <cellStyle name="Comma 2 3 14 3" xfId="12758"/>
    <cellStyle name="Comma 2 3 14 4" xfId="12759"/>
    <cellStyle name="Comma 2 3 14 5" xfId="12760"/>
    <cellStyle name="Comma 2 3 15" xfId="12761"/>
    <cellStyle name="Comma 2 3 15 2" xfId="12762"/>
    <cellStyle name="Comma 2 3 15 2 2" xfId="12763"/>
    <cellStyle name="Comma 2 3 15 2 3" xfId="12764"/>
    <cellStyle name="Comma 2 3 15 2 4" xfId="12765"/>
    <cellStyle name="Comma 2 3 15 3" xfId="12766"/>
    <cellStyle name="Comma 2 3 15 4" xfId="12767"/>
    <cellStyle name="Comma 2 3 15 5" xfId="12768"/>
    <cellStyle name="Comma 2 3 16" xfId="12769"/>
    <cellStyle name="Comma 2 3 16 2" xfId="12770"/>
    <cellStyle name="Comma 2 3 16 2 2" xfId="12771"/>
    <cellStyle name="Comma 2 3 16 2 3" xfId="12772"/>
    <cellStyle name="Comma 2 3 16 2 4" xfId="12773"/>
    <cellStyle name="Comma 2 3 16 3" xfId="12774"/>
    <cellStyle name="Comma 2 3 16 4" xfId="12775"/>
    <cellStyle name="Comma 2 3 16 5" xfId="12776"/>
    <cellStyle name="Comma 2 3 17" xfId="12777"/>
    <cellStyle name="Comma 2 3 17 2" xfId="12778"/>
    <cellStyle name="Comma 2 3 17 2 2" xfId="12779"/>
    <cellStyle name="Comma 2 3 17 2 3" xfId="12780"/>
    <cellStyle name="Comma 2 3 17 2 4" xfId="12781"/>
    <cellStyle name="Comma 2 3 17 3" xfId="12782"/>
    <cellStyle name="Comma 2 3 17 4" xfId="12783"/>
    <cellStyle name="Comma 2 3 17 5" xfId="12784"/>
    <cellStyle name="Comma 2 3 18" xfId="12785"/>
    <cellStyle name="Comma 2 3 18 2" xfId="12786"/>
    <cellStyle name="Comma 2 3 18 2 2" xfId="12787"/>
    <cellStyle name="Comma 2 3 18 2 2 2" xfId="12788"/>
    <cellStyle name="Comma 2 3 18 2 3" xfId="12789"/>
    <cellStyle name="Comma 2 3 18 2 4" xfId="12790"/>
    <cellStyle name="Comma 2 3 18 2 5" xfId="12791"/>
    <cellStyle name="Comma 2 3 18 3" xfId="12792"/>
    <cellStyle name="Comma 2 3 18 4" xfId="12793"/>
    <cellStyle name="Comma 2 3 18 5" xfId="12794"/>
    <cellStyle name="Comma 2 3 19" xfId="12795"/>
    <cellStyle name="Comma 2 3 19 2" xfId="12796"/>
    <cellStyle name="Comma 2 3 19 2 2" xfId="12797"/>
    <cellStyle name="Comma 2 3 19 2 3" xfId="12798"/>
    <cellStyle name="Comma 2 3 19 2 4" xfId="12799"/>
    <cellStyle name="Comma 2 3 19 3" xfId="12800"/>
    <cellStyle name="Comma 2 3 19 3 2" xfId="12801"/>
    <cellStyle name="Comma 2 3 19 4" xfId="12802"/>
    <cellStyle name="Comma 2 3 19 5" xfId="12803"/>
    <cellStyle name="Comma 2 3 19 6" xfId="12804"/>
    <cellStyle name="Comma 2 3 2" xfId="12805"/>
    <cellStyle name="Comma 2 3 2 2" xfId="12806"/>
    <cellStyle name="Comma 2 3 2 2 2" xfId="12807"/>
    <cellStyle name="Comma 2 3 2 2 3" xfId="12808"/>
    <cellStyle name="Comma 2 3 2 2 4" xfId="12809"/>
    <cellStyle name="Comma 2 3 2 3" xfId="12810"/>
    <cellStyle name="Comma 2 3 2 4" xfId="12811"/>
    <cellStyle name="Comma 2 3 2 5" xfId="12812"/>
    <cellStyle name="Comma 2 3 20" xfId="12813"/>
    <cellStyle name="Comma 2 3 20 2" xfId="12814"/>
    <cellStyle name="Comma 2 3 20 3" xfId="12815"/>
    <cellStyle name="Comma 2 3 20 4" xfId="12816"/>
    <cellStyle name="Comma 2 3 21" xfId="12817"/>
    <cellStyle name="Comma 2 3 21 2" xfId="12818"/>
    <cellStyle name="Comma 2 3 22" xfId="12819"/>
    <cellStyle name="Comma 2 3 22 2" xfId="12820"/>
    <cellStyle name="Comma 2 3 23" xfId="12821"/>
    <cellStyle name="Comma 2 3 24" xfId="12822"/>
    <cellStyle name="Comma 2 3 3" xfId="12823"/>
    <cellStyle name="Comma 2 3 3 2" xfId="12824"/>
    <cellStyle name="Comma 2 3 3 2 2" xfId="12825"/>
    <cellStyle name="Comma 2 3 3 2 3" xfId="12826"/>
    <cellStyle name="Comma 2 3 3 2 4" xfId="12827"/>
    <cellStyle name="Comma 2 3 3 3" xfId="12828"/>
    <cellStyle name="Comma 2 3 3 4" xfId="12829"/>
    <cellStyle name="Comma 2 3 3 4 2" xfId="12830"/>
    <cellStyle name="Comma 2 3 3 4 2 2" xfId="12831"/>
    <cellStyle name="Comma 2 3 3 4 3" xfId="12832"/>
    <cellStyle name="Comma 2 3 3 5" xfId="12833"/>
    <cellStyle name="Comma 2 3 4" xfId="12834"/>
    <cellStyle name="Comma 2 3 4 2" xfId="12835"/>
    <cellStyle name="Comma 2 3 4 2 2" xfId="12836"/>
    <cellStyle name="Comma 2 3 4 2 3" xfId="12837"/>
    <cellStyle name="Comma 2 3 4 2 4" xfId="12838"/>
    <cellStyle name="Comma 2 3 4 3" xfId="12839"/>
    <cellStyle name="Comma 2 3 4 4" xfId="12840"/>
    <cellStyle name="Comma 2 3 4 5" xfId="12841"/>
    <cellStyle name="Comma 2 3 5" xfId="12842"/>
    <cellStyle name="Comma 2 3 5 2" xfId="12843"/>
    <cellStyle name="Comma 2 3 5 2 2" xfId="12844"/>
    <cellStyle name="Comma 2 3 5 2 3" xfId="12845"/>
    <cellStyle name="Comma 2 3 5 2 4" xfId="12846"/>
    <cellStyle name="Comma 2 3 5 3" xfId="12847"/>
    <cellStyle name="Comma 2 3 5 4" xfId="12848"/>
    <cellStyle name="Comma 2 3 5 5" xfId="12849"/>
    <cellStyle name="Comma 2 3 6" xfId="12850"/>
    <cellStyle name="Comma 2 3 6 2" xfId="12851"/>
    <cellStyle name="Comma 2 3 6 2 2" xfId="12852"/>
    <cellStyle name="Comma 2 3 6 2 3" xfId="12853"/>
    <cellStyle name="Comma 2 3 6 2 4" xfId="12854"/>
    <cellStyle name="Comma 2 3 6 3" xfId="12855"/>
    <cellStyle name="Comma 2 3 6 4" xfId="12856"/>
    <cellStyle name="Comma 2 3 6 5" xfId="12857"/>
    <cellStyle name="Comma 2 3 7" xfId="12858"/>
    <cellStyle name="Comma 2 3 7 2" xfId="12859"/>
    <cellStyle name="Comma 2 3 7 2 2" xfId="12860"/>
    <cellStyle name="Comma 2 3 7 2 3" xfId="12861"/>
    <cellStyle name="Comma 2 3 7 2 4" xfId="12862"/>
    <cellStyle name="Comma 2 3 7 3" xfId="12863"/>
    <cellStyle name="Comma 2 3 7 4" xfId="12864"/>
    <cellStyle name="Comma 2 3 7 5" xfId="12865"/>
    <cellStyle name="Comma 2 3 8" xfId="12866"/>
    <cellStyle name="Comma 2 3 8 2" xfId="12867"/>
    <cellStyle name="Comma 2 3 8 2 2" xfId="12868"/>
    <cellStyle name="Comma 2 3 8 2 2 2" xfId="12869"/>
    <cellStyle name="Comma 2 3 8 2 3" xfId="12870"/>
    <cellStyle name="Comma 2 3 8 2 4" xfId="12871"/>
    <cellStyle name="Comma 2 3 8 2 5" xfId="12872"/>
    <cellStyle name="Comma 2 3 8 3" xfId="12873"/>
    <cellStyle name="Comma 2 3 8 4" xfId="12874"/>
    <cellStyle name="Comma 2 3 8 5" xfId="12875"/>
    <cellStyle name="Comma 2 3 9" xfId="12876"/>
    <cellStyle name="Comma 2 3 9 2" xfId="12877"/>
    <cellStyle name="Comma 2 3 9 2 2" xfId="12878"/>
    <cellStyle name="Comma 2 3 9 2 2 2" xfId="12879"/>
    <cellStyle name="Comma 2 3 9 2 3" xfId="12880"/>
    <cellStyle name="Comma 2 3 9 2 4" xfId="12881"/>
    <cellStyle name="Comma 2 3 9 2 5" xfId="12882"/>
    <cellStyle name="Comma 2 3 9 3" xfId="12883"/>
    <cellStyle name="Comma 2 3 9 4" xfId="12884"/>
    <cellStyle name="Comma 2 3 9 5" xfId="12885"/>
    <cellStyle name="Comma 2 30" xfId="12886"/>
    <cellStyle name="Comma 2 30 2" xfId="12887"/>
    <cellStyle name="Comma 2 30 2 2" xfId="12888"/>
    <cellStyle name="Comma 2 30 2 3" xfId="12889"/>
    <cellStyle name="Comma 2 30 2 4" xfId="12890"/>
    <cellStyle name="Comma 2 30 3" xfId="12891"/>
    <cellStyle name="Comma 2 30 4" xfId="12892"/>
    <cellStyle name="Comma 2 30 5" xfId="12893"/>
    <cellStyle name="Comma 2 31" xfId="12894"/>
    <cellStyle name="Comma 2 31 2" xfId="12895"/>
    <cellStyle name="Comma 2 31 3" xfId="12896"/>
    <cellStyle name="Comma 2 31 4" xfId="12897"/>
    <cellStyle name="Comma 2 32" xfId="12898"/>
    <cellStyle name="Comma 2 32 2" xfId="12899"/>
    <cellStyle name="Comma 2 32 3" xfId="12900"/>
    <cellStyle name="Comma 2 32 4" xfId="12901"/>
    <cellStyle name="Comma 2 33" xfId="12902"/>
    <cellStyle name="Comma 2 33 2" xfId="12903"/>
    <cellStyle name="Comma 2 33 3" xfId="12904"/>
    <cellStyle name="Comma 2 33 3 2" xfId="12905"/>
    <cellStyle name="Comma 2 33 4" xfId="12906"/>
    <cellStyle name="Comma 2 33 5" xfId="12907"/>
    <cellStyle name="Comma 2 33 6" xfId="12908"/>
    <cellStyle name="Comma 2 34" xfId="12909"/>
    <cellStyle name="Comma 2 34 2" xfId="12910"/>
    <cellStyle name="Comma 2 34 2 2" xfId="12911"/>
    <cellStyle name="Comma 2 34 2 2 2" xfId="12912"/>
    <cellStyle name="Comma 2 34 2 3" xfId="12913"/>
    <cellStyle name="Comma 2 34 3" xfId="12914"/>
    <cellStyle name="Comma 2 34 4" xfId="12915"/>
    <cellStyle name="Comma 2 34 5" xfId="12916"/>
    <cellStyle name="Comma 2 34 6" xfId="12917"/>
    <cellStyle name="Comma 2 35" xfId="12918"/>
    <cellStyle name="Comma 2 35 2" xfId="12919"/>
    <cellStyle name="Comma 2 35 3" xfId="12920"/>
    <cellStyle name="Comma 2 35 4" xfId="12921"/>
    <cellStyle name="Comma 2 36" xfId="12922"/>
    <cellStyle name="Comma 2 36 2" xfId="12923"/>
    <cellStyle name="Comma 2 36 3" xfId="12924"/>
    <cellStyle name="Comma 2 36 4" xfId="12925"/>
    <cellStyle name="Comma 2 36 5" xfId="12926"/>
    <cellStyle name="Comma 2 37" xfId="12927"/>
    <cellStyle name="Comma 2 37 2" xfId="12928"/>
    <cellStyle name="Comma 2 37 3" xfId="12929"/>
    <cellStyle name="Comma 2 38" xfId="12930"/>
    <cellStyle name="Comma 2 38 2" xfId="12931"/>
    <cellStyle name="Comma 2 39" xfId="12932"/>
    <cellStyle name="Comma 2 4" xfId="12933"/>
    <cellStyle name="Comma 2 4 10" xfId="12934"/>
    <cellStyle name="Comma 2 4 10 2" xfId="12935"/>
    <cellStyle name="Comma 2 4 10 2 2" xfId="12936"/>
    <cellStyle name="Comma 2 4 10 2 3" xfId="12937"/>
    <cellStyle name="Comma 2 4 10 2 3 2" xfId="12938"/>
    <cellStyle name="Comma 2 4 10 2 3 2 2" xfId="12939"/>
    <cellStyle name="Comma 2 4 10 2 3 3" xfId="12940"/>
    <cellStyle name="Comma 2 4 10 2 4" xfId="12941"/>
    <cellStyle name="Comma 2 4 10 3" xfId="12942"/>
    <cellStyle name="Comma 2 4 10 4" xfId="12943"/>
    <cellStyle name="Comma 2 4 10 5" xfId="12944"/>
    <cellStyle name="Comma 2 4 11" xfId="12945"/>
    <cellStyle name="Comma 2 4 11 2" xfId="12946"/>
    <cellStyle name="Comma 2 4 11 2 2" xfId="12947"/>
    <cellStyle name="Comma 2 4 11 2 3" xfId="12948"/>
    <cellStyle name="Comma 2 4 11 2 4" xfId="12949"/>
    <cellStyle name="Comma 2 4 11 3" xfId="12950"/>
    <cellStyle name="Comma 2 4 11 4" xfId="12951"/>
    <cellStyle name="Comma 2 4 11 5" xfId="12952"/>
    <cellStyle name="Comma 2 4 12" xfId="12953"/>
    <cellStyle name="Comma 2 4 12 2" xfId="12954"/>
    <cellStyle name="Comma 2 4 12 2 2" xfId="12955"/>
    <cellStyle name="Comma 2 4 12 2 3" xfId="12956"/>
    <cellStyle name="Comma 2 4 12 2 4" xfId="12957"/>
    <cellStyle name="Comma 2 4 12 3" xfId="12958"/>
    <cellStyle name="Comma 2 4 12 4" xfId="12959"/>
    <cellStyle name="Comma 2 4 12 5" xfId="12960"/>
    <cellStyle name="Comma 2 4 13" xfId="12961"/>
    <cellStyle name="Comma 2 4 13 2" xfId="12962"/>
    <cellStyle name="Comma 2 4 13 2 2" xfId="12963"/>
    <cellStyle name="Comma 2 4 13 2 3" xfId="12964"/>
    <cellStyle name="Comma 2 4 13 2 4" xfId="12965"/>
    <cellStyle name="Comma 2 4 13 3" xfId="12966"/>
    <cellStyle name="Comma 2 4 13 4" xfId="12967"/>
    <cellStyle name="Comma 2 4 13 5" xfId="12968"/>
    <cellStyle name="Comma 2 4 14" xfId="12969"/>
    <cellStyle name="Comma 2 4 14 2" xfId="12970"/>
    <cellStyle name="Comma 2 4 14 2 2" xfId="12971"/>
    <cellStyle name="Comma 2 4 14 2 3" xfId="12972"/>
    <cellStyle name="Comma 2 4 14 2 4" xfId="12973"/>
    <cellStyle name="Comma 2 4 14 3" xfId="12974"/>
    <cellStyle name="Comma 2 4 14 4" xfId="12975"/>
    <cellStyle name="Comma 2 4 14 5" xfId="12976"/>
    <cellStyle name="Comma 2 4 15" xfId="12977"/>
    <cellStyle name="Comma 2 4 15 2" xfId="12978"/>
    <cellStyle name="Comma 2 4 15 2 2" xfId="12979"/>
    <cellStyle name="Comma 2 4 15 2 3" xfId="12980"/>
    <cellStyle name="Comma 2 4 15 2 4" xfId="12981"/>
    <cellStyle name="Comma 2 4 15 3" xfId="12982"/>
    <cellStyle name="Comma 2 4 15 4" xfId="12983"/>
    <cellStyle name="Comma 2 4 15 5" xfId="12984"/>
    <cellStyle name="Comma 2 4 16" xfId="12985"/>
    <cellStyle name="Comma 2 4 16 2" xfId="12986"/>
    <cellStyle name="Comma 2 4 16 2 2" xfId="12987"/>
    <cellStyle name="Comma 2 4 16 2 3" xfId="12988"/>
    <cellStyle name="Comma 2 4 16 2 4" xfId="12989"/>
    <cellStyle name="Comma 2 4 16 3" xfId="12990"/>
    <cellStyle name="Comma 2 4 16 4" xfId="12991"/>
    <cellStyle name="Comma 2 4 16 5" xfId="12992"/>
    <cellStyle name="Comma 2 4 17" xfId="12993"/>
    <cellStyle name="Comma 2 4 17 2" xfId="12994"/>
    <cellStyle name="Comma 2 4 17 2 2" xfId="12995"/>
    <cellStyle name="Comma 2 4 17 2 3" xfId="12996"/>
    <cellStyle name="Comma 2 4 17 2 4" xfId="12997"/>
    <cellStyle name="Comma 2 4 17 3" xfId="12998"/>
    <cellStyle name="Comma 2 4 17 3 2" xfId="12999"/>
    <cellStyle name="Comma 2 4 17 3 2 2" xfId="13000"/>
    <cellStyle name="Comma 2 4 17 3 3" xfId="13001"/>
    <cellStyle name="Comma 2 4 17 4" xfId="13002"/>
    <cellStyle name="Comma 2 4 17 5" xfId="13003"/>
    <cellStyle name="Comma 2 4 18" xfId="13004"/>
    <cellStyle name="Comma 2 4 18 2" xfId="13005"/>
    <cellStyle name="Comma 2 4 18 2 2" xfId="13006"/>
    <cellStyle name="Comma 2 4 18 2 3" xfId="13007"/>
    <cellStyle name="Comma 2 4 18 2 4" xfId="13008"/>
    <cellStyle name="Comma 2 4 18 3" xfId="13009"/>
    <cellStyle name="Comma 2 4 18 4" xfId="13010"/>
    <cellStyle name="Comma 2 4 18 5" xfId="13011"/>
    <cellStyle name="Comma 2 4 19" xfId="13012"/>
    <cellStyle name="Comma 2 4 19 2" xfId="13013"/>
    <cellStyle name="Comma 2 4 19 2 2" xfId="13014"/>
    <cellStyle name="Comma 2 4 19 2 3" xfId="13015"/>
    <cellStyle name="Comma 2 4 19 2 4" xfId="13016"/>
    <cellStyle name="Comma 2 4 19 3" xfId="13017"/>
    <cellStyle name="Comma 2 4 19 4" xfId="13018"/>
    <cellStyle name="Comma 2 4 19 5" xfId="13019"/>
    <cellStyle name="Comma 2 4 2" xfId="13020"/>
    <cellStyle name="Comma 2 4 2 2" xfId="13021"/>
    <cellStyle name="Comma 2 4 2 2 2" xfId="13022"/>
    <cellStyle name="Comma 2 4 2 2 3" xfId="13023"/>
    <cellStyle name="Comma 2 4 2 2 4" xfId="13024"/>
    <cellStyle name="Comma 2 4 2 3" xfId="13025"/>
    <cellStyle name="Comma 2 4 2 4" xfId="13026"/>
    <cellStyle name="Comma 2 4 2 5" xfId="13027"/>
    <cellStyle name="Comma 2 4 20" xfId="13028"/>
    <cellStyle name="Comma 2 4 20 2" xfId="13029"/>
    <cellStyle name="Comma 2 4 20 3" xfId="13030"/>
    <cellStyle name="Comma 2 4 20 4" xfId="13031"/>
    <cellStyle name="Comma 2 4 21" xfId="13032"/>
    <cellStyle name="Comma 2 4 21 2" xfId="13033"/>
    <cellStyle name="Comma 2 4 22" xfId="13034"/>
    <cellStyle name="Comma 2 4 22 2" xfId="13035"/>
    <cellStyle name="Comma 2 4 23" xfId="13036"/>
    <cellStyle name="Comma 2 4 3" xfId="13037"/>
    <cellStyle name="Comma 2 4 3 2" xfId="13038"/>
    <cellStyle name="Comma 2 4 3 2 2" xfId="13039"/>
    <cellStyle name="Comma 2 4 3 2 3" xfId="13040"/>
    <cellStyle name="Comma 2 4 3 2 4" xfId="13041"/>
    <cellStyle name="Comma 2 4 3 3" xfId="13042"/>
    <cellStyle name="Comma 2 4 3 4" xfId="13043"/>
    <cellStyle name="Comma 2 4 3 5" xfId="13044"/>
    <cellStyle name="Comma 2 4 4" xfId="13045"/>
    <cellStyle name="Comma 2 4 4 2" xfId="13046"/>
    <cellStyle name="Comma 2 4 4 2 2" xfId="13047"/>
    <cellStyle name="Comma 2 4 4 2 3" xfId="13048"/>
    <cellStyle name="Comma 2 4 4 2 4" xfId="13049"/>
    <cellStyle name="Comma 2 4 4 3" xfId="13050"/>
    <cellStyle name="Comma 2 4 4 4" xfId="13051"/>
    <cellStyle name="Comma 2 4 4 5" xfId="13052"/>
    <cellStyle name="Comma 2 4 5" xfId="13053"/>
    <cellStyle name="Comma 2 4 5 2" xfId="13054"/>
    <cellStyle name="Comma 2 4 5 2 2" xfId="13055"/>
    <cellStyle name="Comma 2 4 5 2 3" xfId="13056"/>
    <cellStyle name="Comma 2 4 5 2 4" xfId="13057"/>
    <cellStyle name="Comma 2 4 5 3" xfId="13058"/>
    <cellStyle name="Comma 2 4 5 4" xfId="13059"/>
    <cellStyle name="Comma 2 4 5 5" xfId="13060"/>
    <cellStyle name="Comma 2 4 6" xfId="13061"/>
    <cellStyle name="Comma 2 4 6 2" xfId="13062"/>
    <cellStyle name="Comma 2 4 6 2 2" xfId="13063"/>
    <cellStyle name="Comma 2 4 6 2 3" xfId="13064"/>
    <cellStyle name="Comma 2 4 6 2 4" xfId="13065"/>
    <cellStyle name="Comma 2 4 6 3" xfId="13066"/>
    <cellStyle name="Comma 2 4 6 4" xfId="13067"/>
    <cellStyle name="Comma 2 4 6 5" xfId="13068"/>
    <cellStyle name="Comma 2 4 7" xfId="13069"/>
    <cellStyle name="Comma 2 4 7 2" xfId="13070"/>
    <cellStyle name="Comma 2 4 7 2 2" xfId="13071"/>
    <cellStyle name="Comma 2 4 7 2 2 2" xfId="13072"/>
    <cellStyle name="Comma 2 4 7 2 2 2 2" xfId="13073"/>
    <cellStyle name="Comma 2 4 7 2 2 3" xfId="13074"/>
    <cellStyle name="Comma 2 4 7 2 3" xfId="13075"/>
    <cellStyle name="Comma 2 4 7 2 4" xfId="13076"/>
    <cellStyle name="Comma 2 4 7 3" xfId="13077"/>
    <cellStyle name="Comma 2 4 7 4" xfId="13078"/>
    <cellStyle name="Comma 2 4 7 5" xfId="13079"/>
    <cellStyle name="Comma 2 4 8" xfId="13080"/>
    <cellStyle name="Comma 2 4 8 2" xfId="13081"/>
    <cellStyle name="Comma 2 4 8 2 2" xfId="13082"/>
    <cellStyle name="Comma 2 4 8 2 3" xfId="13083"/>
    <cellStyle name="Comma 2 4 8 2 4" xfId="13084"/>
    <cellStyle name="Comma 2 4 8 3" xfId="13085"/>
    <cellStyle name="Comma 2 4 8 3 2" xfId="13086"/>
    <cellStyle name="Comma 2 4 8 4" xfId="13087"/>
    <cellStyle name="Comma 2 4 8 5" xfId="13088"/>
    <cellStyle name="Comma 2 4 8 6" xfId="13089"/>
    <cellStyle name="Comma 2 4 9" xfId="13090"/>
    <cellStyle name="Comma 2 4 9 2" xfId="13091"/>
    <cellStyle name="Comma 2 4 9 2 2" xfId="13092"/>
    <cellStyle name="Comma 2 4 9 2 3" xfId="13093"/>
    <cellStyle name="Comma 2 4 9 2 4" xfId="13094"/>
    <cellStyle name="Comma 2 4 9 3" xfId="13095"/>
    <cellStyle name="Comma 2 4 9 4" xfId="13096"/>
    <cellStyle name="Comma 2 4 9 5" xfId="13097"/>
    <cellStyle name="Comma 2 40" xfId="13098"/>
    <cellStyle name="Comma 2 41" xfId="13099"/>
    <cellStyle name="Comma 2 42" xfId="13100"/>
    <cellStyle name="Comma 2 5" xfId="13101"/>
    <cellStyle name="Comma 2 5 10" xfId="13102"/>
    <cellStyle name="Comma 2 5 10 2" xfId="13103"/>
    <cellStyle name="Comma 2 5 10 2 2" xfId="13104"/>
    <cellStyle name="Comma 2 5 10 2 3" xfId="13105"/>
    <cellStyle name="Comma 2 5 10 2 4" xfId="13106"/>
    <cellStyle name="Comma 2 5 10 3" xfId="13107"/>
    <cellStyle name="Comma 2 5 10 4" xfId="13108"/>
    <cellStyle name="Comma 2 5 10 5" xfId="13109"/>
    <cellStyle name="Comma 2 5 11" xfId="13110"/>
    <cellStyle name="Comma 2 5 11 2" xfId="13111"/>
    <cellStyle name="Comma 2 5 11 2 2" xfId="13112"/>
    <cellStyle name="Comma 2 5 11 2 3" xfId="13113"/>
    <cellStyle name="Comma 2 5 11 2 4" xfId="13114"/>
    <cellStyle name="Comma 2 5 11 3" xfId="13115"/>
    <cellStyle name="Comma 2 5 11 4" xfId="13116"/>
    <cellStyle name="Comma 2 5 11 5" xfId="13117"/>
    <cellStyle name="Comma 2 5 12" xfId="13118"/>
    <cellStyle name="Comma 2 5 12 2" xfId="13119"/>
    <cellStyle name="Comma 2 5 12 2 2" xfId="13120"/>
    <cellStyle name="Comma 2 5 12 2 3" xfId="13121"/>
    <cellStyle name="Comma 2 5 12 2 4" xfId="13122"/>
    <cellStyle name="Comma 2 5 12 3" xfId="13123"/>
    <cellStyle name="Comma 2 5 12 4" xfId="13124"/>
    <cellStyle name="Comma 2 5 12 5" xfId="13125"/>
    <cellStyle name="Comma 2 5 13" xfId="13126"/>
    <cellStyle name="Comma 2 5 13 2" xfId="13127"/>
    <cellStyle name="Comma 2 5 13 2 2" xfId="13128"/>
    <cellStyle name="Comma 2 5 13 2 2 2" xfId="13129"/>
    <cellStyle name="Comma 2 5 13 2 2 2 2" xfId="13130"/>
    <cellStyle name="Comma 2 5 13 2 2 3" xfId="13131"/>
    <cellStyle name="Comma 2 5 13 2 3" xfId="13132"/>
    <cellStyle name="Comma 2 5 13 2 4" xfId="13133"/>
    <cellStyle name="Comma 2 5 13 3" xfId="13134"/>
    <cellStyle name="Comma 2 5 13 4" xfId="13135"/>
    <cellStyle name="Comma 2 5 13 5" xfId="13136"/>
    <cellStyle name="Comma 2 5 14" xfId="13137"/>
    <cellStyle name="Comma 2 5 14 2" xfId="13138"/>
    <cellStyle name="Comma 2 5 14 2 2" xfId="13139"/>
    <cellStyle name="Comma 2 5 14 2 3" xfId="13140"/>
    <cellStyle name="Comma 2 5 14 2 4" xfId="13141"/>
    <cellStyle name="Comma 2 5 14 3" xfId="13142"/>
    <cellStyle name="Comma 2 5 14 4" xfId="13143"/>
    <cellStyle name="Comma 2 5 14 5" xfId="13144"/>
    <cellStyle name="Comma 2 5 15" xfId="13145"/>
    <cellStyle name="Comma 2 5 15 2" xfId="13146"/>
    <cellStyle name="Comma 2 5 15 2 2" xfId="13147"/>
    <cellStyle name="Comma 2 5 15 2 3" xfId="13148"/>
    <cellStyle name="Comma 2 5 15 2 4" xfId="13149"/>
    <cellStyle name="Comma 2 5 15 3" xfId="13150"/>
    <cellStyle name="Comma 2 5 15 4" xfId="13151"/>
    <cellStyle name="Comma 2 5 15 5" xfId="13152"/>
    <cellStyle name="Comma 2 5 16" xfId="13153"/>
    <cellStyle name="Comma 2 5 16 2" xfId="13154"/>
    <cellStyle name="Comma 2 5 16 2 2" xfId="13155"/>
    <cellStyle name="Comma 2 5 16 2 3" xfId="13156"/>
    <cellStyle name="Comma 2 5 16 2 4" xfId="13157"/>
    <cellStyle name="Comma 2 5 16 3" xfId="13158"/>
    <cellStyle name="Comma 2 5 16 4" xfId="13159"/>
    <cellStyle name="Comma 2 5 16 5" xfId="13160"/>
    <cellStyle name="Comma 2 5 17" xfId="13161"/>
    <cellStyle name="Comma 2 5 17 2" xfId="13162"/>
    <cellStyle name="Comma 2 5 17 2 2" xfId="13163"/>
    <cellStyle name="Comma 2 5 17 2 3" xfId="13164"/>
    <cellStyle name="Comma 2 5 17 2 4" xfId="13165"/>
    <cellStyle name="Comma 2 5 17 3" xfId="13166"/>
    <cellStyle name="Comma 2 5 17 4" xfId="13167"/>
    <cellStyle name="Comma 2 5 17 5" xfId="13168"/>
    <cellStyle name="Comma 2 5 18" xfId="13169"/>
    <cellStyle name="Comma 2 5 18 2" xfId="13170"/>
    <cellStyle name="Comma 2 5 18 2 2" xfId="13171"/>
    <cellStyle name="Comma 2 5 18 2 3" xfId="13172"/>
    <cellStyle name="Comma 2 5 18 2 4" xfId="13173"/>
    <cellStyle name="Comma 2 5 18 3" xfId="13174"/>
    <cellStyle name="Comma 2 5 18 4" xfId="13175"/>
    <cellStyle name="Comma 2 5 18 5" xfId="13176"/>
    <cellStyle name="Comma 2 5 19" xfId="13177"/>
    <cellStyle name="Comma 2 5 19 2" xfId="13178"/>
    <cellStyle name="Comma 2 5 19 2 2" xfId="13179"/>
    <cellStyle name="Comma 2 5 19 2 3" xfId="13180"/>
    <cellStyle name="Comma 2 5 19 2 4" xfId="13181"/>
    <cellStyle name="Comma 2 5 19 3" xfId="13182"/>
    <cellStyle name="Comma 2 5 19 4" xfId="13183"/>
    <cellStyle name="Comma 2 5 19 5" xfId="13184"/>
    <cellStyle name="Comma 2 5 2" xfId="13185"/>
    <cellStyle name="Comma 2 5 2 2" xfId="13186"/>
    <cellStyle name="Comma 2 5 2 2 2" xfId="13187"/>
    <cellStyle name="Comma 2 5 2 2 3" xfId="13188"/>
    <cellStyle name="Comma 2 5 2 2 4" xfId="13189"/>
    <cellStyle name="Comma 2 5 2 3" xfId="13190"/>
    <cellStyle name="Comma 2 5 2 4" xfId="13191"/>
    <cellStyle name="Comma 2 5 2 5" xfId="13192"/>
    <cellStyle name="Comma 2 5 20" xfId="13193"/>
    <cellStyle name="Comma 2 5 20 2" xfId="13194"/>
    <cellStyle name="Comma 2 5 20 3" xfId="13195"/>
    <cellStyle name="Comma 2 5 20 4" xfId="13196"/>
    <cellStyle name="Comma 2 5 21" xfId="13197"/>
    <cellStyle name="Comma 2 5 21 2" xfId="13198"/>
    <cellStyle name="Comma 2 5 21 3" xfId="13199"/>
    <cellStyle name="Comma 2 5 22" xfId="13200"/>
    <cellStyle name="Comma 2 5 22 2" xfId="13201"/>
    <cellStyle name="Comma 2 5 23" xfId="13202"/>
    <cellStyle name="Comma 2 5 24" xfId="13203"/>
    <cellStyle name="Comma 2 5 3" xfId="13204"/>
    <cellStyle name="Comma 2 5 3 2" xfId="13205"/>
    <cellStyle name="Comma 2 5 3 2 2" xfId="13206"/>
    <cellStyle name="Comma 2 5 3 2 3" xfId="13207"/>
    <cellStyle name="Comma 2 5 3 2 4" xfId="13208"/>
    <cellStyle name="Comma 2 5 3 3" xfId="13209"/>
    <cellStyle name="Comma 2 5 3 4" xfId="13210"/>
    <cellStyle name="Comma 2 5 3 5" xfId="13211"/>
    <cellStyle name="Comma 2 5 4" xfId="13212"/>
    <cellStyle name="Comma 2 5 4 2" xfId="13213"/>
    <cellStyle name="Comma 2 5 4 2 2" xfId="13214"/>
    <cellStyle name="Comma 2 5 4 2 3" xfId="13215"/>
    <cellStyle name="Comma 2 5 4 2 4" xfId="13216"/>
    <cellStyle name="Comma 2 5 4 3" xfId="13217"/>
    <cellStyle name="Comma 2 5 4 4" xfId="13218"/>
    <cellStyle name="Comma 2 5 4 5" xfId="13219"/>
    <cellStyle name="Comma 2 5 5" xfId="13220"/>
    <cellStyle name="Comma 2 5 5 2" xfId="13221"/>
    <cellStyle name="Comma 2 5 5 2 2" xfId="13222"/>
    <cellStyle name="Comma 2 5 5 2 3" xfId="13223"/>
    <cellStyle name="Comma 2 5 5 2 4" xfId="13224"/>
    <cellStyle name="Comma 2 5 5 3" xfId="13225"/>
    <cellStyle name="Comma 2 5 5 4" xfId="13226"/>
    <cellStyle name="Comma 2 5 5 5" xfId="13227"/>
    <cellStyle name="Comma 2 5 6" xfId="13228"/>
    <cellStyle name="Comma 2 5 6 2" xfId="13229"/>
    <cellStyle name="Comma 2 5 6 2 2" xfId="13230"/>
    <cellStyle name="Comma 2 5 6 2 3" xfId="13231"/>
    <cellStyle name="Comma 2 5 6 2 4" xfId="13232"/>
    <cellStyle name="Comma 2 5 6 3" xfId="13233"/>
    <cellStyle name="Comma 2 5 6 4" xfId="13234"/>
    <cellStyle name="Comma 2 5 6 5" xfId="13235"/>
    <cellStyle name="Comma 2 5 7" xfId="13236"/>
    <cellStyle name="Comma 2 5 7 2" xfId="13237"/>
    <cellStyle name="Comma 2 5 7 2 2" xfId="13238"/>
    <cellStyle name="Comma 2 5 7 2 3" xfId="13239"/>
    <cellStyle name="Comma 2 5 7 2 4" xfId="13240"/>
    <cellStyle name="Comma 2 5 7 3" xfId="13241"/>
    <cellStyle name="Comma 2 5 7 4" xfId="13242"/>
    <cellStyle name="Comma 2 5 7 5" xfId="13243"/>
    <cellStyle name="Comma 2 5 8" xfId="13244"/>
    <cellStyle name="Comma 2 5 8 2" xfId="13245"/>
    <cellStyle name="Comma 2 5 8 2 2" xfId="13246"/>
    <cellStyle name="Comma 2 5 8 2 3" xfId="13247"/>
    <cellStyle name="Comma 2 5 8 2 4" xfId="13248"/>
    <cellStyle name="Comma 2 5 8 3" xfId="13249"/>
    <cellStyle name="Comma 2 5 8 4" xfId="13250"/>
    <cellStyle name="Comma 2 5 8 5" xfId="13251"/>
    <cellStyle name="Comma 2 5 9" xfId="13252"/>
    <cellStyle name="Comma 2 5 9 2" xfId="13253"/>
    <cellStyle name="Comma 2 5 9 2 2" xfId="13254"/>
    <cellStyle name="Comma 2 5 9 2 3" xfId="13255"/>
    <cellStyle name="Comma 2 5 9 2 4" xfId="13256"/>
    <cellStyle name="Comma 2 5 9 3" xfId="13257"/>
    <cellStyle name="Comma 2 5 9 4" xfId="13258"/>
    <cellStyle name="Comma 2 5 9 5" xfId="13259"/>
    <cellStyle name="Comma 2 6" xfId="13260"/>
    <cellStyle name="Comma 2 6 10" xfId="13261"/>
    <cellStyle name="Comma 2 6 10 2" xfId="13262"/>
    <cellStyle name="Comma 2 6 10 2 2" xfId="13263"/>
    <cellStyle name="Comma 2 6 10 2 3" xfId="13264"/>
    <cellStyle name="Comma 2 6 10 2 4" xfId="13265"/>
    <cellStyle name="Comma 2 6 10 3" xfId="13266"/>
    <cellStyle name="Comma 2 6 10 4" xfId="13267"/>
    <cellStyle name="Comma 2 6 10 5" xfId="13268"/>
    <cellStyle name="Comma 2 6 11" xfId="13269"/>
    <cellStyle name="Comma 2 6 11 2" xfId="13270"/>
    <cellStyle name="Comma 2 6 11 2 2" xfId="13271"/>
    <cellStyle name="Comma 2 6 11 2 3" xfId="13272"/>
    <cellStyle name="Comma 2 6 11 2 4" xfId="13273"/>
    <cellStyle name="Comma 2 6 11 3" xfId="13274"/>
    <cellStyle name="Comma 2 6 11 4" xfId="13275"/>
    <cellStyle name="Comma 2 6 11 5" xfId="13276"/>
    <cellStyle name="Comma 2 6 12" xfId="13277"/>
    <cellStyle name="Comma 2 6 12 2" xfId="13278"/>
    <cellStyle name="Comma 2 6 12 2 2" xfId="13279"/>
    <cellStyle name="Comma 2 6 12 2 3" xfId="13280"/>
    <cellStyle name="Comma 2 6 12 2 4" xfId="13281"/>
    <cellStyle name="Comma 2 6 12 3" xfId="13282"/>
    <cellStyle name="Comma 2 6 12 4" xfId="13283"/>
    <cellStyle name="Comma 2 6 12 5" xfId="13284"/>
    <cellStyle name="Comma 2 6 13" xfId="13285"/>
    <cellStyle name="Comma 2 6 13 2" xfId="13286"/>
    <cellStyle name="Comma 2 6 13 2 2" xfId="13287"/>
    <cellStyle name="Comma 2 6 13 2 3" xfId="13288"/>
    <cellStyle name="Comma 2 6 13 2 4" xfId="13289"/>
    <cellStyle name="Comma 2 6 13 3" xfId="13290"/>
    <cellStyle name="Comma 2 6 13 4" xfId="13291"/>
    <cellStyle name="Comma 2 6 13 5" xfId="13292"/>
    <cellStyle name="Comma 2 6 14" xfId="13293"/>
    <cellStyle name="Comma 2 6 14 2" xfId="13294"/>
    <cellStyle name="Comma 2 6 14 2 2" xfId="13295"/>
    <cellStyle name="Comma 2 6 14 2 3" xfId="13296"/>
    <cellStyle name="Comma 2 6 14 2 4" xfId="13297"/>
    <cellStyle name="Comma 2 6 14 3" xfId="13298"/>
    <cellStyle name="Comma 2 6 14 4" xfId="13299"/>
    <cellStyle name="Comma 2 6 14 5" xfId="13300"/>
    <cellStyle name="Comma 2 6 15" xfId="13301"/>
    <cellStyle name="Comma 2 6 15 2" xfId="13302"/>
    <cellStyle name="Comma 2 6 15 2 2" xfId="13303"/>
    <cellStyle name="Comma 2 6 15 2 3" xfId="13304"/>
    <cellStyle name="Comma 2 6 15 2 4" xfId="13305"/>
    <cellStyle name="Comma 2 6 15 3" xfId="13306"/>
    <cellStyle name="Comma 2 6 15 4" xfId="13307"/>
    <cellStyle name="Comma 2 6 15 5" xfId="13308"/>
    <cellStyle name="Comma 2 6 16" xfId="13309"/>
    <cellStyle name="Comma 2 6 16 2" xfId="13310"/>
    <cellStyle name="Comma 2 6 16 2 2" xfId="13311"/>
    <cellStyle name="Comma 2 6 16 2 3" xfId="13312"/>
    <cellStyle name="Comma 2 6 16 2 4" xfId="13313"/>
    <cellStyle name="Comma 2 6 16 3" xfId="13314"/>
    <cellStyle name="Comma 2 6 16 4" xfId="13315"/>
    <cellStyle name="Comma 2 6 16 5" xfId="13316"/>
    <cellStyle name="Comma 2 6 17" xfId="13317"/>
    <cellStyle name="Comma 2 6 17 2" xfId="13318"/>
    <cellStyle name="Comma 2 6 17 2 2" xfId="13319"/>
    <cellStyle name="Comma 2 6 17 2 3" xfId="13320"/>
    <cellStyle name="Comma 2 6 17 2 4" xfId="13321"/>
    <cellStyle name="Comma 2 6 17 3" xfId="13322"/>
    <cellStyle name="Comma 2 6 17 4" xfId="13323"/>
    <cellStyle name="Comma 2 6 17 5" xfId="13324"/>
    <cellStyle name="Comma 2 6 18" xfId="13325"/>
    <cellStyle name="Comma 2 6 18 2" xfId="13326"/>
    <cellStyle name="Comma 2 6 18 2 2" xfId="13327"/>
    <cellStyle name="Comma 2 6 18 2 3" xfId="13328"/>
    <cellStyle name="Comma 2 6 18 2 4" xfId="13329"/>
    <cellStyle name="Comma 2 6 18 3" xfId="13330"/>
    <cellStyle name="Comma 2 6 18 4" xfId="13331"/>
    <cellStyle name="Comma 2 6 18 5" xfId="13332"/>
    <cellStyle name="Comma 2 6 19" xfId="13333"/>
    <cellStyle name="Comma 2 6 19 2" xfId="13334"/>
    <cellStyle name="Comma 2 6 19 2 2" xfId="13335"/>
    <cellStyle name="Comma 2 6 19 2 3" xfId="13336"/>
    <cellStyle name="Comma 2 6 19 2 4" xfId="13337"/>
    <cellStyle name="Comma 2 6 19 3" xfId="13338"/>
    <cellStyle name="Comma 2 6 19 4" xfId="13339"/>
    <cellStyle name="Comma 2 6 19 5" xfId="13340"/>
    <cellStyle name="Comma 2 6 2" xfId="13341"/>
    <cellStyle name="Comma 2 6 2 2" xfId="13342"/>
    <cellStyle name="Comma 2 6 2 2 2" xfId="13343"/>
    <cellStyle name="Comma 2 6 2 2 3" xfId="13344"/>
    <cellStyle name="Comma 2 6 2 2 4" xfId="13345"/>
    <cellStyle name="Comma 2 6 2 3" xfId="13346"/>
    <cellStyle name="Comma 2 6 2 4" xfId="13347"/>
    <cellStyle name="Comma 2 6 2 5" xfId="13348"/>
    <cellStyle name="Comma 2 6 20" xfId="13349"/>
    <cellStyle name="Comma 2 6 20 2" xfId="13350"/>
    <cellStyle name="Comma 2 6 20 3" xfId="13351"/>
    <cellStyle name="Comma 2 6 20 4" xfId="13352"/>
    <cellStyle name="Comma 2 6 21" xfId="13353"/>
    <cellStyle name="Comma 2 6 21 2" xfId="13354"/>
    <cellStyle name="Comma 2 6 22" xfId="13355"/>
    <cellStyle name="Comma 2 6 22 2" xfId="13356"/>
    <cellStyle name="Comma 2 6 23" xfId="13357"/>
    <cellStyle name="Comma 2 6 3" xfId="13358"/>
    <cellStyle name="Comma 2 6 3 2" xfId="13359"/>
    <cellStyle name="Comma 2 6 3 2 2" xfId="13360"/>
    <cellStyle name="Comma 2 6 3 2 3" xfId="13361"/>
    <cellStyle name="Comma 2 6 3 2 4" xfId="13362"/>
    <cellStyle name="Comma 2 6 3 3" xfId="13363"/>
    <cellStyle name="Comma 2 6 3 4" xfId="13364"/>
    <cellStyle name="Comma 2 6 3 5" xfId="13365"/>
    <cellStyle name="Comma 2 6 4" xfId="13366"/>
    <cellStyle name="Comma 2 6 4 2" xfId="13367"/>
    <cellStyle name="Comma 2 6 4 2 2" xfId="13368"/>
    <cellStyle name="Comma 2 6 4 2 3" xfId="13369"/>
    <cellStyle name="Comma 2 6 4 2 4" xfId="13370"/>
    <cellStyle name="Comma 2 6 4 3" xfId="13371"/>
    <cellStyle name="Comma 2 6 4 4" xfId="13372"/>
    <cellStyle name="Comma 2 6 4 5" xfId="13373"/>
    <cellStyle name="Comma 2 6 5" xfId="13374"/>
    <cellStyle name="Comma 2 6 5 2" xfId="13375"/>
    <cellStyle name="Comma 2 6 5 2 2" xfId="13376"/>
    <cellStyle name="Comma 2 6 5 2 3" xfId="13377"/>
    <cellStyle name="Comma 2 6 5 2 4" xfId="13378"/>
    <cellStyle name="Comma 2 6 5 3" xfId="13379"/>
    <cellStyle name="Comma 2 6 5 4" xfId="13380"/>
    <cellStyle name="Comma 2 6 5 5" xfId="13381"/>
    <cellStyle name="Comma 2 6 6" xfId="13382"/>
    <cellStyle name="Comma 2 6 6 2" xfId="13383"/>
    <cellStyle name="Comma 2 6 6 2 2" xfId="13384"/>
    <cellStyle name="Comma 2 6 6 2 3" xfId="13385"/>
    <cellStyle name="Comma 2 6 6 2 4" xfId="13386"/>
    <cellStyle name="Comma 2 6 6 3" xfId="13387"/>
    <cellStyle name="Comma 2 6 6 4" xfId="13388"/>
    <cellStyle name="Comma 2 6 6 5" xfId="13389"/>
    <cellStyle name="Comma 2 6 7" xfId="13390"/>
    <cellStyle name="Comma 2 6 7 2" xfId="13391"/>
    <cellStyle name="Comma 2 6 7 2 2" xfId="13392"/>
    <cellStyle name="Comma 2 6 7 2 3" xfId="13393"/>
    <cellStyle name="Comma 2 6 7 2 4" xfId="13394"/>
    <cellStyle name="Comma 2 6 7 3" xfId="13395"/>
    <cellStyle name="Comma 2 6 7 4" xfId="13396"/>
    <cellStyle name="Comma 2 6 7 5" xfId="13397"/>
    <cellStyle name="Comma 2 6 8" xfId="13398"/>
    <cellStyle name="Comma 2 6 8 2" xfId="13399"/>
    <cellStyle name="Comma 2 6 8 2 2" xfId="13400"/>
    <cellStyle name="Comma 2 6 8 2 2 2" xfId="13401"/>
    <cellStyle name="Comma 2 6 8 2 3" xfId="13402"/>
    <cellStyle name="Comma 2 6 8 2 4" xfId="13403"/>
    <cellStyle name="Comma 2 6 8 2 5" xfId="13404"/>
    <cellStyle name="Comma 2 6 8 3" xfId="13405"/>
    <cellStyle name="Comma 2 6 8 4" xfId="13406"/>
    <cellStyle name="Comma 2 6 8 5" xfId="13407"/>
    <cellStyle name="Comma 2 6 9" xfId="13408"/>
    <cellStyle name="Comma 2 6 9 2" xfId="13409"/>
    <cellStyle name="Comma 2 6 9 2 2" xfId="13410"/>
    <cellStyle name="Comma 2 6 9 2 3" xfId="13411"/>
    <cellStyle name="Comma 2 6 9 2 4" xfId="13412"/>
    <cellStyle name="Comma 2 6 9 3" xfId="13413"/>
    <cellStyle name="Comma 2 6 9 4" xfId="13414"/>
    <cellStyle name="Comma 2 6 9 5" xfId="13415"/>
    <cellStyle name="Comma 2 7" xfId="13416"/>
    <cellStyle name="Comma 2 7 10" xfId="13417"/>
    <cellStyle name="Comma 2 7 10 2" xfId="13418"/>
    <cellStyle name="Comma 2 7 10 2 2" xfId="13419"/>
    <cellStyle name="Comma 2 7 10 2 3" xfId="13420"/>
    <cellStyle name="Comma 2 7 10 2 4" xfId="13421"/>
    <cellStyle name="Comma 2 7 10 3" xfId="13422"/>
    <cellStyle name="Comma 2 7 10 4" xfId="13423"/>
    <cellStyle name="Comma 2 7 10 5" xfId="13424"/>
    <cellStyle name="Comma 2 7 11" xfId="13425"/>
    <cellStyle name="Comma 2 7 11 2" xfId="13426"/>
    <cellStyle name="Comma 2 7 11 2 2" xfId="13427"/>
    <cellStyle name="Comma 2 7 11 2 3" xfId="13428"/>
    <cellStyle name="Comma 2 7 11 2 4" xfId="13429"/>
    <cellStyle name="Comma 2 7 11 3" xfId="13430"/>
    <cellStyle name="Comma 2 7 11 4" xfId="13431"/>
    <cellStyle name="Comma 2 7 11 5" xfId="13432"/>
    <cellStyle name="Comma 2 7 12" xfId="13433"/>
    <cellStyle name="Comma 2 7 12 2" xfId="13434"/>
    <cellStyle name="Comma 2 7 12 2 2" xfId="13435"/>
    <cellStyle name="Comma 2 7 12 2 3" xfId="13436"/>
    <cellStyle name="Comma 2 7 12 2 4" xfId="13437"/>
    <cellStyle name="Comma 2 7 12 3" xfId="13438"/>
    <cellStyle name="Comma 2 7 12 4" xfId="13439"/>
    <cellStyle name="Comma 2 7 12 5" xfId="13440"/>
    <cellStyle name="Comma 2 7 13" xfId="13441"/>
    <cellStyle name="Comma 2 7 13 2" xfId="13442"/>
    <cellStyle name="Comma 2 7 13 2 2" xfId="13443"/>
    <cellStyle name="Comma 2 7 13 2 3" xfId="13444"/>
    <cellStyle name="Comma 2 7 13 2 4" xfId="13445"/>
    <cellStyle name="Comma 2 7 13 3" xfId="13446"/>
    <cellStyle name="Comma 2 7 13 4" xfId="13447"/>
    <cellStyle name="Comma 2 7 13 5" xfId="13448"/>
    <cellStyle name="Comma 2 7 14" xfId="13449"/>
    <cellStyle name="Comma 2 7 14 2" xfId="13450"/>
    <cellStyle name="Comma 2 7 14 2 2" xfId="13451"/>
    <cellStyle name="Comma 2 7 14 2 3" xfId="13452"/>
    <cellStyle name="Comma 2 7 14 2 4" xfId="13453"/>
    <cellStyle name="Comma 2 7 14 3" xfId="13454"/>
    <cellStyle name="Comma 2 7 14 4" xfId="13455"/>
    <cellStyle name="Comma 2 7 14 5" xfId="13456"/>
    <cellStyle name="Comma 2 7 15" xfId="13457"/>
    <cellStyle name="Comma 2 7 15 2" xfId="13458"/>
    <cellStyle name="Comma 2 7 15 2 2" xfId="13459"/>
    <cellStyle name="Comma 2 7 15 2 3" xfId="13460"/>
    <cellStyle name="Comma 2 7 15 2 4" xfId="13461"/>
    <cellStyle name="Comma 2 7 15 3" xfId="13462"/>
    <cellStyle name="Comma 2 7 15 4" xfId="13463"/>
    <cellStyle name="Comma 2 7 15 5" xfId="13464"/>
    <cellStyle name="Comma 2 7 16" xfId="13465"/>
    <cellStyle name="Comma 2 7 16 2" xfId="13466"/>
    <cellStyle name="Comma 2 7 16 2 2" xfId="13467"/>
    <cellStyle name="Comma 2 7 16 2 3" xfId="13468"/>
    <cellStyle name="Comma 2 7 16 2 4" xfId="13469"/>
    <cellStyle name="Comma 2 7 16 3" xfId="13470"/>
    <cellStyle name="Comma 2 7 16 4" xfId="13471"/>
    <cellStyle name="Comma 2 7 16 5" xfId="13472"/>
    <cellStyle name="Comma 2 7 17" xfId="13473"/>
    <cellStyle name="Comma 2 7 17 2" xfId="13474"/>
    <cellStyle name="Comma 2 7 17 2 2" xfId="13475"/>
    <cellStyle name="Comma 2 7 17 2 3" xfId="13476"/>
    <cellStyle name="Comma 2 7 17 2 4" xfId="13477"/>
    <cellStyle name="Comma 2 7 17 3" xfId="13478"/>
    <cellStyle name="Comma 2 7 17 4" xfId="13479"/>
    <cellStyle name="Comma 2 7 17 5" xfId="13480"/>
    <cellStyle name="Comma 2 7 18" xfId="13481"/>
    <cellStyle name="Comma 2 7 18 2" xfId="13482"/>
    <cellStyle name="Comma 2 7 18 2 2" xfId="13483"/>
    <cellStyle name="Comma 2 7 18 2 3" xfId="13484"/>
    <cellStyle name="Comma 2 7 18 2 4" xfId="13485"/>
    <cellStyle name="Comma 2 7 18 3" xfId="13486"/>
    <cellStyle name="Comma 2 7 18 4" xfId="13487"/>
    <cellStyle name="Comma 2 7 18 5" xfId="13488"/>
    <cellStyle name="Comma 2 7 19" xfId="13489"/>
    <cellStyle name="Comma 2 7 19 2" xfId="13490"/>
    <cellStyle name="Comma 2 7 19 2 2" xfId="13491"/>
    <cellStyle name="Comma 2 7 19 2 2 2" xfId="13492"/>
    <cellStyle name="Comma 2 7 19 2 3" xfId="13493"/>
    <cellStyle name="Comma 2 7 19 2 4" xfId="13494"/>
    <cellStyle name="Comma 2 7 19 2 5" xfId="13495"/>
    <cellStyle name="Comma 2 7 19 3" xfId="13496"/>
    <cellStyle name="Comma 2 7 19 4" xfId="13497"/>
    <cellStyle name="Comma 2 7 19 5" xfId="13498"/>
    <cellStyle name="Comma 2 7 2" xfId="13499"/>
    <cellStyle name="Comma 2 7 2 2" xfId="13500"/>
    <cellStyle name="Comma 2 7 2 2 2" xfId="13501"/>
    <cellStyle name="Comma 2 7 2 2 3" xfId="13502"/>
    <cellStyle name="Comma 2 7 2 2 4" xfId="13503"/>
    <cellStyle name="Comma 2 7 2 3" xfId="13504"/>
    <cellStyle name="Comma 2 7 2 4" xfId="13505"/>
    <cellStyle name="Comma 2 7 2 5" xfId="13506"/>
    <cellStyle name="Comma 2 7 20" xfId="13507"/>
    <cellStyle name="Comma 2 7 20 2" xfId="13508"/>
    <cellStyle name="Comma 2 7 20 3" xfId="13509"/>
    <cellStyle name="Comma 2 7 20 4" xfId="13510"/>
    <cellStyle name="Comma 2 7 21" xfId="13511"/>
    <cellStyle name="Comma 2 7 21 2" xfId="13512"/>
    <cellStyle name="Comma 2 7 22" xfId="13513"/>
    <cellStyle name="Comma 2 7 22 2" xfId="13514"/>
    <cellStyle name="Comma 2 7 23" xfId="13515"/>
    <cellStyle name="Comma 2 7 3" xfId="13516"/>
    <cellStyle name="Comma 2 7 3 2" xfId="13517"/>
    <cellStyle name="Comma 2 7 3 2 2" xfId="13518"/>
    <cellStyle name="Comma 2 7 3 2 3" xfId="13519"/>
    <cellStyle name="Comma 2 7 3 2 4" xfId="13520"/>
    <cellStyle name="Comma 2 7 3 3" xfId="13521"/>
    <cellStyle name="Comma 2 7 3 4" xfId="13522"/>
    <cellStyle name="Comma 2 7 3 5" xfId="13523"/>
    <cellStyle name="Comma 2 7 4" xfId="13524"/>
    <cellStyle name="Comma 2 7 4 2" xfId="13525"/>
    <cellStyle name="Comma 2 7 4 2 2" xfId="13526"/>
    <cellStyle name="Comma 2 7 4 2 3" xfId="13527"/>
    <cellStyle name="Comma 2 7 4 2 4" xfId="13528"/>
    <cellStyle name="Comma 2 7 4 3" xfId="13529"/>
    <cellStyle name="Comma 2 7 4 4" xfId="13530"/>
    <cellStyle name="Comma 2 7 4 5" xfId="13531"/>
    <cellStyle name="Comma 2 7 5" xfId="13532"/>
    <cellStyle name="Comma 2 7 5 2" xfId="13533"/>
    <cellStyle name="Comma 2 7 5 2 2" xfId="13534"/>
    <cellStyle name="Comma 2 7 5 2 2 2" xfId="13535"/>
    <cellStyle name="Comma 2 7 5 2 3" xfId="13536"/>
    <cellStyle name="Comma 2 7 5 2 4" xfId="13537"/>
    <cellStyle name="Comma 2 7 5 2 5" xfId="13538"/>
    <cellStyle name="Comma 2 7 5 3" xfId="13539"/>
    <cellStyle name="Comma 2 7 5 4" xfId="13540"/>
    <cellStyle name="Comma 2 7 5 5" xfId="13541"/>
    <cellStyle name="Comma 2 7 6" xfId="13542"/>
    <cellStyle name="Comma 2 7 6 2" xfId="13543"/>
    <cellStyle name="Comma 2 7 6 2 2" xfId="13544"/>
    <cellStyle name="Comma 2 7 6 2 3" xfId="13545"/>
    <cellStyle name="Comma 2 7 6 2 4" xfId="13546"/>
    <cellStyle name="Comma 2 7 6 3" xfId="13547"/>
    <cellStyle name="Comma 2 7 6 4" xfId="13548"/>
    <cellStyle name="Comma 2 7 6 5" xfId="13549"/>
    <cellStyle name="Comma 2 7 7" xfId="13550"/>
    <cellStyle name="Comma 2 7 7 2" xfId="13551"/>
    <cellStyle name="Comma 2 7 7 2 2" xfId="13552"/>
    <cellStyle name="Comma 2 7 7 2 3" xfId="13553"/>
    <cellStyle name="Comma 2 7 7 2 4" xfId="13554"/>
    <cellStyle name="Comma 2 7 7 3" xfId="13555"/>
    <cellStyle name="Comma 2 7 7 4" xfId="13556"/>
    <cellStyle name="Comma 2 7 7 5" xfId="13557"/>
    <cellStyle name="Comma 2 7 8" xfId="13558"/>
    <cellStyle name="Comma 2 7 8 2" xfId="13559"/>
    <cellStyle name="Comma 2 7 8 2 2" xfId="13560"/>
    <cellStyle name="Comma 2 7 8 2 3" xfId="13561"/>
    <cellStyle name="Comma 2 7 8 2 4" xfId="13562"/>
    <cellStyle name="Comma 2 7 8 3" xfId="13563"/>
    <cellStyle name="Comma 2 7 8 4" xfId="13564"/>
    <cellStyle name="Comma 2 7 8 5" xfId="13565"/>
    <cellStyle name="Comma 2 7 9" xfId="13566"/>
    <cellStyle name="Comma 2 7 9 2" xfId="13567"/>
    <cellStyle name="Comma 2 7 9 2 2" xfId="13568"/>
    <cellStyle name="Comma 2 7 9 2 3" xfId="13569"/>
    <cellStyle name="Comma 2 7 9 2 4" xfId="13570"/>
    <cellStyle name="Comma 2 7 9 3" xfId="13571"/>
    <cellStyle name="Comma 2 7 9 4" xfId="13572"/>
    <cellStyle name="Comma 2 7 9 5" xfId="13573"/>
    <cellStyle name="Comma 2 8" xfId="13574"/>
    <cellStyle name="Comma 2 8 10" xfId="13575"/>
    <cellStyle name="Comma 2 8 10 2" xfId="13576"/>
    <cellStyle name="Comma 2 8 10 2 2" xfId="13577"/>
    <cellStyle name="Comma 2 8 10 2 3" xfId="13578"/>
    <cellStyle name="Comma 2 8 10 2 4" xfId="13579"/>
    <cellStyle name="Comma 2 8 10 3" xfId="13580"/>
    <cellStyle name="Comma 2 8 10 4" xfId="13581"/>
    <cellStyle name="Comma 2 8 10 5" xfId="13582"/>
    <cellStyle name="Comma 2 8 11" xfId="13583"/>
    <cellStyle name="Comma 2 8 11 2" xfId="13584"/>
    <cellStyle name="Comma 2 8 11 2 2" xfId="13585"/>
    <cellStyle name="Comma 2 8 11 2 3" xfId="13586"/>
    <cellStyle name="Comma 2 8 11 2 4" xfId="13587"/>
    <cellStyle name="Comma 2 8 11 3" xfId="13588"/>
    <cellStyle name="Comma 2 8 11 4" xfId="13589"/>
    <cellStyle name="Comma 2 8 11 5" xfId="13590"/>
    <cellStyle name="Comma 2 8 12" xfId="13591"/>
    <cellStyle name="Comma 2 8 12 2" xfId="13592"/>
    <cellStyle name="Comma 2 8 12 2 2" xfId="13593"/>
    <cellStyle name="Comma 2 8 12 2 3" xfId="13594"/>
    <cellStyle name="Comma 2 8 12 2 4" xfId="13595"/>
    <cellStyle name="Comma 2 8 12 3" xfId="13596"/>
    <cellStyle name="Comma 2 8 12 4" xfId="13597"/>
    <cellStyle name="Comma 2 8 12 5" xfId="13598"/>
    <cellStyle name="Comma 2 8 13" xfId="13599"/>
    <cellStyle name="Comma 2 8 13 2" xfId="13600"/>
    <cellStyle name="Comma 2 8 13 2 2" xfId="13601"/>
    <cellStyle name="Comma 2 8 13 2 3" xfId="13602"/>
    <cellStyle name="Comma 2 8 13 2 4" xfId="13603"/>
    <cellStyle name="Comma 2 8 13 3" xfId="13604"/>
    <cellStyle name="Comma 2 8 13 4" xfId="13605"/>
    <cellStyle name="Comma 2 8 13 5" xfId="13606"/>
    <cellStyle name="Comma 2 8 14" xfId="13607"/>
    <cellStyle name="Comma 2 8 14 2" xfId="13608"/>
    <cellStyle name="Comma 2 8 14 2 2" xfId="13609"/>
    <cellStyle name="Comma 2 8 14 2 3" xfId="13610"/>
    <cellStyle name="Comma 2 8 14 2 4" xfId="13611"/>
    <cellStyle name="Comma 2 8 14 3" xfId="13612"/>
    <cellStyle name="Comma 2 8 14 4" xfId="13613"/>
    <cellStyle name="Comma 2 8 14 5" xfId="13614"/>
    <cellStyle name="Comma 2 8 15" xfId="13615"/>
    <cellStyle name="Comma 2 8 15 2" xfId="13616"/>
    <cellStyle name="Comma 2 8 15 2 2" xfId="13617"/>
    <cellStyle name="Comma 2 8 15 2 3" xfId="13618"/>
    <cellStyle name="Comma 2 8 15 2 4" xfId="13619"/>
    <cellStyle name="Comma 2 8 15 3" xfId="13620"/>
    <cellStyle name="Comma 2 8 15 4" xfId="13621"/>
    <cellStyle name="Comma 2 8 15 5" xfId="13622"/>
    <cellStyle name="Comma 2 8 16" xfId="13623"/>
    <cellStyle name="Comma 2 8 16 2" xfId="13624"/>
    <cellStyle name="Comma 2 8 16 2 2" xfId="13625"/>
    <cellStyle name="Comma 2 8 16 2 3" xfId="13626"/>
    <cellStyle name="Comma 2 8 16 2 4" xfId="13627"/>
    <cellStyle name="Comma 2 8 16 3" xfId="13628"/>
    <cellStyle name="Comma 2 8 16 4" xfId="13629"/>
    <cellStyle name="Comma 2 8 16 5" xfId="13630"/>
    <cellStyle name="Comma 2 8 17" xfId="13631"/>
    <cellStyle name="Comma 2 8 17 2" xfId="13632"/>
    <cellStyle name="Comma 2 8 17 2 2" xfId="13633"/>
    <cellStyle name="Comma 2 8 17 2 3" xfId="13634"/>
    <cellStyle name="Comma 2 8 17 2 4" xfId="13635"/>
    <cellStyle name="Comma 2 8 17 3" xfId="13636"/>
    <cellStyle name="Comma 2 8 17 4" xfId="13637"/>
    <cellStyle name="Comma 2 8 17 5" xfId="13638"/>
    <cellStyle name="Comma 2 8 18" xfId="13639"/>
    <cellStyle name="Comma 2 8 18 2" xfId="13640"/>
    <cellStyle name="Comma 2 8 18 2 2" xfId="13641"/>
    <cellStyle name="Comma 2 8 18 2 3" xfId="13642"/>
    <cellStyle name="Comma 2 8 18 2 4" xfId="13643"/>
    <cellStyle name="Comma 2 8 18 3" xfId="13644"/>
    <cellStyle name="Comma 2 8 18 4" xfId="13645"/>
    <cellStyle name="Comma 2 8 18 5" xfId="13646"/>
    <cellStyle name="Comma 2 8 19" xfId="13647"/>
    <cellStyle name="Comma 2 8 19 2" xfId="13648"/>
    <cellStyle name="Comma 2 8 19 2 2" xfId="13649"/>
    <cellStyle name="Comma 2 8 19 2 3" xfId="13650"/>
    <cellStyle name="Comma 2 8 19 2 4" xfId="13651"/>
    <cellStyle name="Comma 2 8 19 3" xfId="13652"/>
    <cellStyle name="Comma 2 8 19 4" xfId="13653"/>
    <cellStyle name="Comma 2 8 19 5" xfId="13654"/>
    <cellStyle name="Comma 2 8 2" xfId="13655"/>
    <cellStyle name="Comma 2 8 2 2" xfId="13656"/>
    <cellStyle name="Comma 2 8 2 2 2" xfId="13657"/>
    <cellStyle name="Comma 2 8 2 2 3" xfId="13658"/>
    <cellStyle name="Comma 2 8 2 2 4" xfId="13659"/>
    <cellStyle name="Comma 2 8 2 3" xfId="13660"/>
    <cellStyle name="Comma 2 8 2 4" xfId="13661"/>
    <cellStyle name="Comma 2 8 2 5" xfId="13662"/>
    <cellStyle name="Comma 2 8 20" xfId="13663"/>
    <cellStyle name="Comma 2 8 20 2" xfId="13664"/>
    <cellStyle name="Comma 2 8 20 3" xfId="13665"/>
    <cellStyle name="Comma 2 8 20 4" xfId="13666"/>
    <cellStyle name="Comma 2 8 21" xfId="13667"/>
    <cellStyle name="Comma 2 8 21 2" xfId="13668"/>
    <cellStyle name="Comma 2 8 22" xfId="13669"/>
    <cellStyle name="Comma 2 8 22 2" xfId="13670"/>
    <cellStyle name="Comma 2 8 23" xfId="13671"/>
    <cellStyle name="Comma 2 8 3" xfId="13672"/>
    <cellStyle name="Comma 2 8 3 2" xfId="13673"/>
    <cellStyle name="Comma 2 8 3 2 2" xfId="13674"/>
    <cellStyle name="Comma 2 8 3 2 3" xfId="13675"/>
    <cellStyle name="Comma 2 8 3 2 4" xfId="13676"/>
    <cellStyle name="Comma 2 8 3 3" xfId="13677"/>
    <cellStyle name="Comma 2 8 3 4" xfId="13678"/>
    <cellStyle name="Comma 2 8 3 5" xfId="13679"/>
    <cellStyle name="Comma 2 8 4" xfId="13680"/>
    <cellStyle name="Comma 2 8 4 2" xfId="13681"/>
    <cellStyle name="Comma 2 8 4 2 2" xfId="13682"/>
    <cellStyle name="Comma 2 8 4 2 3" xfId="13683"/>
    <cellStyle name="Comma 2 8 4 2 4" xfId="13684"/>
    <cellStyle name="Comma 2 8 4 3" xfId="13685"/>
    <cellStyle name="Comma 2 8 4 4" xfId="13686"/>
    <cellStyle name="Comma 2 8 4 5" xfId="13687"/>
    <cellStyle name="Comma 2 8 5" xfId="13688"/>
    <cellStyle name="Comma 2 8 5 2" xfId="13689"/>
    <cellStyle name="Comma 2 8 5 2 2" xfId="13690"/>
    <cellStyle name="Comma 2 8 5 2 3" xfId="13691"/>
    <cellStyle name="Comma 2 8 5 2 4" xfId="13692"/>
    <cellStyle name="Comma 2 8 5 3" xfId="13693"/>
    <cellStyle name="Comma 2 8 5 4" xfId="13694"/>
    <cellStyle name="Comma 2 8 5 5" xfId="13695"/>
    <cellStyle name="Comma 2 8 6" xfId="13696"/>
    <cellStyle name="Comma 2 8 6 2" xfId="13697"/>
    <cellStyle name="Comma 2 8 6 2 2" xfId="13698"/>
    <cellStyle name="Comma 2 8 6 2 3" xfId="13699"/>
    <cellStyle name="Comma 2 8 6 2 4" xfId="13700"/>
    <cellStyle name="Comma 2 8 6 3" xfId="13701"/>
    <cellStyle name="Comma 2 8 6 4" xfId="13702"/>
    <cellStyle name="Comma 2 8 6 5" xfId="13703"/>
    <cellStyle name="Comma 2 8 7" xfId="13704"/>
    <cellStyle name="Comma 2 8 7 2" xfId="13705"/>
    <cellStyle name="Comma 2 8 7 2 2" xfId="13706"/>
    <cellStyle name="Comma 2 8 7 2 3" xfId="13707"/>
    <cellStyle name="Comma 2 8 7 2 4" xfId="13708"/>
    <cellStyle name="Comma 2 8 7 3" xfId="13709"/>
    <cellStyle name="Comma 2 8 7 4" xfId="13710"/>
    <cellStyle name="Comma 2 8 7 5" xfId="13711"/>
    <cellStyle name="Comma 2 8 8" xfId="13712"/>
    <cellStyle name="Comma 2 8 8 2" xfId="13713"/>
    <cellStyle name="Comma 2 8 8 2 2" xfId="13714"/>
    <cellStyle name="Comma 2 8 8 2 2 2" xfId="13715"/>
    <cellStyle name="Comma 2 8 8 2 3" xfId="13716"/>
    <cellStyle name="Comma 2 8 8 2 4" xfId="13717"/>
    <cellStyle name="Comma 2 8 8 2 5" xfId="13718"/>
    <cellStyle name="Comma 2 8 8 3" xfId="13719"/>
    <cellStyle name="Comma 2 8 8 4" xfId="13720"/>
    <cellStyle name="Comma 2 8 8 5" xfId="13721"/>
    <cellStyle name="Comma 2 8 9" xfId="13722"/>
    <cellStyle name="Comma 2 8 9 2" xfId="13723"/>
    <cellStyle name="Comma 2 8 9 2 2" xfId="13724"/>
    <cellStyle name="Comma 2 8 9 2 3" xfId="13725"/>
    <cellStyle name="Comma 2 8 9 2 4" xfId="13726"/>
    <cellStyle name="Comma 2 8 9 3" xfId="13727"/>
    <cellStyle name="Comma 2 8 9 4" xfId="13728"/>
    <cellStyle name="Comma 2 8 9 5" xfId="13729"/>
    <cellStyle name="Comma 2 9" xfId="13730"/>
    <cellStyle name="Comma 2 9 10" xfId="13731"/>
    <cellStyle name="Comma 2 9 10 2" xfId="13732"/>
    <cellStyle name="Comma 2 9 10 2 2" xfId="13733"/>
    <cellStyle name="Comma 2 9 10 2 3" xfId="13734"/>
    <cellStyle name="Comma 2 9 10 2 4" xfId="13735"/>
    <cellStyle name="Comma 2 9 10 3" xfId="13736"/>
    <cellStyle name="Comma 2 9 10 4" xfId="13737"/>
    <cellStyle name="Comma 2 9 10 5" xfId="13738"/>
    <cellStyle name="Comma 2 9 11" xfId="13739"/>
    <cellStyle name="Comma 2 9 11 2" xfId="13740"/>
    <cellStyle name="Comma 2 9 11 2 2" xfId="13741"/>
    <cellStyle name="Comma 2 9 11 2 3" xfId="13742"/>
    <cellStyle name="Comma 2 9 11 2 4" xfId="13743"/>
    <cellStyle name="Comma 2 9 11 3" xfId="13744"/>
    <cellStyle name="Comma 2 9 11 4" xfId="13745"/>
    <cellStyle name="Comma 2 9 11 5" xfId="13746"/>
    <cellStyle name="Comma 2 9 12" xfId="13747"/>
    <cellStyle name="Comma 2 9 12 2" xfId="13748"/>
    <cellStyle name="Comma 2 9 12 2 2" xfId="13749"/>
    <cellStyle name="Comma 2 9 12 2 3" xfId="13750"/>
    <cellStyle name="Comma 2 9 12 2 4" xfId="13751"/>
    <cellStyle name="Comma 2 9 12 3" xfId="13752"/>
    <cellStyle name="Comma 2 9 12 4" xfId="13753"/>
    <cellStyle name="Comma 2 9 12 5" xfId="13754"/>
    <cellStyle name="Comma 2 9 13" xfId="13755"/>
    <cellStyle name="Comma 2 9 13 2" xfId="13756"/>
    <cellStyle name="Comma 2 9 13 2 2" xfId="13757"/>
    <cellStyle name="Comma 2 9 13 2 3" xfId="13758"/>
    <cellStyle name="Comma 2 9 13 2 4" xfId="13759"/>
    <cellStyle name="Comma 2 9 13 3" xfId="13760"/>
    <cellStyle name="Comma 2 9 13 4" xfId="13761"/>
    <cellStyle name="Comma 2 9 13 5" xfId="13762"/>
    <cellStyle name="Comma 2 9 14" xfId="13763"/>
    <cellStyle name="Comma 2 9 14 2" xfId="13764"/>
    <cellStyle name="Comma 2 9 14 2 2" xfId="13765"/>
    <cellStyle name="Comma 2 9 14 2 3" xfId="13766"/>
    <cellStyle name="Comma 2 9 14 2 4" xfId="13767"/>
    <cellStyle name="Comma 2 9 14 3" xfId="13768"/>
    <cellStyle name="Comma 2 9 14 3 2" xfId="13769"/>
    <cellStyle name="Comma 2 9 14 3 2 2" xfId="13770"/>
    <cellStyle name="Comma 2 9 14 3 3" xfId="13771"/>
    <cellStyle name="Comma 2 9 14 4" xfId="13772"/>
    <cellStyle name="Comma 2 9 14 5" xfId="13773"/>
    <cellStyle name="Comma 2 9 15" xfId="13774"/>
    <cellStyle name="Comma 2 9 15 2" xfId="13775"/>
    <cellStyle name="Comma 2 9 15 2 2" xfId="13776"/>
    <cellStyle name="Comma 2 9 15 2 3" xfId="13777"/>
    <cellStyle name="Comma 2 9 15 2 4" xfId="13778"/>
    <cellStyle name="Comma 2 9 15 3" xfId="13779"/>
    <cellStyle name="Comma 2 9 15 4" xfId="13780"/>
    <cellStyle name="Comma 2 9 15 5" xfId="13781"/>
    <cellStyle name="Comma 2 9 16" xfId="13782"/>
    <cellStyle name="Comma 2 9 16 2" xfId="13783"/>
    <cellStyle name="Comma 2 9 16 2 2" xfId="13784"/>
    <cellStyle name="Comma 2 9 16 2 3" xfId="13785"/>
    <cellStyle name="Comma 2 9 16 2 4" xfId="13786"/>
    <cellStyle name="Comma 2 9 16 3" xfId="13787"/>
    <cellStyle name="Comma 2 9 16 4" xfId="13788"/>
    <cellStyle name="Comma 2 9 16 5" xfId="13789"/>
    <cellStyle name="Comma 2 9 17" xfId="13790"/>
    <cellStyle name="Comma 2 9 17 2" xfId="13791"/>
    <cellStyle name="Comma 2 9 17 2 2" xfId="13792"/>
    <cellStyle name="Comma 2 9 17 2 2 2" xfId="13793"/>
    <cellStyle name="Comma 2 9 17 2 2 2 2" xfId="13794"/>
    <cellStyle name="Comma 2 9 17 2 2 3" xfId="13795"/>
    <cellStyle name="Comma 2 9 17 2 3" xfId="13796"/>
    <cellStyle name="Comma 2 9 17 2 4" xfId="13797"/>
    <cellStyle name="Comma 2 9 17 3" xfId="13798"/>
    <cellStyle name="Comma 2 9 17 4" xfId="13799"/>
    <cellStyle name="Comma 2 9 17 5" xfId="13800"/>
    <cellStyle name="Comma 2 9 18" xfId="13801"/>
    <cellStyle name="Comma 2 9 18 2" xfId="13802"/>
    <cellStyle name="Comma 2 9 18 2 2" xfId="13803"/>
    <cellStyle name="Comma 2 9 18 2 3" xfId="13804"/>
    <cellStyle name="Comma 2 9 18 2 4" xfId="13805"/>
    <cellStyle name="Comma 2 9 18 3" xfId="13806"/>
    <cellStyle name="Comma 2 9 18 4" xfId="13807"/>
    <cellStyle name="Comma 2 9 18 5" xfId="13808"/>
    <cellStyle name="Comma 2 9 19" xfId="13809"/>
    <cellStyle name="Comma 2 9 19 2" xfId="13810"/>
    <cellStyle name="Comma 2 9 19 2 2" xfId="13811"/>
    <cellStyle name="Comma 2 9 19 2 3" xfId="13812"/>
    <cellStyle name="Comma 2 9 19 2 4" xfId="13813"/>
    <cellStyle name="Comma 2 9 19 3" xfId="13814"/>
    <cellStyle name="Comma 2 9 19 4" xfId="13815"/>
    <cellStyle name="Comma 2 9 19 5" xfId="13816"/>
    <cellStyle name="Comma 2 9 2" xfId="13817"/>
    <cellStyle name="Comma 2 9 2 2" xfId="13818"/>
    <cellStyle name="Comma 2 9 2 2 2" xfId="13819"/>
    <cellStyle name="Comma 2 9 2 2 3" xfId="13820"/>
    <cellStyle name="Comma 2 9 2 2 4" xfId="13821"/>
    <cellStyle name="Comma 2 9 2 3" xfId="13822"/>
    <cellStyle name="Comma 2 9 2 4" xfId="13823"/>
    <cellStyle name="Comma 2 9 2 5" xfId="13824"/>
    <cellStyle name="Comma 2 9 20" xfId="13825"/>
    <cellStyle name="Comma 2 9 20 2" xfId="13826"/>
    <cellStyle name="Comma 2 9 20 2 2" xfId="13827"/>
    <cellStyle name="Comma 2 9 20 3" xfId="13828"/>
    <cellStyle name="Comma 2 9 20 4" xfId="13829"/>
    <cellStyle name="Comma 2 9 20 5" xfId="13830"/>
    <cellStyle name="Comma 2 9 21" xfId="13831"/>
    <cellStyle name="Comma 2 9 21 2" xfId="13832"/>
    <cellStyle name="Comma 2 9 22" xfId="13833"/>
    <cellStyle name="Comma 2 9 22 2" xfId="13834"/>
    <cellStyle name="Comma 2 9 23" xfId="13835"/>
    <cellStyle name="Comma 2 9 3" xfId="13836"/>
    <cellStyle name="Comma 2 9 3 2" xfId="13837"/>
    <cellStyle name="Comma 2 9 3 2 2" xfId="13838"/>
    <cellStyle name="Comma 2 9 3 2 3" xfId="13839"/>
    <cellStyle name="Comma 2 9 3 2 4" xfId="13840"/>
    <cellStyle name="Comma 2 9 3 3" xfId="13841"/>
    <cellStyle name="Comma 2 9 3 4" xfId="13842"/>
    <cellStyle name="Comma 2 9 3 5" xfId="13843"/>
    <cellStyle name="Comma 2 9 4" xfId="13844"/>
    <cellStyle name="Comma 2 9 4 2" xfId="13845"/>
    <cellStyle name="Comma 2 9 4 2 2" xfId="13846"/>
    <cellStyle name="Comma 2 9 4 2 3" xfId="13847"/>
    <cellStyle name="Comma 2 9 4 2 4" xfId="13848"/>
    <cellStyle name="Comma 2 9 4 3" xfId="13849"/>
    <cellStyle name="Comma 2 9 4 3 2" xfId="13850"/>
    <cellStyle name="Comma 2 9 4 3 2 2" xfId="13851"/>
    <cellStyle name="Comma 2 9 4 3 3" xfId="13852"/>
    <cellStyle name="Comma 2 9 4 4" xfId="13853"/>
    <cellStyle name="Comma 2 9 4 5" xfId="13854"/>
    <cellStyle name="Comma 2 9 5" xfId="13855"/>
    <cellStyle name="Comma 2 9 5 2" xfId="13856"/>
    <cellStyle name="Comma 2 9 5 2 2" xfId="13857"/>
    <cellStyle name="Comma 2 9 5 2 3" xfId="13858"/>
    <cellStyle name="Comma 2 9 5 2 4" xfId="13859"/>
    <cellStyle name="Comma 2 9 5 3" xfId="13860"/>
    <cellStyle name="Comma 2 9 5 4" xfId="13861"/>
    <cellStyle name="Comma 2 9 5 5" xfId="13862"/>
    <cellStyle name="Comma 2 9 6" xfId="13863"/>
    <cellStyle name="Comma 2 9 6 2" xfId="13864"/>
    <cellStyle name="Comma 2 9 6 2 2" xfId="13865"/>
    <cellStyle name="Comma 2 9 6 2 3" xfId="13866"/>
    <cellStyle name="Comma 2 9 6 2 4" xfId="13867"/>
    <cellStyle name="Comma 2 9 6 3" xfId="13868"/>
    <cellStyle name="Comma 2 9 6 4" xfId="13869"/>
    <cellStyle name="Comma 2 9 6 5" xfId="13870"/>
    <cellStyle name="Comma 2 9 7" xfId="13871"/>
    <cellStyle name="Comma 2 9 7 2" xfId="13872"/>
    <cellStyle name="Comma 2 9 7 2 2" xfId="13873"/>
    <cellStyle name="Comma 2 9 7 2 3" xfId="13874"/>
    <cellStyle name="Comma 2 9 7 2 4" xfId="13875"/>
    <cellStyle name="Comma 2 9 7 3" xfId="13876"/>
    <cellStyle name="Comma 2 9 7 4" xfId="13877"/>
    <cellStyle name="Comma 2 9 7 5" xfId="13878"/>
    <cellStyle name="Comma 2 9 8" xfId="13879"/>
    <cellStyle name="Comma 2 9 8 2" xfId="13880"/>
    <cellStyle name="Comma 2 9 8 2 2" xfId="13881"/>
    <cellStyle name="Comma 2 9 8 2 3" xfId="13882"/>
    <cellStyle name="Comma 2 9 8 2 4" xfId="13883"/>
    <cellStyle name="Comma 2 9 8 3" xfId="13884"/>
    <cellStyle name="Comma 2 9 8 3 2" xfId="13885"/>
    <cellStyle name="Comma 2 9 8 3 2 2" xfId="13886"/>
    <cellStyle name="Comma 2 9 8 3 3" xfId="13887"/>
    <cellStyle name="Comma 2 9 8 4" xfId="13888"/>
    <cellStyle name="Comma 2 9 8 5" xfId="13889"/>
    <cellStyle name="Comma 2 9 9" xfId="13890"/>
    <cellStyle name="Comma 2 9 9 2" xfId="13891"/>
    <cellStyle name="Comma 2 9 9 2 2" xfId="13892"/>
    <cellStyle name="Comma 2 9 9 2 3" xfId="13893"/>
    <cellStyle name="Comma 2 9 9 2 4" xfId="13894"/>
    <cellStyle name="Comma 2 9 9 3" xfId="13895"/>
    <cellStyle name="Comma 2 9 9 4" xfId="13896"/>
    <cellStyle name="Comma 2 9 9 5" xfId="13897"/>
    <cellStyle name="Comma 20" xfId="13898"/>
    <cellStyle name="Comma 20 10" xfId="13899"/>
    <cellStyle name="Comma 20 11" xfId="13900"/>
    <cellStyle name="Comma 20 12" xfId="13901"/>
    <cellStyle name="Comma 20 2" xfId="13902"/>
    <cellStyle name="Comma 20 2 2" xfId="13903"/>
    <cellStyle name="Comma 20 2 2 2" xfId="13904"/>
    <cellStyle name="Comma 20 2 2 3" xfId="13905"/>
    <cellStyle name="Comma 20 2 2 4" xfId="13906"/>
    <cellStyle name="Comma 20 2 3" xfId="13907"/>
    <cellStyle name="Comma 20 2 4" xfId="13908"/>
    <cellStyle name="Comma 20 2 5" xfId="13909"/>
    <cellStyle name="Comma 20 3" xfId="13910"/>
    <cellStyle name="Comma 20 3 2" xfId="13911"/>
    <cellStyle name="Comma 20 3 2 2" xfId="13912"/>
    <cellStyle name="Comma 20 3 2 3" xfId="13913"/>
    <cellStyle name="Comma 20 3 2 4" xfId="13914"/>
    <cellStyle name="Comma 20 3 3" xfId="13915"/>
    <cellStyle name="Comma 20 3 4" xfId="13916"/>
    <cellStyle name="Comma 20 3 5" xfId="13917"/>
    <cellStyle name="Comma 20 4" xfId="13918"/>
    <cellStyle name="Comma 20 4 2" xfId="13919"/>
    <cellStyle name="Comma 20 4 2 2" xfId="13920"/>
    <cellStyle name="Comma 20 4 2 3" xfId="13921"/>
    <cellStyle name="Comma 20 4 2 4" xfId="13922"/>
    <cellStyle name="Comma 20 4 3" xfId="13923"/>
    <cellStyle name="Comma 20 4 4" xfId="13924"/>
    <cellStyle name="Comma 20 4 5" xfId="13925"/>
    <cellStyle name="Comma 20 5" xfId="13926"/>
    <cellStyle name="Comma 20 5 2" xfId="13927"/>
    <cellStyle name="Comma 20 5 2 2" xfId="13928"/>
    <cellStyle name="Comma 20 5 2 3" xfId="13929"/>
    <cellStyle name="Comma 20 5 2 4" xfId="13930"/>
    <cellStyle name="Comma 20 5 3" xfId="13931"/>
    <cellStyle name="Comma 20 5 3 2" xfId="13932"/>
    <cellStyle name="Comma 20 5 4" xfId="13933"/>
    <cellStyle name="Comma 20 5 5" xfId="13934"/>
    <cellStyle name="Comma 20 5 6" xfId="13935"/>
    <cellStyle name="Comma 20 6" xfId="13936"/>
    <cellStyle name="Comma 20 6 2" xfId="13937"/>
    <cellStyle name="Comma 20 6 2 2" xfId="13938"/>
    <cellStyle name="Comma 20 6 2 3" xfId="13939"/>
    <cellStyle name="Comma 20 6 2 4" xfId="13940"/>
    <cellStyle name="Comma 20 6 3" xfId="13941"/>
    <cellStyle name="Comma 20 6 4" xfId="13942"/>
    <cellStyle name="Comma 20 6 5" xfId="13943"/>
    <cellStyle name="Comma 20 7" xfId="13944"/>
    <cellStyle name="Comma 20 7 2" xfId="13945"/>
    <cellStyle name="Comma 20 7 2 2" xfId="13946"/>
    <cellStyle name="Comma 20 7 2 3" xfId="13947"/>
    <cellStyle name="Comma 20 7 2 4" xfId="13948"/>
    <cellStyle name="Comma 20 7 3" xfId="13949"/>
    <cellStyle name="Comma 20 7 4" xfId="13950"/>
    <cellStyle name="Comma 20 7 5" xfId="13951"/>
    <cellStyle name="Comma 20 8" xfId="13952"/>
    <cellStyle name="Comma 20 8 2" xfId="13953"/>
    <cellStyle name="Comma 20 8 2 2" xfId="13954"/>
    <cellStyle name="Comma 20 8 2 3" xfId="13955"/>
    <cellStyle name="Comma 20 8 2 4" xfId="13956"/>
    <cellStyle name="Comma 20 8 3" xfId="13957"/>
    <cellStyle name="Comma 20 8 4" xfId="13958"/>
    <cellStyle name="Comma 20 8 5" xfId="13959"/>
    <cellStyle name="Comma 20 9" xfId="13960"/>
    <cellStyle name="Comma 20 9 2" xfId="13961"/>
    <cellStyle name="Comma 20 9 2 2" xfId="13962"/>
    <cellStyle name="Comma 20 9 2 3" xfId="13963"/>
    <cellStyle name="Comma 20 9 2 4" xfId="13964"/>
    <cellStyle name="Comma 20 9 3" xfId="13965"/>
    <cellStyle name="Comma 20 9 4" xfId="13966"/>
    <cellStyle name="Comma 20 9 5" xfId="13967"/>
    <cellStyle name="Comma 200" xfId="13968"/>
    <cellStyle name="Comma 201" xfId="13969"/>
    <cellStyle name="Comma 202" xfId="13970"/>
    <cellStyle name="Comma 203" xfId="13971"/>
    <cellStyle name="Comma 204" xfId="13972"/>
    <cellStyle name="Comma 205" xfId="13973"/>
    <cellStyle name="Comma 206" xfId="13974"/>
    <cellStyle name="Comma 207" xfId="13975"/>
    <cellStyle name="Comma 208" xfId="13976"/>
    <cellStyle name="Comma 209" xfId="13977"/>
    <cellStyle name="Comma 21" xfId="13978"/>
    <cellStyle name="Comma 21 10" xfId="13979"/>
    <cellStyle name="Comma 21 11" xfId="13980"/>
    <cellStyle name="Comma 21 12" xfId="13981"/>
    <cellStyle name="Comma 21 13" xfId="13982"/>
    <cellStyle name="Comma 21 2" xfId="13983"/>
    <cellStyle name="Comma 21 2 2" xfId="13984"/>
    <cellStyle name="Comma 21 2 2 2" xfId="13985"/>
    <cellStyle name="Comma 21 2 2 3" xfId="13986"/>
    <cellStyle name="Comma 21 2 2 4" xfId="13987"/>
    <cellStyle name="Comma 21 2 3" xfId="13988"/>
    <cellStyle name="Comma 21 2 4" xfId="13989"/>
    <cellStyle name="Comma 21 2 5" xfId="13990"/>
    <cellStyle name="Comma 21 3" xfId="13991"/>
    <cellStyle name="Comma 21 3 2" xfId="13992"/>
    <cellStyle name="Comma 21 3 2 2" xfId="13993"/>
    <cellStyle name="Comma 21 3 2 3" xfId="13994"/>
    <cellStyle name="Comma 21 3 2 4" xfId="13995"/>
    <cellStyle name="Comma 21 3 3" xfId="13996"/>
    <cellStyle name="Comma 21 3 4" xfId="13997"/>
    <cellStyle name="Comma 21 3 5" xfId="13998"/>
    <cellStyle name="Comma 21 4" xfId="13999"/>
    <cellStyle name="Comma 21 4 2" xfId="14000"/>
    <cellStyle name="Comma 21 4 2 2" xfId="14001"/>
    <cellStyle name="Comma 21 4 2 3" xfId="14002"/>
    <cellStyle name="Comma 21 4 2 4" xfId="14003"/>
    <cellStyle name="Comma 21 4 3" xfId="14004"/>
    <cellStyle name="Comma 21 4 4" xfId="14005"/>
    <cellStyle name="Comma 21 4 4 2" xfId="14006"/>
    <cellStyle name="Comma 21 4 4 2 2" xfId="14007"/>
    <cellStyle name="Comma 21 4 4 3" xfId="14008"/>
    <cellStyle name="Comma 21 4 5" xfId="14009"/>
    <cellStyle name="Comma 21 5" xfId="14010"/>
    <cellStyle name="Comma 21 5 2" xfId="14011"/>
    <cellStyle name="Comma 21 5 2 2" xfId="14012"/>
    <cellStyle name="Comma 21 5 2 3" xfId="14013"/>
    <cellStyle name="Comma 21 5 2 4" xfId="14014"/>
    <cellStyle name="Comma 21 5 3" xfId="14015"/>
    <cellStyle name="Comma 21 5 4" xfId="14016"/>
    <cellStyle name="Comma 21 5 5" xfId="14017"/>
    <cellStyle name="Comma 21 6" xfId="14018"/>
    <cellStyle name="Comma 21 6 2" xfId="14019"/>
    <cellStyle name="Comma 21 6 2 2" xfId="14020"/>
    <cellStyle name="Comma 21 6 2 3" xfId="14021"/>
    <cellStyle name="Comma 21 6 2 4" xfId="14022"/>
    <cellStyle name="Comma 21 6 3" xfId="14023"/>
    <cellStyle name="Comma 21 6 4" xfId="14024"/>
    <cellStyle name="Comma 21 6 5" xfId="14025"/>
    <cellStyle name="Comma 21 7" xfId="14026"/>
    <cellStyle name="Comma 21 7 2" xfId="14027"/>
    <cellStyle name="Comma 21 7 2 2" xfId="14028"/>
    <cellStyle name="Comma 21 7 2 3" xfId="14029"/>
    <cellStyle name="Comma 21 7 2 4" xfId="14030"/>
    <cellStyle name="Comma 21 7 3" xfId="14031"/>
    <cellStyle name="Comma 21 7 4" xfId="14032"/>
    <cellStyle name="Comma 21 7 5" xfId="14033"/>
    <cellStyle name="Comma 21 8" xfId="14034"/>
    <cellStyle name="Comma 21 8 2" xfId="14035"/>
    <cellStyle name="Comma 21 8 2 2" xfId="14036"/>
    <cellStyle name="Comma 21 8 2 3" xfId="14037"/>
    <cellStyle name="Comma 21 8 2 4" xfId="14038"/>
    <cellStyle name="Comma 21 8 3" xfId="14039"/>
    <cellStyle name="Comma 21 8 4" xfId="14040"/>
    <cellStyle name="Comma 21 8 5" xfId="14041"/>
    <cellStyle name="Comma 21 9" xfId="14042"/>
    <cellStyle name="Comma 21 9 2" xfId="14043"/>
    <cellStyle name="Comma 21 9 2 2" xfId="14044"/>
    <cellStyle name="Comma 21 9 2 3" xfId="14045"/>
    <cellStyle name="Comma 21 9 2 4" xfId="14046"/>
    <cellStyle name="Comma 21 9 3" xfId="14047"/>
    <cellStyle name="Comma 21 9 4" xfId="14048"/>
    <cellStyle name="Comma 21 9 5" xfId="14049"/>
    <cellStyle name="Comma 210" xfId="14050"/>
    <cellStyle name="Comma 211" xfId="14051"/>
    <cellStyle name="Comma 212" xfId="14052"/>
    <cellStyle name="Comma 213" xfId="14053"/>
    <cellStyle name="Comma 214" xfId="14054"/>
    <cellStyle name="Comma 215" xfId="14055"/>
    <cellStyle name="Comma 216" xfId="14056"/>
    <cellStyle name="Comma 217" xfId="14057"/>
    <cellStyle name="Comma 218" xfId="14058"/>
    <cellStyle name="Comma 219" xfId="14059"/>
    <cellStyle name="Comma 22" xfId="14060"/>
    <cellStyle name="Comma 22 10" xfId="14061"/>
    <cellStyle name="Comma 22 11" xfId="14062"/>
    <cellStyle name="Comma 22 12" xfId="14063"/>
    <cellStyle name="Comma 22 13" xfId="14064"/>
    <cellStyle name="Comma 22 2" xfId="14065"/>
    <cellStyle name="Comma 22 2 2" xfId="14066"/>
    <cellStyle name="Comma 22 2 2 2" xfId="14067"/>
    <cellStyle name="Comma 22 2 2 3" xfId="14068"/>
    <cellStyle name="Comma 22 2 2 3 2" xfId="14069"/>
    <cellStyle name="Comma 22 2 2 3 2 2" xfId="14070"/>
    <cellStyle name="Comma 22 2 2 3 3" xfId="14071"/>
    <cellStyle name="Comma 22 2 2 4" xfId="14072"/>
    <cellStyle name="Comma 22 2 3" xfId="14073"/>
    <cellStyle name="Comma 22 2 4" xfId="14074"/>
    <cellStyle name="Comma 22 2 5" xfId="14075"/>
    <cellStyle name="Comma 22 3" xfId="14076"/>
    <cellStyle name="Comma 22 3 2" xfId="14077"/>
    <cellStyle name="Comma 22 3 2 2" xfId="14078"/>
    <cellStyle name="Comma 22 3 2 3" xfId="14079"/>
    <cellStyle name="Comma 22 3 2 4" xfId="14080"/>
    <cellStyle name="Comma 22 3 3" xfId="14081"/>
    <cellStyle name="Comma 22 3 4" xfId="14082"/>
    <cellStyle name="Comma 22 3 5" xfId="14083"/>
    <cellStyle name="Comma 22 4" xfId="14084"/>
    <cellStyle name="Comma 22 4 2" xfId="14085"/>
    <cellStyle name="Comma 22 4 2 2" xfId="14086"/>
    <cellStyle name="Comma 22 4 2 3" xfId="14087"/>
    <cellStyle name="Comma 22 4 2 4" xfId="14088"/>
    <cellStyle name="Comma 22 4 3" xfId="14089"/>
    <cellStyle name="Comma 22 4 4" xfId="14090"/>
    <cellStyle name="Comma 22 4 5" xfId="14091"/>
    <cellStyle name="Comma 22 5" xfId="14092"/>
    <cellStyle name="Comma 22 5 2" xfId="14093"/>
    <cellStyle name="Comma 22 5 2 2" xfId="14094"/>
    <cellStyle name="Comma 22 5 2 3" xfId="14095"/>
    <cellStyle name="Comma 22 5 2 4" xfId="14096"/>
    <cellStyle name="Comma 22 5 3" xfId="14097"/>
    <cellStyle name="Comma 22 5 4" xfId="14098"/>
    <cellStyle name="Comma 22 5 5" xfId="14099"/>
    <cellStyle name="Comma 22 6" xfId="14100"/>
    <cellStyle name="Comma 22 6 2" xfId="14101"/>
    <cellStyle name="Comma 22 6 2 2" xfId="14102"/>
    <cellStyle name="Comma 22 6 2 3" xfId="14103"/>
    <cellStyle name="Comma 22 6 2 4" xfId="14104"/>
    <cellStyle name="Comma 22 6 3" xfId="14105"/>
    <cellStyle name="Comma 22 6 4" xfId="14106"/>
    <cellStyle name="Comma 22 6 5" xfId="14107"/>
    <cellStyle name="Comma 22 7" xfId="14108"/>
    <cellStyle name="Comma 22 7 2" xfId="14109"/>
    <cellStyle name="Comma 22 7 2 2" xfId="14110"/>
    <cellStyle name="Comma 22 7 2 3" xfId="14111"/>
    <cellStyle name="Comma 22 7 2 4" xfId="14112"/>
    <cellStyle name="Comma 22 7 3" xfId="14113"/>
    <cellStyle name="Comma 22 7 4" xfId="14114"/>
    <cellStyle name="Comma 22 7 5" xfId="14115"/>
    <cellStyle name="Comma 22 8" xfId="14116"/>
    <cellStyle name="Comma 22 8 2" xfId="14117"/>
    <cellStyle name="Comma 22 8 2 2" xfId="14118"/>
    <cellStyle name="Comma 22 8 2 3" xfId="14119"/>
    <cellStyle name="Comma 22 8 2 4" xfId="14120"/>
    <cellStyle name="Comma 22 8 3" xfId="14121"/>
    <cellStyle name="Comma 22 8 4" xfId="14122"/>
    <cellStyle name="Comma 22 8 5" xfId="14123"/>
    <cellStyle name="Comma 22 9" xfId="14124"/>
    <cellStyle name="Comma 22 9 2" xfId="14125"/>
    <cellStyle name="Comma 22 9 2 2" xfId="14126"/>
    <cellStyle name="Comma 22 9 2 3" xfId="14127"/>
    <cellStyle name="Comma 22 9 2 4" xfId="14128"/>
    <cellStyle name="Comma 22 9 3" xfId="14129"/>
    <cellStyle name="Comma 22 9 4" xfId="14130"/>
    <cellStyle name="Comma 22 9 5" xfId="14131"/>
    <cellStyle name="Comma 220" xfId="14132"/>
    <cellStyle name="Comma 221" xfId="14133"/>
    <cellStyle name="Comma 222" xfId="14134"/>
    <cellStyle name="Comma 223" xfId="14135"/>
    <cellStyle name="Comma 224" xfId="14136"/>
    <cellStyle name="Comma 225" xfId="14137"/>
    <cellStyle name="Comma 226" xfId="14138"/>
    <cellStyle name="Comma 227" xfId="14139"/>
    <cellStyle name="Comma 228" xfId="14140"/>
    <cellStyle name="Comma 229" xfId="14141"/>
    <cellStyle name="Comma 23" xfId="14142"/>
    <cellStyle name="Comma 23 2" xfId="14143"/>
    <cellStyle name="Comma 23 2 2" xfId="14144"/>
    <cellStyle name="Comma 23 2 2 2" xfId="14145"/>
    <cellStyle name="Comma 23 2 2 3" xfId="14146"/>
    <cellStyle name="Comma 23 2 2 4" xfId="14147"/>
    <cellStyle name="Comma 23 2 3" xfId="14148"/>
    <cellStyle name="Comma 23 2 4" xfId="14149"/>
    <cellStyle name="Comma 23 2 5" xfId="14150"/>
    <cellStyle name="Comma 23 3" xfId="14151"/>
    <cellStyle name="Comma 23 3 2" xfId="14152"/>
    <cellStyle name="Comma 23 3 2 2" xfId="14153"/>
    <cellStyle name="Comma 23 3 2 3" xfId="14154"/>
    <cellStyle name="Comma 23 3 2 4" xfId="14155"/>
    <cellStyle name="Comma 23 3 3" xfId="14156"/>
    <cellStyle name="Comma 23 3 4" xfId="14157"/>
    <cellStyle name="Comma 23 3 5" xfId="14158"/>
    <cellStyle name="Comma 23 4" xfId="14159"/>
    <cellStyle name="Comma 23 4 2" xfId="14160"/>
    <cellStyle name="Comma 23 4 2 2" xfId="14161"/>
    <cellStyle name="Comma 23 4 2 3" xfId="14162"/>
    <cellStyle name="Comma 23 4 2 4" xfId="14163"/>
    <cellStyle name="Comma 23 4 3" xfId="14164"/>
    <cellStyle name="Comma 23 4 4" xfId="14165"/>
    <cellStyle name="Comma 23 4 5" xfId="14166"/>
    <cellStyle name="Comma 23 5" xfId="14167"/>
    <cellStyle name="Comma 23 5 2" xfId="14168"/>
    <cellStyle name="Comma 23 5 2 2" xfId="14169"/>
    <cellStyle name="Comma 23 5 2 2 2" xfId="14170"/>
    <cellStyle name="Comma 23 5 2 3" xfId="14171"/>
    <cellStyle name="Comma 23 5 2 4" xfId="14172"/>
    <cellStyle name="Comma 23 5 2 5" xfId="14173"/>
    <cellStyle name="Comma 23 5 3" xfId="14174"/>
    <cellStyle name="Comma 23 5 4" xfId="14175"/>
    <cellStyle name="Comma 23 5 5" xfId="14176"/>
    <cellStyle name="Comma 23 6" xfId="14177"/>
    <cellStyle name="Comma 23 6 2" xfId="14178"/>
    <cellStyle name="Comma 23 6 2 2" xfId="14179"/>
    <cellStyle name="Comma 23 6 2 3" xfId="14180"/>
    <cellStyle name="Comma 23 6 2 4" xfId="14181"/>
    <cellStyle name="Comma 23 6 3" xfId="14182"/>
    <cellStyle name="Comma 23 6 4" xfId="14183"/>
    <cellStyle name="Comma 23 6 5" xfId="14184"/>
    <cellStyle name="Comma 23 7" xfId="14185"/>
    <cellStyle name="Comma 23 7 2" xfId="14186"/>
    <cellStyle name="Comma 23 7 2 2" xfId="14187"/>
    <cellStyle name="Comma 23 7 2 3" xfId="14188"/>
    <cellStyle name="Comma 23 7 2 3 2" xfId="14189"/>
    <cellStyle name="Comma 23 7 2 3 2 2" xfId="14190"/>
    <cellStyle name="Comma 23 7 2 3 3" xfId="14191"/>
    <cellStyle name="Comma 23 7 2 4" xfId="14192"/>
    <cellStyle name="Comma 23 7 3" xfId="14193"/>
    <cellStyle name="Comma 23 7 4" xfId="14194"/>
    <cellStyle name="Comma 23 7 5" xfId="14195"/>
    <cellStyle name="Comma 23 8" xfId="14196"/>
    <cellStyle name="Comma 23 8 2" xfId="14197"/>
    <cellStyle name="Comma 23 8 2 2" xfId="14198"/>
    <cellStyle name="Comma 23 8 2 3" xfId="14199"/>
    <cellStyle name="Comma 23 8 2 4" xfId="14200"/>
    <cellStyle name="Comma 23 8 3" xfId="14201"/>
    <cellStyle name="Comma 23 8 4" xfId="14202"/>
    <cellStyle name="Comma 23 8 5" xfId="14203"/>
    <cellStyle name="Comma 23 9" xfId="14204"/>
    <cellStyle name="Comma 23 9 2" xfId="14205"/>
    <cellStyle name="Comma 23 9 2 2" xfId="14206"/>
    <cellStyle name="Comma 23 9 2 3" xfId="14207"/>
    <cellStyle name="Comma 23 9 2 4" xfId="14208"/>
    <cellStyle name="Comma 23 9 3" xfId="14209"/>
    <cellStyle name="Comma 23 9 4" xfId="14210"/>
    <cellStyle name="Comma 23 9 5" xfId="14211"/>
    <cellStyle name="Comma 230" xfId="14212"/>
    <cellStyle name="Comma 231" xfId="14213"/>
    <cellStyle name="Comma 232" xfId="14214"/>
    <cellStyle name="Comma 233" xfId="14215"/>
    <cellStyle name="Comma 234" xfId="14216"/>
    <cellStyle name="Comma 235" xfId="14217"/>
    <cellStyle name="Comma 236" xfId="14218"/>
    <cellStyle name="Comma 237" xfId="14219"/>
    <cellStyle name="Comma 238" xfId="14220"/>
    <cellStyle name="Comma 239" xfId="14221"/>
    <cellStyle name="Comma 24" xfId="14222"/>
    <cellStyle name="Comma 24 10" xfId="14223"/>
    <cellStyle name="Comma 24 11" xfId="14224"/>
    <cellStyle name="Comma 24 2" xfId="14225"/>
    <cellStyle name="Comma 24 2 2" xfId="14226"/>
    <cellStyle name="Comma 24 2 2 2" xfId="14227"/>
    <cellStyle name="Comma 24 2 2 3" xfId="14228"/>
    <cellStyle name="Comma 24 2 2 3 2" xfId="14229"/>
    <cellStyle name="Comma 24 2 2 3 2 2" xfId="14230"/>
    <cellStyle name="Comma 24 2 2 3 3" xfId="14231"/>
    <cellStyle name="Comma 24 2 2 4" xfId="14232"/>
    <cellStyle name="Comma 24 2 3" xfId="14233"/>
    <cellStyle name="Comma 24 2 4" xfId="14234"/>
    <cellStyle name="Comma 24 2 5" xfId="14235"/>
    <cellStyle name="Comma 24 3" xfId="14236"/>
    <cellStyle name="Comma 24 3 2" xfId="14237"/>
    <cellStyle name="Comma 24 3 2 2" xfId="14238"/>
    <cellStyle name="Comma 24 3 2 3" xfId="14239"/>
    <cellStyle name="Comma 24 3 2 4" xfId="14240"/>
    <cellStyle name="Comma 24 3 3" xfId="14241"/>
    <cellStyle name="Comma 24 3 4" xfId="14242"/>
    <cellStyle name="Comma 24 3 5" xfId="14243"/>
    <cellStyle name="Comma 24 4" xfId="14244"/>
    <cellStyle name="Comma 24 4 2" xfId="14245"/>
    <cellStyle name="Comma 24 4 2 2" xfId="14246"/>
    <cellStyle name="Comma 24 4 2 3" xfId="14247"/>
    <cellStyle name="Comma 24 4 2 4" xfId="14248"/>
    <cellStyle name="Comma 24 4 3" xfId="14249"/>
    <cellStyle name="Comma 24 4 4" xfId="14250"/>
    <cellStyle name="Comma 24 4 5" xfId="14251"/>
    <cellStyle name="Comma 24 5" xfId="14252"/>
    <cellStyle name="Comma 24 5 2" xfId="14253"/>
    <cellStyle name="Comma 24 5 2 2" xfId="14254"/>
    <cellStyle name="Comma 24 5 2 3" xfId="14255"/>
    <cellStyle name="Comma 24 5 2 4" xfId="14256"/>
    <cellStyle name="Comma 24 5 3" xfId="14257"/>
    <cellStyle name="Comma 24 5 4" xfId="14258"/>
    <cellStyle name="Comma 24 5 5" xfId="14259"/>
    <cellStyle name="Comma 24 6" xfId="14260"/>
    <cellStyle name="Comma 24 6 2" xfId="14261"/>
    <cellStyle name="Comma 24 6 2 2" xfId="14262"/>
    <cellStyle name="Comma 24 6 2 3" xfId="14263"/>
    <cellStyle name="Comma 24 6 2 4" xfId="14264"/>
    <cellStyle name="Comma 24 6 3" xfId="14265"/>
    <cellStyle name="Comma 24 6 4" xfId="14266"/>
    <cellStyle name="Comma 24 6 5" xfId="14267"/>
    <cellStyle name="Comma 24 7" xfId="14268"/>
    <cellStyle name="Comma 24 7 2" xfId="14269"/>
    <cellStyle name="Comma 24 7 2 2" xfId="14270"/>
    <cellStyle name="Comma 24 7 2 3" xfId="14271"/>
    <cellStyle name="Comma 24 7 2 4" xfId="14272"/>
    <cellStyle name="Comma 24 7 3" xfId="14273"/>
    <cellStyle name="Comma 24 7 4" xfId="14274"/>
    <cellStyle name="Comma 24 7 5" xfId="14275"/>
    <cellStyle name="Comma 24 8" xfId="14276"/>
    <cellStyle name="Comma 24 8 2" xfId="14277"/>
    <cellStyle name="Comma 24 8 2 2" xfId="14278"/>
    <cellStyle name="Comma 24 8 2 3" xfId="14279"/>
    <cellStyle name="Comma 24 8 2 4" xfId="14280"/>
    <cellStyle name="Comma 24 8 3" xfId="14281"/>
    <cellStyle name="Comma 24 8 4" xfId="14282"/>
    <cellStyle name="Comma 24 8 5" xfId="14283"/>
    <cellStyle name="Comma 24 9" xfId="14284"/>
    <cellStyle name="Comma 24 9 2" xfId="14285"/>
    <cellStyle name="Comma 24 9 2 2" xfId="14286"/>
    <cellStyle name="Comma 24 9 2 3" xfId="14287"/>
    <cellStyle name="Comma 24 9 2 4" xfId="14288"/>
    <cellStyle name="Comma 24 9 3" xfId="14289"/>
    <cellStyle name="Comma 24 9 3 2" xfId="14290"/>
    <cellStyle name="Comma 24 9 4" xfId="14291"/>
    <cellStyle name="Comma 24 9 5" xfId="14292"/>
    <cellStyle name="Comma 24 9 6" xfId="14293"/>
    <cellStyle name="Comma 240" xfId="14294"/>
    <cellStyle name="Comma 241" xfId="14295"/>
    <cellStyle name="Comma 242" xfId="14296"/>
    <cellStyle name="Comma 243" xfId="14297"/>
    <cellStyle name="Comma 244" xfId="14298"/>
    <cellStyle name="Comma 245" xfId="14299"/>
    <cellStyle name="Comma 246" xfId="14300"/>
    <cellStyle name="Comma 247" xfId="14301"/>
    <cellStyle name="Comma 248" xfId="14302"/>
    <cellStyle name="Comma 249" xfId="14303"/>
    <cellStyle name="Comma 25" xfId="14304"/>
    <cellStyle name="Comma 25 2" xfId="14305"/>
    <cellStyle name="Comma 25 2 2" xfId="14306"/>
    <cellStyle name="Comma 25 2 2 2" xfId="14307"/>
    <cellStyle name="Comma 25 2 2 3" xfId="14308"/>
    <cellStyle name="Comma 25 2 2 4" xfId="14309"/>
    <cellStyle name="Comma 25 2 3" xfId="14310"/>
    <cellStyle name="Comma 25 2 4" xfId="14311"/>
    <cellStyle name="Comma 25 2 5" xfId="14312"/>
    <cellStyle name="Comma 25 3" xfId="14313"/>
    <cellStyle name="Comma 25 3 2" xfId="14314"/>
    <cellStyle name="Comma 25 3 2 2" xfId="14315"/>
    <cellStyle name="Comma 25 3 2 3" xfId="14316"/>
    <cellStyle name="Comma 25 3 2 4" xfId="14317"/>
    <cellStyle name="Comma 25 3 3" xfId="14318"/>
    <cellStyle name="Comma 25 3 4" xfId="14319"/>
    <cellStyle name="Comma 25 3 5" xfId="14320"/>
    <cellStyle name="Comma 25 4" xfId="14321"/>
    <cellStyle name="Comma 25 4 2" xfId="14322"/>
    <cellStyle name="Comma 25 4 2 2" xfId="14323"/>
    <cellStyle name="Comma 25 4 2 3" xfId="14324"/>
    <cellStyle name="Comma 25 4 2 4" xfId="14325"/>
    <cellStyle name="Comma 25 4 3" xfId="14326"/>
    <cellStyle name="Comma 25 4 4" xfId="14327"/>
    <cellStyle name="Comma 25 4 5" xfId="14328"/>
    <cellStyle name="Comma 25 5" xfId="14329"/>
    <cellStyle name="Comma 25 5 2" xfId="14330"/>
    <cellStyle name="Comma 25 5 2 2" xfId="14331"/>
    <cellStyle name="Comma 25 5 2 3" xfId="14332"/>
    <cellStyle name="Comma 25 5 2 4" xfId="14333"/>
    <cellStyle name="Comma 25 5 3" xfId="14334"/>
    <cellStyle name="Comma 25 5 4" xfId="14335"/>
    <cellStyle name="Comma 25 5 5" xfId="14336"/>
    <cellStyle name="Comma 25 6" xfId="14337"/>
    <cellStyle name="Comma 25 6 2" xfId="14338"/>
    <cellStyle name="Comma 25 6 2 2" xfId="14339"/>
    <cellStyle name="Comma 25 6 2 2 2" xfId="14340"/>
    <cellStyle name="Comma 25 6 2 3" xfId="14341"/>
    <cellStyle name="Comma 25 6 2 4" xfId="14342"/>
    <cellStyle name="Comma 25 6 2 5" xfId="14343"/>
    <cellStyle name="Comma 25 6 3" xfId="14344"/>
    <cellStyle name="Comma 25 6 4" xfId="14345"/>
    <cellStyle name="Comma 25 6 5" xfId="14346"/>
    <cellStyle name="Comma 25 7" xfId="14347"/>
    <cellStyle name="Comma 25 7 2" xfId="14348"/>
    <cellStyle name="Comma 25 7 2 2" xfId="14349"/>
    <cellStyle name="Comma 25 7 2 3" xfId="14350"/>
    <cellStyle name="Comma 25 7 2 4" xfId="14351"/>
    <cellStyle name="Comma 25 7 3" xfId="14352"/>
    <cellStyle name="Comma 25 7 4" xfId="14353"/>
    <cellStyle name="Comma 25 7 5" xfId="14354"/>
    <cellStyle name="Comma 25 8" xfId="14355"/>
    <cellStyle name="Comma 25 8 2" xfId="14356"/>
    <cellStyle name="Comma 25 8 2 2" xfId="14357"/>
    <cellStyle name="Comma 25 8 2 3" xfId="14358"/>
    <cellStyle name="Comma 25 8 2 4" xfId="14359"/>
    <cellStyle name="Comma 25 8 3" xfId="14360"/>
    <cellStyle name="Comma 25 8 4" xfId="14361"/>
    <cellStyle name="Comma 25 8 5" xfId="14362"/>
    <cellStyle name="Comma 25 9" xfId="14363"/>
    <cellStyle name="Comma 25 9 2" xfId="14364"/>
    <cellStyle name="Comma 25 9 2 2" xfId="14365"/>
    <cellStyle name="Comma 25 9 2 3" xfId="14366"/>
    <cellStyle name="Comma 25 9 2 4" xfId="14367"/>
    <cellStyle name="Comma 25 9 3" xfId="14368"/>
    <cellStyle name="Comma 25 9 4" xfId="14369"/>
    <cellStyle name="Comma 25 9 5" xfId="14370"/>
    <cellStyle name="Comma 250" xfId="14371"/>
    <cellStyle name="Comma 251" xfId="14372"/>
    <cellStyle name="Comma 252" xfId="14373"/>
    <cellStyle name="Comma 253" xfId="14374"/>
    <cellStyle name="Comma 254" xfId="14375"/>
    <cellStyle name="Comma 255" xfId="14376"/>
    <cellStyle name="Comma 256" xfId="14377"/>
    <cellStyle name="Comma 257" xfId="14378"/>
    <cellStyle name="Comma 258" xfId="14379"/>
    <cellStyle name="Comma 259" xfId="14380"/>
    <cellStyle name="Comma 26" xfId="14381"/>
    <cellStyle name="Comma 26 2" xfId="14382"/>
    <cellStyle name="Comma 26 2 2" xfId="14383"/>
    <cellStyle name="Comma 26 2 2 2" xfId="14384"/>
    <cellStyle name="Comma 26 2 2 3" xfId="14385"/>
    <cellStyle name="Comma 26 2 2 4" xfId="14386"/>
    <cellStyle name="Comma 26 2 3" xfId="14387"/>
    <cellStyle name="Comma 26 2 4" xfId="14388"/>
    <cellStyle name="Comma 26 2 5" xfId="14389"/>
    <cellStyle name="Comma 26 3" xfId="14390"/>
    <cellStyle name="Comma 26 3 2" xfId="14391"/>
    <cellStyle name="Comma 26 3 2 2" xfId="14392"/>
    <cellStyle name="Comma 26 3 2 3" xfId="14393"/>
    <cellStyle name="Comma 26 3 2 4" xfId="14394"/>
    <cellStyle name="Comma 26 3 3" xfId="14395"/>
    <cellStyle name="Comma 26 3 4" xfId="14396"/>
    <cellStyle name="Comma 26 3 5" xfId="14397"/>
    <cellStyle name="Comma 26 4" xfId="14398"/>
    <cellStyle name="Comma 26 4 2" xfId="14399"/>
    <cellStyle name="Comma 26 4 2 2" xfId="14400"/>
    <cellStyle name="Comma 26 4 2 2 2" xfId="14401"/>
    <cellStyle name="Comma 26 4 2 2 2 2" xfId="14402"/>
    <cellStyle name="Comma 26 4 2 2 3" xfId="14403"/>
    <cellStyle name="Comma 26 4 2 3" xfId="14404"/>
    <cellStyle name="Comma 26 4 2 4" xfId="14405"/>
    <cellStyle name="Comma 26 4 3" xfId="14406"/>
    <cellStyle name="Comma 26 4 4" xfId="14407"/>
    <cellStyle name="Comma 26 4 5" xfId="14408"/>
    <cellStyle name="Comma 26 5" xfId="14409"/>
    <cellStyle name="Comma 26 5 2" xfId="14410"/>
    <cellStyle name="Comma 26 5 2 2" xfId="14411"/>
    <cellStyle name="Comma 26 5 2 3" xfId="14412"/>
    <cellStyle name="Comma 26 5 2 4" xfId="14413"/>
    <cellStyle name="Comma 26 5 3" xfId="14414"/>
    <cellStyle name="Comma 26 5 4" xfId="14415"/>
    <cellStyle name="Comma 26 5 5" xfId="14416"/>
    <cellStyle name="Comma 26 6" xfId="14417"/>
    <cellStyle name="Comma 26 6 2" xfId="14418"/>
    <cellStyle name="Comma 26 6 2 2" xfId="14419"/>
    <cellStyle name="Comma 26 6 2 3" xfId="14420"/>
    <cellStyle name="Comma 26 6 2 4" xfId="14421"/>
    <cellStyle name="Comma 26 6 3" xfId="14422"/>
    <cellStyle name="Comma 26 6 4" xfId="14423"/>
    <cellStyle name="Comma 26 6 5" xfId="14424"/>
    <cellStyle name="Comma 26 7" xfId="14425"/>
    <cellStyle name="Comma 26 7 2" xfId="14426"/>
    <cellStyle name="Comma 26 7 2 2" xfId="14427"/>
    <cellStyle name="Comma 26 7 2 3" xfId="14428"/>
    <cellStyle name="Comma 26 7 2 4" xfId="14429"/>
    <cellStyle name="Comma 26 7 3" xfId="14430"/>
    <cellStyle name="Comma 26 7 4" xfId="14431"/>
    <cellStyle name="Comma 26 7 5" xfId="14432"/>
    <cellStyle name="Comma 26 8" xfId="14433"/>
    <cellStyle name="Comma 26 8 2" xfId="14434"/>
    <cellStyle name="Comma 26 8 2 2" xfId="14435"/>
    <cellStyle name="Comma 26 8 2 3" xfId="14436"/>
    <cellStyle name="Comma 26 8 2 4" xfId="14437"/>
    <cellStyle name="Comma 26 8 3" xfId="14438"/>
    <cellStyle name="Comma 26 8 4" xfId="14439"/>
    <cellStyle name="Comma 26 8 5" xfId="14440"/>
    <cellStyle name="Comma 26 9" xfId="14441"/>
    <cellStyle name="Comma 26 9 2" xfId="14442"/>
    <cellStyle name="Comma 26 9 2 2" xfId="14443"/>
    <cellStyle name="Comma 26 9 2 3" xfId="14444"/>
    <cellStyle name="Comma 26 9 2 4" xfId="14445"/>
    <cellStyle name="Comma 26 9 3" xfId="14446"/>
    <cellStyle name="Comma 26 9 4" xfId="14447"/>
    <cellStyle name="Comma 26 9 5" xfId="14448"/>
    <cellStyle name="Comma 260" xfId="14449"/>
    <cellStyle name="Comma 261" xfId="14450"/>
    <cellStyle name="Comma 262" xfId="14451"/>
    <cellStyle name="Comma 263" xfId="14452"/>
    <cellStyle name="Comma 264" xfId="14453"/>
    <cellStyle name="Comma 265" xfId="14454"/>
    <cellStyle name="Comma 266" xfId="14455"/>
    <cellStyle name="Comma 267" xfId="14456"/>
    <cellStyle name="Comma 268" xfId="14457"/>
    <cellStyle name="Comma 269" xfId="14458"/>
    <cellStyle name="Comma 27" xfId="14459"/>
    <cellStyle name="Comma 27 10" xfId="58133"/>
    <cellStyle name="Comma 27 2" xfId="14460"/>
    <cellStyle name="Comma 27 2 2" xfId="14461"/>
    <cellStyle name="Comma 27 2 2 2" xfId="14462"/>
    <cellStyle name="Comma 27 2 2 3" xfId="14463"/>
    <cellStyle name="Comma 27 2 2 4" xfId="14464"/>
    <cellStyle name="Comma 27 2 3" xfId="14465"/>
    <cellStyle name="Comma 27 2 4" xfId="14466"/>
    <cellStyle name="Comma 27 2 5" xfId="14467"/>
    <cellStyle name="Comma 27 3" xfId="14468"/>
    <cellStyle name="Comma 27 3 2" xfId="14469"/>
    <cellStyle name="Comma 27 3 2 2" xfId="14470"/>
    <cellStyle name="Comma 27 3 2 3" xfId="14471"/>
    <cellStyle name="Comma 27 3 2 4" xfId="14472"/>
    <cellStyle name="Comma 27 3 3" xfId="14473"/>
    <cellStyle name="Comma 27 3 4" xfId="14474"/>
    <cellStyle name="Comma 27 3 5" xfId="14475"/>
    <cellStyle name="Comma 27 4" xfId="14476"/>
    <cellStyle name="Comma 27 4 2" xfId="14477"/>
    <cellStyle name="Comma 27 4 2 2" xfId="14478"/>
    <cellStyle name="Comma 27 4 2 3" xfId="14479"/>
    <cellStyle name="Comma 27 4 2 4" xfId="14480"/>
    <cellStyle name="Comma 27 4 3" xfId="14481"/>
    <cellStyle name="Comma 27 4 4" xfId="14482"/>
    <cellStyle name="Comma 27 4 5" xfId="14483"/>
    <cellStyle name="Comma 27 5" xfId="14484"/>
    <cellStyle name="Comma 27 5 2" xfId="14485"/>
    <cellStyle name="Comma 27 5 2 2" xfId="14486"/>
    <cellStyle name="Comma 27 5 2 3" xfId="14487"/>
    <cellStyle name="Comma 27 5 2 4" xfId="14488"/>
    <cellStyle name="Comma 27 5 3" xfId="14489"/>
    <cellStyle name="Comma 27 5 4" xfId="14490"/>
    <cellStyle name="Comma 27 5 5" xfId="14491"/>
    <cellStyle name="Comma 27 6" xfId="14492"/>
    <cellStyle name="Comma 27 6 2" xfId="14493"/>
    <cellStyle name="Comma 27 6 2 2" xfId="14494"/>
    <cellStyle name="Comma 27 6 2 3" xfId="14495"/>
    <cellStyle name="Comma 27 6 2 4" xfId="14496"/>
    <cellStyle name="Comma 27 6 3" xfId="14497"/>
    <cellStyle name="Comma 27 6 4" xfId="14498"/>
    <cellStyle name="Comma 27 6 5" xfId="14499"/>
    <cellStyle name="Comma 27 7" xfId="14500"/>
    <cellStyle name="Comma 27 7 2" xfId="14501"/>
    <cellStyle name="Comma 27 7 2 2" xfId="14502"/>
    <cellStyle name="Comma 27 7 2 3" xfId="14503"/>
    <cellStyle name="Comma 27 7 2 3 2" xfId="14504"/>
    <cellStyle name="Comma 27 7 2 3 2 2" xfId="14505"/>
    <cellStyle name="Comma 27 7 2 3 3" xfId="14506"/>
    <cellStyle name="Comma 27 7 2 4" xfId="14507"/>
    <cellStyle name="Comma 27 7 3" xfId="14508"/>
    <cellStyle name="Comma 27 7 4" xfId="14509"/>
    <cellStyle name="Comma 27 7 5" xfId="14510"/>
    <cellStyle name="Comma 27 8" xfId="14511"/>
    <cellStyle name="Comma 27 8 2" xfId="14512"/>
    <cellStyle name="Comma 27 8 2 2" xfId="14513"/>
    <cellStyle name="Comma 27 8 2 3" xfId="14514"/>
    <cellStyle name="Comma 27 8 2 4" xfId="14515"/>
    <cellStyle name="Comma 27 8 3" xfId="14516"/>
    <cellStyle name="Comma 27 8 4" xfId="14517"/>
    <cellStyle name="Comma 27 8 5" xfId="14518"/>
    <cellStyle name="Comma 27 9" xfId="14519"/>
    <cellStyle name="Comma 27 9 2" xfId="14520"/>
    <cellStyle name="Comma 27 9 2 2" xfId="14521"/>
    <cellStyle name="Comma 27 9 2 3" xfId="14522"/>
    <cellStyle name="Comma 27 9 2 4" xfId="14523"/>
    <cellStyle name="Comma 27 9 3" xfId="14524"/>
    <cellStyle name="Comma 27 9 4" xfId="14525"/>
    <cellStyle name="Comma 27 9 5" xfId="14526"/>
    <cellStyle name="Comma 270" xfId="14527"/>
    <cellStyle name="Comma 271" xfId="14528"/>
    <cellStyle name="Comma 272" xfId="14529"/>
    <cellStyle name="Comma 273" xfId="14530"/>
    <cellStyle name="Comma 274" xfId="14531"/>
    <cellStyle name="Comma 275" xfId="14532"/>
    <cellStyle name="Comma 276" xfId="14533"/>
    <cellStyle name="Comma 277" xfId="14534"/>
    <cellStyle name="Comma 278" xfId="14535"/>
    <cellStyle name="Comma 279" xfId="14536"/>
    <cellStyle name="Comma 28" xfId="14537"/>
    <cellStyle name="Comma 28 2" xfId="14538"/>
    <cellStyle name="Comma 28 2 2" xfId="14539"/>
    <cellStyle name="Comma 28 2 2 2" xfId="14540"/>
    <cellStyle name="Comma 28 2 2 3" xfId="14541"/>
    <cellStyle name="Comma 28 2 2 4" xfId="14542"/>
    <cellStyle name="Comma 28 2 3" xfId="14543"/>
    <cellStyle name="Comma 28 2 4" xfId="14544"/>
    <cellStyle name="Comma 28 2 5" xfId="14545"/>
    <cellStyle name="Comma 28 3" xfId="14546"/>
    <cellStyle name="Comma 28 3 2" xfId="14547"/>
    <cellStyle name="Comma 28 3 2 2" xfId="14548"/>
    <cellStyle name="Comma 28 3 2 3" xfId="14549"/>
    <cellStyle name="Comma 28 3 2 4" xfId="14550"/>
    <cellStyle name="Comma 28 3 3" xfId="14551"/>
    <cellStyle name="Comma 28 3 4" xfId="14552"/>
    <cellStyle name="Comma 28 3 5" xfId="14553"/>
    <cellStyle name="Comma 28 4" xfId="14554"/>
    <cellStyle name="Comma 28 4 2" xfId="14555"/>
    <cellStyle name="Comma 28 4 2 2" xfId="14556"/>
    <cellStyle name="Comma 28 4 2 3" xfId="14557"/>
    <cellStyle name="Comma 28 4 2 4" xfId="14558"/>
    <cellStyle name="Comma 28 4 3" xfId="14559"/>
    <cellStyle name="Comma 28 4 4" xfId="14560"/>
    <cellStyle name="Comma 28 4 5" xfId="14561"/>
    <cellStyle name="Comma 28 5" xfId="14562"/>
    <cellStyle name="Comma 28 5 2" xfId="14563"/>
    <cellStyle name="Comma 28 5 2 2" xfId="14564"/>
    <cellStyle name="Comma 28 5 2 3" xfId="14565"/>
    <cellStyle name="Comma 28 5 2 4" xfId="14566"/>
    <cellStyle name="Comma 28 5 3" xfId="14567"/>
    <cellStyle name="Comma 28 5 3 2" xfId="14568"/>
    <cellStyle name="Comma 28 5 4" xfId="14569"/>
    <cellStyle name="Comma 28 5 5" xfId="14570"/>
    <cellStyle name="Comma 28 5 6" xfId="14571"/>
    <cellStyle name="Comma 28 6" xfId="14572"/>
    <cellStyle name="Comma 28 6 2" xfId="14573"/>
    <cellStyle name="Comma 28 6 2 2" xfId="14574"/>
    <cellStyle name="Comma 28 6 2 3" xfId="14575"/>
    <cellStyle name="Comma 28 6 2 4" xfId="14576"/>
    <cellStyle name="Comma 28 6 3" xfId="14577"/>
    <cellStyle name="Comma 28 6 4" xfId="14578"/>
    <cellStyle name="Comma 28 6 5" xfId="14579"/>
    <cellStyle name="Comma 28 7" xfId="14580"/>
    <cellStyle name="Comma 28 7 2" xfId="14581"/>
    <cellStyle name="Comma 28 7 2 2" xfId="14582"/>
    <cellStyle name="Comma 28 7 2 3" xfId="14583"/>
    <cellStyle name="Comma 28 7 2 4" xfId="14584"/>
    <cellStyle name="Comma 28 7 3" xfId="14585"/>
    <cellStyle name="Comma 28 7 4" xfId="14586"/>
    <cellStyle name="Comma 28 7 5" xfId="14587"/>
    <cellStyle name="Comma 28 8" xfId="14588"/>
    <cellStyle name="Comma 28 8 2" xfId="14589"/>
    <cellStyle name="Comma 28 8 2 2" xfId="14590"/>
    <cellStyle name="Comma 28 8 2 3" xfId="14591"/>
    <cellStyle name="Comma 28 8 2 4" xfId="14592"/>
    <cellStyle name="Comma 28 8 3" xfId="14593"/>
    <cellStyle name="Comma 28 8 4" xfId="14594"/>
    <cellStyle name="Comma 28 8 5" xfId="14595"/>
    <cellStyle name="Comma 28 9" xfId="14596"/>
    <cellStyle name="Comma 28 9 2" xfId="14597"/>
    <cellStyle name="Comma 28 9 2 2" xfId="14598"/>
    <cellStyle name="Comma 28 9 2 3" xfId="14599"/>
    <cellStyle name="Comma 28 9 2 4" xfId="14600"/>
    <cellStyle name="Comma 28 9 3" xfId="14601"/>
    <cellStyle name="Comma 28 9 4" xfId="14602"/>
    <cellStyle name="Comma 28 9 5" xfId="14603"/>
    <cellStyle name="Comma 280" xfId="14604"/>
    <cellStyle name="Comma 281" xfId="14605"/>
    <cellStyle name="Comma 282" xfId="14606"/>
    <cellStyle name="Comma 283" xfId="14607"/>
    <cellStyle name="Comma 284" xfId="14608"/>
    <cellStyle name="Comma 285" xfId="14609"/>
    <cellStyle name="Comma 286" xfId="14610"/>
    <cellStyle name="Comma 287" xfId="14611"/>
    <cellStyle name="Comma 288" xfId="14612"/>
    <cellStyle name="Comma 289" xfId="14613"/>
    <cellStyle name="Comma 29" xfId="14614"/>
    <cellStyle name="Comma 29 10" xfId="14615"/>
    <cellStyle name="Comma 29 10 2" xfId="14616"/>
    <cellStyle name="Comma 29 10 2 2" xfId="14617"/>
    <cellStyle name="Comma 29 10 2 3" xfId="14618"/>
    <cellStyle name="Comma 29 10 2 4" xfId="14619"/>
    <cellStyle name="Comma 29 10 3" xfId="14620"/>
    <cellStyle name="Comma 29 10 4" xfId="14621"/>
    <cellStyle name="Comma 29 10 5" xfId="14622"/>
    <cellStyle name="Comma 29 11" xfId="14623"/>
    <cellStyle name="Comma 29 11 2" xfId="14624"/>
    <cellStyle name="Comma 29 11 2 2" xfId="14625"/>
    <cellStyle name="Comma 29 11 2 2 2" xfId="14626"/>
    <cellStyle name="Comma 29 11 2 3" xfId="14627"/>
    <cellStyle name="Comma 29 11 2 4" xfId="14628"/>
    <cellStyle name="Comma 29 11 2 5" xfId="14629"/>
    <cellStyle name="Comma 29 11 3" xfId="14630"/>
    <cellStyle name="Comma 29 11 4" xfId="14631"/>
    <cellStyle name="Comma 29 11 5" xfId="14632"/>
    <cellStyle name="Comma 29 12" xfId="14633"/>
    <cellStyle name="Comma 29 12 2" xfId="14634"/>
    <cellStyle name="Comma 29 12 2 2" xfId="14635"/>
    <cellStyle name="Comma 29 12 2 3" xfId="14636"/>
    <cellStyle name="Comma 29 12 2 3 2" xfId="14637"/>
    <cellStyle name="Comma 29 12 2 3 2 2" xfId="14638"/>
    <cellStyle name="Comma 29 12 2 3 3" xfId="14639"/>
    <cellStyle name="Comma 29 12 2 4" xfId="14640"/>
    <cellStyle name="Comma 29 12 3" xfId="14641"/>
    <cellStyle name="Comma 29 12 4" xfId="14642"/>
    <cellStyle name="Comma 29 12 5" xfId="14643"/>
    <cellStyle name="Comma 29 13" xfId="14644"/>
    <cellStyle name="Comma 29 13 2" xfId="14645"/>
    <cellStyle name="Comma 29 13 2 2" xfId="14646"/>
    <cellStyle name="Comma 29 13 2 3" xfId="14647"/>
    <cellStyle name="Comma 29 13 2 4" xfId="14648"/>
    <cellStyle name="Comma 29 13 3" xfId="14649"/>
    <cellStyle name="Comma 29 13 4" xfId="14650"/>
    <cellStyle name="Comma 29 13 5" xfId="14651"/>
    <cellStyle name="Comma 29 14" xfId="14652"/>
    <cellStyle name="Comma 29 14 2" xfId="14653"/>
    <cellStyle name="Comma 29 14 2 2" xfId="14654"/>
    <cellStyle name="Comma 29 14 2 3" xfId="14655"/>
    <cellStyle name="Comma 29 14 2 4" xfId="14656"/>
    <cellStyle name="Comma 29 14 3" xfId="14657"/>
    <cellStyle name="Comma 29 14 4" xfId="14658"/>
    <cellStyle name="Comma 29 14 5" xfId="14659"/>
    <cellStyle name="Comma 29 15" xfId="14660"/>
    <cellStyle name="Comma 29 2" xfId="14661"/>
    <cellStyle name="Comma 29 2 2" xfId="14662"/>
    <cellStyle name="Comma 29 2 2 2" xfId="14663"/>
    <cellStyle name="Comma 29 2 2 3" xfId="14664"/>
    <cellStyle name="Comma 29 2 2 4" xfId="14665"/>
    <cellStyle name="Comma 29 2 3" xfId="14666"/>
    <cellStyle name="Comma 29 2 4" xfId="14667"/>
    <cellStyle name="Comma 29 2 5" xfId="14668"/>
    <cellStyle name="Comma 29 3" xfId="14669"/>
    <cellStyle name="Comma 29 3 2" xfId="14670"/>
    <cellStyle name="Comma 29 3 2 2" xfId="14671"/>
    <cellStyle name="Comma 29 3 2 3" xfId="14672"/>
    <cellStyle name="Comma 29 3 2 4" xfId="14673"/>
    <cellStyle name="Comma 29 3 3" xfId="14674"/>
    <cellStyle name="Comma 29 3 4" xfId="14675"/>
    <cellStyle name="Comma 29 3 5" xfId="14676"/>
    <cellStyle name="Comma 29 4" xfId="14677"/>
    <cellStyle name="Comma 29 4 2" xfId="14678"/>
    <cellStyle name="Comma 29 4 2 2" xfId="14679"/>
    <cellStyle name="Comma 29 4 2 3" xfId="14680"/>
    <cellStyle name="Comma 29 4 2 4" xfId="14681"/>
    <cellStyle name="Comma 29 4 3" xfId="14682"/>
    <cellStyle name="Comma 29 4 4" xfId="14683"/>
    <cellStyle name="Comma 29 4 5" xfId="14684"/>
    <cellStyle name="Comma 29 5" xfId="14685"/>
    <cellStyle name="Comma 29 5 2" xfId="14686"/>
    <cellStyle name="Comma 29 5 2 2" xfId="14687"/>
    <cellStyle name="Comma 29 5 2 3" xfId="14688"/>
    <cellStyle name="Comma 29 5 2 4" xfId="14689"/>
    <cellStyle name="Comma 29 5 3" xfId="14690"/>
    <cellStyle name="Comma 29 5 4" xfId="14691"/>
    <cellStyle name="Comma 29 5 5" xfId="14692"/>
    <cellStyle name="Comma 29 6" xfId="14693"/>
    <cellStyle name="Comma 29 6 2" xfId="14694"/>
    <cellStyle name="Comma 29 6 2 2" xfId="14695"/>
    <cellStyle name="Comma 29 6 2 3" xfId="14696"/>
    <cellStyle name="Comma 29 6 2 4" xfId="14697"/>
    <cellStyle name="Comma 29 6 3" xfId="14698"/>
    <cellStyle name="Comma 29 6 4" xfId="14699"/>
    <cellStyle name="Comma 29 6 5" xfId="14700"/>
    <cellStyle name="Comma 29 7" xfId="14701"/>
    <cellStyle name="Comma 29 7 2" xfId="14702"/>
    <cellStyle name="Comma 29 7 2 2" xfId="14703"/>
    <cellStyle name="Comma 29 7 2 3" xfId="14704"/>
    <cellStyle name="Comma 29 7 2 4" xfId="14705"/>
    <cellStyle name="Comma 29 7 3" xfId="14706"/>
    <cellStyle name="Comma 29 7 4" xfId="14707"/>
    <cellStyle name="Comma 29 7 5" xfId="14708"/>
    <cellStyle name="Comma 29 8" xfId="14709"/>
    <cellStyle name="Comma 29 8 2" xfId="14710"/>
    <cellStyle name="Comma 29 8 2 2" xfId="14711"/>
    <cellStyle name="Comma 29 8 2 3" xfId="14712"/>
    <cellStyle name="Comma 29 8 2 4" xfId="14713"/>
    <cellStyle name="Comma 29 8 3" xfId="14714"/>
    <cellStyle name="Comma 29 8 4" xfId="14715"/>
    <cellStyle name="Comma 29 8 5" xfId="14716"/>
    <cellStyle name="Comma 29 9" xfId="14717"/>
    <cellStyle name="Comma 29 9 2" xfId="14718"/>
    <cellStyle name="Comma 29 9 2 2" xfId="14719"/>
    <cellStyle name="Comma 29 9 2 3" xfId="14720"/>
    <cellStyle name="Comma 29 9 2 4" xfId="14721"/>
    <cellStyle name="Comma 29 9 3" xfId="14722"/>
    <cellStyle name="Comma 29 9 4" xfId="14723"/>
    <cellStyle name="Comma 29 9 5" xfId="14724"/>
    <cellStyle name="Comma 290" xfId="14725"/>
    <cellStyle name="Comma 291" xfId="14726"/>
    <cellStyle name="Comma 292" xfId="14727"/>
    <cellStyle name="Comma 293" xfId="14728"/>
    <cellStyle name="Comma 294" xfId="14729"/>
    <cellStyle name="Comma 295" xfId="14730"/>
    <cellStyle name="Comma 296" xfId="14731"/>
    <cellStyle name="Comma 297" xfId="14732"/>
    <cellStyle name="Comma 298" xfId="14733"/>
    <cellStyle name="Comma 299" xfId="14734"/>
    <cellStyle name="Comma 3" xfId="5"/>
    <cellStyle name="Comma 3 10" xfId="14735"/>
    <cellStyle name="Comma 3 10 2" xfId="14736"/>
    <cellStyle name="Comma 3 10 2 2" xfId="14737"/>
    <cellStyle name="Comma 3 10 2 3" xfId="14738"/>
    <cellStyle name="Comma 3 10 2 4" xfId="14739"/>
    <cellStyle name="Comma 3 10 3" xfId="14740"/>
    <cellStyle name="Comma 3 10 4" xfId="14741"/>
    <cellStyle name="Comma 3 10 5" xfId="14742"/>
    <cellStyle name="Comma 3 11" xfId="14743"/>
    <cellStyle name="Comma 3 11 2" xfId="14744"/>
    <cellStyle name="Comma 3 11 2 2" xfId="14745"/>
    <cellStyle name="Comma 3 11 2 3" xfId="14746"/>
    <cellStyle name="Comma 3 11 2 4" xfId="14747"/>
    <cellStyle name="Comma 3 11 3" xfId="14748"/>
    <cellStyle name="Comma 3 11 4" xfId="14749"/>
    <cellStyle name="Comma 3 11 5" xfId="14750"/>
    <cellStyle name="Comma 3 12" xfId="14751"/>
    <cellStyle name="Comma 3 12 2" xfId="14752"/>
    <cellStyle name="Comma 3 12 2 2" xfId="14753"/>
    <cellStyle name="Comma 3 12 2 3" xfId="14754"/>
    <cellStyle name="Comma 3 12 2 4" xfId="14755"/>
    <cellStyle name="Comma 3 12 3" xfId="14756"/>
    <cellStyle name="Comma 3 12 4" xfId="14757"/>
    <cellStyle name="Comma 3 12 5" xfId="14758"/>
    <cellStyle name="Comma 3 13" xfId="14759"/>
    <cellStyle name="Comma 3 13 2" xfId="14760"/>
    <cellStyle name="Comma 3 13 2 2" xfId="14761"/>
    <cellStyle name="Comma 3 13 2 2 2" xfId="14762"/>
    <cellStyle name="Comma 3 13 2 3" xfId="14763"/>
    <cellStyle name="Comma 3 13 2 4" xfId="14764"/>
    <cellStyle name="Comma 3 13 2 5" xfId="14765"/>
    <cellStyle name="Comma 3 13 3" xfId="14766"/>
    <cellStyle name="Comma 3 13 4" xfId="14767"/>
    <cellStyle name="Comma 3 13 5" xfId="14768"/>
    <cellStyle name="Comma 3 14" xfId="14769"/>
    <cellStyle name="Comma 3 14 2" xfId="14770"/>
    <cellStyle name="Comma 3 14 2 2" xfId="14771"/>
    <cellStyle name="Comma 3 14 2 3" xfId="14772"/>
    <cellStyle name="Comma 3 14 2 4" xfId="14773"/>
    <cellStyle name="Comma 3 14 3" xfId="14774"/>
    <cellStyle name="Comma 3 14 4" xfId="14775"/>
    <cellStyle name="Comma 3 14 5" xfId="14776"/>
    <cellStyle name="Comma 3 15" xfId="14777"/>
    <cellStyle name="Comma 3 15 2" xfId="14778"/>
    <cellStyle name="Comma 3 15 2 2" xfId="14779"/>
    <cellStyle name="Comma 3 15 2 3" xfId="14780"/>
    <cellStyle name="Comma 3 15 2 4" xfId="14781"/>
    <cellStyle name="Comma 3 15 3" xfId="14782"/>
    <cellStyle name="Comma 3 15 4" xfId="14783"/>
    <cellStyle name="Comma 3 15 5" xfId="14784"/>
    <cellStyle name="Comma 3 16" xfId="14785"/>
    <cellStyle name="Comma 3 16 2" xfId="14786"/>
    <cellStyle name="Comma 3 16 2 2" xfId="14787"/>
    <cellStyle name="Comma 3 16 2 3" xfId="14788"/>
    <cellStyle name="Comma 3 16 2 4" xfId="14789"/>
    <cellStyle name="Comma 3 16 3" xfId="14790"/>
    <cellStyle name="Comma 3 16 4" xfId="14791"/>
    <cellStyle name="Comma 3 16 5" xfId="14792"/>
    <cellStyle name="Comma 3 17" xfId="14793"/>
    <cellStyle name="Comma 3 17 2" xfId="14794"/>
    <cellStyle name="Comma 3 17 2 2" xfId="14795"/>
    <cellStyle name="Comma 3 17 2 3" xfId="14796"/>
    <cellStyle name="Comma 3 17 2 4" xfId="14797"/>
    <cellStyle name="Comma 3 17 3" xfId="14798"/>
    <cellStyle name="Comma 3 17 4" xfId="14799"/>
    <cellStyle name="Comma 3 17 5" xfId="14800"/>
    <cellStyle name="Comma 3 18" xfId="14801"/>
    <cellStyle name="Comma 3 18 2" xfId="14802"/>
    <cellStyle name="Comma 3 18 2 2" xfId="14803"/>
    <cellStyle name="Comma 3 18 2 3" xfId="14804"/>
    <cellStyle name="Comma 3 18 2 4" xfId="14805"/>
    <cellStyle name="Comma 3 18 3" xfId="14806"/>
    <cellStyle name="Comma 3 18 4" xfId="14807"/>
    <cellStyle name="Comma 3 18 5" xfId="14808"/>
    <cellStyle name="Comma 3 19" xfId="14809"/>
    <cellStyle name="Comma 3 19 2" xfId="14810"/>
    <cellStyle name="Comma 3 19 2 2" xfId="14811"/>
    <cellStyle name="Comma 3 19 2 3" xfId="14812"/>
    <cellStyle name="Comma 3 19 2 4" xfId="14813"/>
    <cellStyle name="Comma 3 19 3" xfId="14814"/>
    <cellStyle name="Comma 3 19 4" xfId="14815"/>
    <cellStyle name="Comma 3 19 5" xfId="14816"/>
    <cellStyle name="Comma 3 2" xfId="14817"/>
    <cellStyle name="Comma 3 2 2" xfId="14818"/>
    <cellStyle name="Comma 3 2 2 2" xfId="14819"/>
    <cellStyle name="Comma 3 2 2 2 2" xfId="14820"/>
    <cellStyle name="Comma 3 2 2 3" xfId="14821"/>
    <cellStyle name="Comma 3 2 2 4" xfId="14822"/>
    <cellStyle name="Comma 3 2 3" xfId="14823"/>
    <cellStyle name="Comma 3 2 3 2" xfId="14824"/>
    <cellStyle name="Comma 3 2 4" xfId="14825"/>
    <cellStyle name="Comma 3 2 5" xfId="14826"/>
    <cellStyle name="Comma 3 2 6" xfId="14827"/>
    <cellStyle name="Comma 3 2 7" xfId="57098"/>
    <cellStyle name="Comma 3 20" xfId="14828"/>
    <cellStyle name="Comma 3 20 2" xfId="14829"/>
    <cellStyle name="Comma 3 20 3" xfId="14830"/>
    <cellStyle name="Comma 3 20 4" xfId="14831"/>
    <cellStyle name="Comma 3 21" xfId="14832"/>
    <cellStyle name="Comma 3 21 2" xfId="14833"/>
    <cellStyle name="Comma 3 21 3" xfId="14834"/>
    <cellStyle name="Comma 3 21 4" xfId="14835"/>
    <cellStyle name="Comma 3 22" xfId="14836"/>
    <cellStyle name="Comma 3 22 2" xfId="14837"/>
    <cellStyle name="Comma 3 22 3" xfId="14838"/>
    <cellStyle name="Comma 3 22 4" xfId="14839"/>
    <cellStyle name="Comma 3 23" xfId="14840"/>
    <cellStyle name="Comma 3 24" xfId="14841"/>
    <cellStyle name="Comma 3 24 2" xfId="14842"/>
    <cellStyle name="Comma 3 25" xfId="14843"/>
    <cellStyle name="Comma 3 3" xfId="14844"/>
    <cellStyle name="Comma 3 3 2" xfId="14845"/>
    <cellStyle name="Comma 3 3 2 2" xfId="14846"/>
    <cellStyle name="Comma 3 3 2 3" xfId="14847"/>
    <cellStyle name="Comma 3 3 2 4" xfId="14848"/>
    <cellStyle name="Comma 3 3 3" xfId="14849"/>
    <cellStyle name="Comma 3 3 3 2" xfId="14850"/>
    <cellStyle name="Comma 3 3 4" xfId="14851"/>
    <cellStyle name="Comma 3 3 5" xfId="14852"/>
    <cellStyle name="Comma 3 4" xfId="14853"/>
    <cellStyle name="Comma 3 4 2" xfId="14854"/>
    <cellStyle name="Comma 3 4 2 2" xfId="14855"/>
    <cellStyle name="Comma 3 4 2 3" xfId="14856"/>
    <cellStyle name="Comma 3 4 2 4" xfId="14857"/>
    <cellStyle name="Comma 3 4 3" xfId="14858"/>
    <cellStyle name="Comma 3 4 4" xfId="14859"/>
    <cellStyle name="Comma 3 4 5" xfId="14860"/>
    <cellStyle name="Comma 3 5" xfId="14861"/>
    <cellStyle name="Comma 3 5 2" xfId="14862"/>
    <cellStyle name="Comma 3 5 2 2" xfId="14863"/>
    <cellStyle name="Comma 3 5 2 3" xfId="14864"/>
    <cellStyle name="Comma 3 5 2 4" xfId="14865"/>
    <cellStyle name="Comma 3 5 3" xfId="14866"/>
    <cellStyle name="Comma 3 5 4" xfId="14867"/>
    <cellStyle name="Comma 3 5 5" xfId="14868"/>
    <cellStyle name="Comma 3 6" xfId="14869"/>
    <cellStyle name="Comma 3 6 2" xfId="14870"/>
    <cellStyle name="Comma 3 6 2 2" xfId="14871"/>
    <cellStyle name="Comma 3 6 2 3" xfId="14872"/>
    <cellStyle name="Comma 3 6 2 4" xfId="14873"/>
    <cellStyle name="Comma 3 6 3" xfId="14874"/>
    <cellStyle name="Comma 3 6 4" xfId="14875"/>
    <cellStyle name="Comma 3 6 5" xfId="14876"/>
    <cellStyle name="Comma 3 7" xfId="14877"/>
    <cellStyle name="Comma 3 7 2" xfId="14878"/>
    <cellStyle name="Comma 3 7 2 2" xfId="14879"/>
    <cellStyle name="Comma 3 7 2 3" xfId="14880"/>
    <cellStyle name="Comma 3 7 2 4" xfId="14881"/>
    <cellStyle name="Comma 3 7 3" xfId="14882"/>
    <cellStyle name="Comma 3 7 4" xfId="14883"/>
    <cellStyle name="Comma 3 7 5" xfId="14884"/>
    <cellStyle name="Comma 3 8" xfId="14885"/>
    <cellStyle name="Comma 3 8 2" xfId="14886"/>
    <cellStyle name="Comma 3 8 2 2" xfId="14887"/>
    <cellStyle name="Comma 3 8 2 3" xfId="14888"/>
    <cellStyle name="Comma 3 8 2 4" xfId="14889"/>
    <cellStyle name="Comma 3 8 3" xfId="14890"/>
    <cellStyle name="Comma 3 8 4" xfId="14891"/>
    <cellStyle name="Comma 3 8 5" xfId="14892"/>
    <cellStyle name="Comma 3 9" xfId="14893"/>
    <cellStyle name="Comma 3 9 2" xfId="14894"/>
    <cellStyle name="Comma 3 9 2 2" xfId="14895"/>
    <cellStyle name="Comma 3 9 2 3" xfId="14896"/>
    <cellStyle name="Comma 3 9 2 4" xfId="14897"/>
    <cellStyle name="Comma 3 9 3" xfId="14898"/>
    <cellStyle name="Comma 3 9 4" xfId="14899"/>
    <cellStyle name="Comma 3 9 5" xfId="14900"/>
    <cellStyle name="Comma 30" xfId="14901"/>
    <cellStyle name="Comma 30 2" xfId="14902"/>
    <cellStyle name="Comma 30 2 2" xfId="14903"/>
    <cellStyle name="Comma 30 2 3" xfId="14904"/>
    <cellStyle name="Comma 30 2 4" xfId="14905"/>
    <cellStyle name="Comma 30 3" xfId="14906"/>
    <cellStyle name="Comma 30 4" xfId="14907"/>
    <cellStyle name="Comma 30 5" xfId="14908"/>
    <cellStyle name="Comma 300" xfId="14909"/>
    <cellStyle name="Comma 301" xfId="14910"/>
    <cellStyle name="Comma 302" xfId="14911"/>
    <cellStyle name="Comma 303" xfId="14912"/>
    <cellStyle name="Comma 304" xfId="14913"/>
    <cellStyle name="Comma 305" xfId="14914"/>
    <cellStyle name="Comma 306" xfId="14915"/>
    <cellStyle name="Comma 307" xfId="14916"/>
    <cellStyle name="Comma 308" xfId="14917"/>
    <cellStyle name="Comma 309" xfId="14918"/>
    <cellStyle name="Comma 31" xfId="14919"/>
    <cellStyle name="Comma 31 2" xfId="14920"/>
    <cellStyle name="Comma 31 2 2" xfId="14921"/>
    <cellStyle name="Comma 31 2 3" xfId="14922"/>
    <cellStyle name="Comma 31 2 4" xfId="14923"/>
    <cellStyle name="Comma 31 3" xfId="14924"/>
    <cellStyle name="Comma 31 4" xfId="14925"/>
    <cellStyle name="Comma 31 5" xfId="14926"/>
    <cellStyle name="Comma 310" xfId="14927"/>
    <cellStyle name="Comma 311" xfId="14928"/>
    <cellStyle name="Comma 312" xfId="14929"/>
    <cellStyle name="Comma 313" xfId="14930"/>
    <cellStyle name="Comma 314" xfId="14931"/>
    <cellStyle name="Comma 315" xfId="14932"/>
    <cellStyle name="Comma 316" xfId="14933"/>
    <cellStyle name="Comma 317" xfId="14934"/>
    <cellStyle name="Comma 318" xfId="14935"/>
    <cellStyle name="Comma 319" xfId="14936"/>
    <cellStyle name="Comma 32" xfId="14937"/>
    <cellStyle name="Comma 32 2" xfId="14938"/>
    <cellStyle name="Comma 32 2 2" xfId="14939"/>
    <cellStyle name="Comma 32 2 3" xfId="14940"/>
    <cellStyle name="Comma 32 2 4" xfId="14941"/>
    <cellStyle name="Comma 32 3" xfId="14942"/>
    <cellStyle name="Comma 32 4" xfId="14943"/>
    <cellStyle name="Comma 32 5" xfId="14944"/>
    <cellStyle name="Comma 320" xfId="14945"/>
    <cellStyle name="Comma 321" xfId="14946"/>
    <cellStyle name="Comma 322" xfId="14947"/>
    <cellStyle name="Comma 323" xfId="14948"/>
    <cellStyle name="Comma 324" xfId="14949"/>
    <cellStyle name="Comma 325" xfId="14950"/>
    <cellStyle name="Comma 326" xfId="14951"/>
    <cellStyle name="Comma 327" xfId="14952"/>
    <cellStyle name="Comma 328" xfId="14953"/>
    <cellStyle name="Comma 329" xfId="14954"/>
    <cellStyle name="Comma 33" xfId="14955"/>
    <cellStyle name="Comma 33 2" xfId="14956"/>
    <cellStyle name="Comma 33 2 2" xfId="14957"/>
    <cellStyle name="Comma 33 2 3" xfId="14958"/>
    <cellStyle name="Comma 33 2 3 2" xfId="14959"/>
    <cellStyle name="Comma 33 2 3 2 2" xfId="14960"/>
    <cellStyle name="Comma 33 2 3 3" xfId="14961"/>
    <cellStyle name="Comma 33 2 4" xfId="14962"/>
    <cellStyle name="Comma 33 3" xfId="14963"/>
    <cellStyle name="Comma 33 4" xfId="14964"/>
    <cellStyle name="Comma 33 5" xfId="14965"/>
    <cellStyle name="Comma 330" xfId="14966"/>
    <cellStyle name="Comma 331" xfId="14967"/>
    <cellStyle name="Comma 332" xfId="14968"/>
    <cellStyle name="Comma 333" xfId="14969"/>
    <cellStyle name="Comma 334" xfId="14970"/>
    <cellStyle name="Comma 335" xfId="14971"/>
    <cellStyle name="Comma 336" xfId="14972"/>
    <cellStyle name="Comma 337" xfId="14973"/>
    <cellStyle name="Comma 338" xfId="14974"/>
    <cellStyle name="Comma 339" xfId="14975"/>
    <cellStyle name="Comma 34" xfId="14976"/>
    <cellStyle name="Comma 34 2" xfId="14977"/>
    <cellStyle name="Comma 34 2 2" xfId="14978"/>
    <cellStyle name="Comma 34 2 3" xfId="14979"/>
    <cellStyle name="Comma 34 2 4" xfId="14980"/>
    <cellStyle name="Comma 34 3" xfId="14981"/>
    <cellStyle name="Comma 34 4" xfId="14982"/>
    <cellStyle name="Comma 34 5" xfId="14983"/>
    <cellStyle name="Comma 340" xfId="14984"/>
    <cellStyle name="Comma 341" xfId="14985"/>
    <cellStyle name="Comma 342" xfId="14986"/>
    <cellStyle name="Comma 343" xfId="14987"/>
    <cellStyle name="Comma 344" xfId="14988"/>
    <cellStyle name="Comma 345" xfId="14989"/>
    <cellStyle name="Comma 346" xfId="14990"/>
    <cellStyle name="Comma 347" xfId="14991"/>
    <cellStyle name="Comma 348" xfId="14992"/>
    <cellStyle name="Comma 349" xfId="14993"/>
    <cellStyle name="Comma 35" xfId="14994"/>
    <cellStyle name="Comma 35 2" xfId="14995"/>
    <cellStyle name="Comma 35 2 2" xfId="14996"/>
    <cellStyle name="Comma 35 2 3" xfId="14997"/>
    <cellStyle name="Comma 35 2 4" xfId="14998"/>
    <cellStyle name="Comma 35 3" xfId="14999"/>
    <cellStyle name="Comma 35 4" xfId="15000"/>
    <cellStyle name="Comma 35 5" xfId="15001"/>
    <cellStyle name="Comma 350" xfId="15002"/>
    <cellStyle name="Comma 351" xfId="15003"/>
    <cellStyle name="Comma 352" xfId="15004"/>
    <cellStyle name="Comma 353" xfId="15005"/>
    <cellStyle name="Comma 354" xfId="15006"/>
    <cellStyle name="Comma 355" xfId="15007"/>
    <cellStyle name="Comma 356" xfId="15008"/>
    <cellStyle name="Comma 357" xfId="15009"/>
    <cellStyle name="Comma 358" xfId="15010"/>
    <cellStyle name="Comma 359" xfId="15011"/>
    <cellStyle name="Comma 36" xfId="15012"/>
    <cellStyle name="Comma 36 2" xfId="15013"/>
    <cellStyle name="Comma 36 2 2" xfId="15014"/>
    <cellStyle name="Comma 36 2 3" xfId="15015"/>
    <cellStyle name="Comma 36 2 4" xfId="15016"/>
    <cellStyle name="Comma 36 3" xfId="15017"/>
    <cellStyle name="Comma 36 4" xfId="15018"/>
    <cellStyle name="Comma 36 5" xfId="15019"/>
    <cellStyle name="Comma 360" xfId="15020"/>
    <cellStyle name="Comma 361" xfId="15021"/>
    <cellStyle name="Comma 362" xfId="15022"/>
    <cellStyle name="Comma 363" xfId="15023"/>
    <cellStyle name="Comma 364" xfId="15024"/>
    <cellStyle name="Comma 365" xfId="15025"/>
    <cellStyle name="Comma 366" xfId="15026"/>
    <cellStyle name="Comma 367" xfId="15027"/>
    <cellStyle name="Comma 368" xfId="15028"/>
    <cellStyle name="Comma 369" xfId="15029"/>
    <cellStyle name="Comma 37" xfId="15030"/>
    <cellStyle name="Comma 37 2" xfId="15031"/>
    <cellStyle name="Comma 37 2 2" xfId="15032"/>
    <cellStyle name="Comma 37 2 3" xfId="15033"/>
    <cellStyle name="Comma 37 2 4" xfId="15034"/>
    <cellStyle name="Comma 37 3" xfId="15035"/>
    <cellStyle name="Comma 37 4" xfId="15036"/>
    <cellStyle name="Comma 37 5" xfId="15037"/>
    <cellStyle name="Comma 370" xfId="15038"/>
    <cellStyle name="Comma 371" xfId="15039"/>
    <cellStyle name="Comma 372" xfId="15040"/>
    <cellStyle name="Comma 373" xfId="15041"/>
    <cellStyle name="Comma 374" xfId="15042"/>
    <cellStyle name="Comma 375" xfId="15043"/>
    <cellStyle name="Comma 376" xfId="15044"/>
    <cellStyle name="Comma 377" xfId="15045"/>
    <cellStyle name="Comma 378" xfId="15046"/>
    <cellStyle name="Comma 379" xfId="15047"/>
    <cellStyle name="Comma 38" xfId="15048"/>
    <cellStyle name="Comma 38 2" xfId="15049"/>
    <cellStyle name="Comma 38 2 2" xfId="15050"/>
    <cellStyle name="Comma 38 2 3" xfId="15051"/>
    <cellStyle name="Comma 38 2 4" xfId="15052"/>
    <cellStyle name="Comma 38 3" xfId="15053"/>
    <cellStyle name="Comma 38 4" xfId="15054"/>
    <cellStyle name="Comma 38 5" xfId="15055"/>
    <cellStyle name="Comma 380" xfId="15056"/>
    <cellStyle name="Comma 381" xfId="15057"/>
    <cellStyle name="Comma 382" xfId="15058"/>
    <cellStyle name="Comma 383" xfId="15059"/>
    <cellStyle name="Comma 384" xfId="15060"/>
    <cellStyle name="Comma 385" xfId="15061"/>
    <cellStyle name="Comma 386" xfId="15062"/>
    <cellStyle name="Comma 387" xfId="15063"/>
    <cellStyle name="Comma 388" xfId="15064"/>
    <cellStyle name="Comma 389" xfId="15065"/>
    <cellStyle name="Comma 39" xfId="15066"/>
    <cellStyle name="Comma 39 2" xfId="15067"/>
    <cellStyle name="Comma 39 2 2" xfId="15068"/>
    <cellStyle name="Comma 39 2 2 2" xfId="15069"/>
    <cellStyle name="Comma 39 2 3" xfId="15070"/>
    <cellStyle name="Comma 39 2 4" xfId="15071"/>
    <cellStyle name="Comma 39 2 5" xfId="15072"/>
    <cellStyle name="Comma 39 3" xfId="15073"/>
    <cellStyle name="Comma 39 4" xfId="15074"/>
    <cellStyle name="Comma 39 5" xfId="15075"/>
    <cellStyle name="Comma 390" xfId="15076"/>
    <cellStyle name="Comma 391" xfId="15077"/>
    <cellStyle name="Comma 392" xfId="15078"/>
    <cellStyle name="Comma 393" xfId="15079"/>
    <cellStyle name="Comma 394" xfId="15080"/>
    <cellStyle name="Comma 395" xfId="15081"/>
    <cellStyle name="Comma 396" xfId="15082"/>
    <cellStyle name="Comma 397" xfId="15083"/>
    <cellStyle name="Comma 398" xfId="15084"/>
    <cellStyle name="Comma 399" xfId="15085"/>
    <cellStyle name="Comma 4" xfId="15086"/>
    <cellStyle name="Comma 4 10" xfId="15087"/>
    <cellStyle name="Comma 4 10 2" xfId="15088"/>
    <cellStyle name="Comma 4 10 2 2" xfId="15089"/>
    <cellStyle name="Comma 4 10 2 3" xfId="15090"/>
    <cellStyle name="Comma 4 10 2 4" xfId="15091"/>
    <cellStyle name="Comma 4 10 3" xfId="15092"/>
    <cellStyle name="Comma 4 10 4" xfId="15093"/>
    <cellStyle name="Comma 4 10 5" xfId="15094"/>
    <cellStyle name="Comma 4 11" xfId="15095"/>
    <cellStyle name="Comma 4 11 2" xfId="15096"/>
    <cellStyle name="Comma 4 11 2 2" xfId="15097"/>
    <cellStyle name="Comma 4 11 2 3" xfId="15098"/>
    <cellStyle name="Comma 4 11 2 4" xfId="15099"/>
    <cellStyle name="Comma 4 11 3" xfId="15100"/>
    <cellStyle name="Comma 4 11 4" xfId="15101"/>
    <cellStyle name="Comma 4 11 5" xfId="15102"/>
    <cellStyle name="Comma 4 12" xfId="15103"/>
    <cellStyle name="Comma 4 12 2" xfId="15104"/>
    <cellStyle name="Comma 4 12 2 2" xfId="15105"/>
    <cellStyle name="Comma 4 12 2 2 2" xfId="15106"/>
    <cellStyle name="Comma 4 12 2 2 2 2" xfId="15107"/>
    <cellStyle name="Comma 4 12 2 2 3" xfId="15108"/>
    <cellStyle name="Comma 4 12 2 3" xfId="15109"/>
    <cellStyle name="Comma 4 12 2 4" xfId="15110"/>
    <cellStyle name="Comma 4 12 3" xfId="15111"/>
    <cellStyle name="Comma 4 12 4" xfId="15112"/>
    <cellStyle name="Comma 4 12 5" xfId="15113"/>
    <cellStyle name="Comma 4 13" xfId="15114"/>
    <cellStyle name="Comma 4 13 2" xfId="15115"/>
    <cellStyle name="Comma 4 13 2 2" xfId="15116"/>
    <cellStyle name="Comma 4 13 2 3" xfId="15117"/>
    <cellStyle name="Comma 4 13 2 4" xfId="15118"/>
    <cellStyle name="Comma 4 13 3" xfId="15119"/>
    <cellStyle name="Comma 4 13 4" xfId="15120"/>
    <cellStyle name="Comma 4 13 5" xfId="15121"/>
    <cellStyle name="Comma 4 14" xfId="15122"/>
    <cellStyle name="Comma 4 14 2" xfId="15123"/>
    <cellStyle name="Comma 4 14 2 2" xfId="15124"/>
    <cellStyle name="Comma 4 14 2 3" xfId="15125"/>
    <cellStyle name="Comma 4 14 2 4" xfId="15126"/>
    <cellStyle name="Comma 4 14 3" xfId="15127"/>
    <cellStyle name="Comma 4 14 4" xfId="15128"/>
    <cellStyle name="Comma 4 14 5" xfId="15129"/>
    <cellStyle name="Comma 4 15" xfId="15130"/>
    <cellStyle name="Comma 4 15 2" xfId="15131"/>
    <cellStyle name="Comma 4 15 2 2" xfId="15132"/>
    <cellStyle name="Comma 4 15 2 3" xfId="15133"/>
    <cellStyle name="Comma 4 15 2 4" xfId="15134"/>
    <cellStyle name="Comma 4 15 3" xfId="15135"/>
    <cellStyle name="Comma 4 15 3 2" xfId="15136"/>
    <cellStyle name="Comma 4 15 3 2 2" xfId="15137"/>
    <cellStyle name="Comma 4 15 3 3" xfId="15138"/>
    <cellStyle name="Comma 4 15 4" xfId="15139"/>
    <cellStyle name="Comma 4 15 5" xfId="15140"/>
    <cellStyle name="Comma 4 16" xfId="15141"/>
    <cellStyle name="Comma 4 16 2" xfId="15142"/>
    <cellStyle name="Comma 4 16 2 2" xfId="15143"/>
    <cellStyle name="Comma 4 16 2 3" xfId="15144"/>
    <cellStyle name="Comma 4 16 2 4" xfId="15145"/>
    <cellStyle name="Comma 4 16 3" xfId="15146"/>
    <cellStyle name="Comma 4 16 4" xfId="15147"/>
    <cellStyle name="Comma 4 16 5" xfId="15148"/>
    <cellStyle name="Comma 4 17" xfId="15149"/>
    <cellStyle name="Comma 4 17 2" xfId="15150"/>
    <cellStyle name="Comma 4 17 2 2" xfId="15151"/>
    <cellStyle name="Comma 4 17 2 3" xfId="15152"/>
    <cellStyle name="Comma 4 17 2 4" xfId="15153"/>
    <cellStyle name="Comma 4 17 3" xfId="15154"/>
    <cellStyle name="Comma 4 17 4" xfId="15155"/>
    <cellStyle name="Comma 4 17 5" xfId="15156"/>
    <cellStyle name="Comma 4 18" xfId="15157"/>
    <cellStyle name="Comma 4 18 2" xfId="15158"/>
    <cellStyle name="Comma 4 18 2 2" xfId="15159"/>
    <cellStyle name="Comma 4 18 2 3" xfId="15160"/>
    <cellStyle name="Comma 4 18 2 4" xfId="15161"/>
    <cellStyle name="Comma 4 18 3" xfId="15162"/>
    <cellStyle name="Comma 4 18 4" xfId="15163"/>
    <cellStyle name="Comma 4 18 5" xfId="15164"/>
    <cellStyle name="Comma 4 19" xfId="15165"/>
    <cellStyle name="Comma 4 19 2" xfId="15166"/>
    <cellStyle name="Comma 4 19 2 2" xfId="15167"/>
    <cellStyle name="Comma 4 19 2 3" xfId="15168"/>
    <cellStyle name="Comma 4 19 2 4" xfId="15169"/>
    <cellStyle name="Comma 4 19 3" xfId="15170"/>
    <cellStyle name="Comma 4 19 4" xfId="15171"/>
    <cellStyle name="Comma 4 19 5" xfId="15172"/>
    <cellStyle name="Comma 4 2" xfId="15173"/>
    <cellStyle name="Comma 4 2 2" xfId="15174"/>
    <cellStyle name="Comma 4 2 2 2" xfId="15175"/>
    <cellStyle name="Comma 4 2 2 3" xfId="15176"/>
    <cellStyle name="Comma 4 2 2 4" xfId="15177"/>
    <cellStyle name="Comma 4 2 3" xfId="15178"/>
    <cellStyle name="Comma 4 2 3 2" xfId="15179"/>
    <cellStyle name="Comma 4 2 4" xfId="15180"/>
    <cellStyle name="Comma 4 2 4 2" xfId="15181"/>
    <cellStyle name="Comma 4 2 5" xfId="15182"/>
    <cellStyle name="Comma 4 20" xfId="15183"/>
    <cellStyle name="Comma 4 20 2" xfId="15184"/>
    <cellStyle name="Comma 4 20 3" xfId="15185"/>
    <cellStyle name="Comma 4 20 4" xfId="15186"/>
    <cellStyle name="Comma 4 21" xfId="15187"/>
    <cellStyle name="Comma 4 21 2" xfId="15188"/>
    <cellStyle name="Comma 4 21 3" xfId="15189"/>
    <cellStyle name="Comma 4 21 4" xfId="15190"/>
    <cellStyle name="Comma 4 22" xfId="15191"/>
    <cellStyle name="Comma 4 22 2" xfId="15192"/>
    <cellStyle name="Comma 4 23" xfId="15193"/>
    <cellStyle name="Comma 4 23 2" xfId="15194"/>
    <cellStyle name="Comma 4 24" xfId="15195"/>
    <cellStyle name="Comma 4 25" xfId="15196"/>
    <cellStyle name="Comma 4 3" xfId="15197"/>
    <cellStyle name="Comma 4 3 2" xfId="15198"/>
    <cellStyle name="Comma 4 3 2 2" xfId="15199"/>
    <cellStyle name="Comma 4 3 2 3" xfId="15200"/>
    <cellStyle name="Comma 4 3 2 4" xfId="15201"/>
    <cellStyle name="Comma 4 3 3" xfId="15202"/>
    <cellStyle name="Comma 4 3 3 2" xfId="15203"/>
    <cellStyle name="Comma 4 3 4" xfId="15204"/>
    <cellStyle name="Comma 4 3 4 2" xfId="15205"/>
    <cellStyle name="Comma 4 3 5" xfId="15206"/>
    <cellStyle name="Comma 4 4" xfId="15207"/>
    <cellStyle name="Comma 4 4 2" xfId="15208"/>
    <cellStyle name="Comma 4 4 2 2" xfId="15209"/>
    <cellStyle name="Comma 4 4 2 3" xfId="15210"/>
    <cellStyle name="Comma 4 4 2 4" xfId="15211"/>
    <cellStyle name="Comma 4 4 3" xfId="15212"/>
    <cellStyle name="Comma 4 4 3 2" xfId="15213"/>
    <cellStyle name="Comma 4 4 4" xfId="15214"/>
    <cellStyle name="Comma 4 4 4 2" xfId="15215"/>
    <cellStyle name="Comma 4 4 5" xfId="15216"/>
    <cellStyle name="Comma 4 5" xfId="15217"/>
    <cellStyle name="Comma 4 5 2" xfId="15218"/>
    <cellStyle name="Comma 4 5 2 2" xfId="15219"/>
    <cellStyle name="Comma 4 5 2 3" xfId="15220"/>
    <cellStyle name="Comma 4 5 2 4" xfId="15221"/>
    <cellStyle name="Comma 4 5 3" xfId="15222"/>
    <cellStyle name="Comma 4 5 4" xfId="15223"/>
    <cellStyle name="Comma 4 5 5" xfId="15224"/>
    <cellStyle name="Comma 4 6" xfId="15225"/>
    <cellStyle name="Comma 4 6 2" xfId="15226"/>
    <cellStyle name="Comma 4 6 2 2" xfId="15227"/>
    <cellStyle name="Comma 4 6 2 3" xfId="15228"/>
    <cellStyle name="Comma 4 6 2 4" xfId="15229"/>
    <cellStyle name="Comma 4 6 3" xfId="15230"/>
    <cellStyle name="Comma 4 6 4" xfId="15231"/>
    <cellStyle name="Comma 4 6 5" xfId="15232"/>
    <cellStyle name="Comma 4 7" xfId="15233"/>
    <cellStyle name="Comma 4 7 2" xfId="15234"/>
    <cellStyle name="Comma 4 7 2 2" xfId="15235"/>
    <cellStyle name="Comma 4 7 2 3" xfId="15236"/>
    <cellStyle name="Comma 4 7 2 4" xfId="15237"/>
    <cellStyle name="Comma 4 7 3" xfId="15238"/>
    <cellStyle name="Comma 4 7 4" xfId="15239"/>
    <cellStyle name="Comma 4 7 5" xfId="15240"/>
    <cellStyle name="Comma 4 8" xfId="15241"/>
    <cellStyle name="Comma 4 8 2" xfId="15242"/>
    <cellStyle name="Comma 4 8 2 2" xfId="15243"/>
    <cellStyle name="Comma 4 8 2 3" xfId="15244"/>
    <cellStyle name="Comma 4 8 2 4" xfId="15245"/>
    <cellStyle name="Comma 4 8 3" xfId="15246"/>
    <cellStyle name="Comma 4 8 4" xfId="15247"/>
    <cellStyle name="Comma 4 8 5" xfId="15248"/>
    <cellStyle name="Comma 4 9" xfId="15249"/>
    <cellStyle name="Comma 4 9 2" xfId="15250"/>
    <cellStyle name="Comma 4 9 2 2" xfId="15251"/>
    <cellStyle name="Comma 4 9 2 3" xfId="15252"/>
    <cellStyle name="Comma 4 9 2 4" xfId="15253"/>
    <cellStyle name="Comma 4 9 3" xfId="15254"/>
    <cellStyle name="Comma 4 9 4" xfId="15255"/>
    <cellStyle name="Comma 4 9 5" xfId="15256"/>
    <cellStyle name="Comma 40" xfId="15257"/>
    <cellStyle name="Comma 40 2" xfId="15258"/>
    <cellStyle name="Comma 40 2 2" xfId="15259"/>
    <cellStyle name="Comma 40 2 3" xfId="15260"/>
    <cellStyle name="Comma 40 2 4" xfId="15261"/>
    <cellStyle name="Comma 40 3" xfId="15262"/>
    <cellStyle name="Comma 40 4" xfId="15263"/>
    <cellStyle name="Comma 40 5" xfId="15264"/>
    <cellStyle name="Comma 400" xfId="15265"/>
    <cellStyle name="Comma 401" xfId="15266"/>
    <cellStyle name="Comma 402" xfId="15267"/>
    <cellStyle name="Comma 403" xfId="15268"/>
    <cellStyle name="Comma 404" xfId="15269"/>
    <cellStyle name="Comma 405" xfId="15270"/>
    <cellStyle name="Comma 406" xfId="15271"/>
    <cellStyle name="Comma 407" xfId="15272"/>
    <cellStyle name="Comma 408" xfId="15273"/>
    <cellStyle name="Comma 409" xfId="15274"/>
    <cellStyle name="Comma 409 2" xfId="15275"/>
    <cellStyle name="Comma 41" xfId="15276"/>
    <cellStyle name="Comma 41 2" xfId="15277"/>
    <cellStyle name="Comma 410" xfId="15278"/>
    <cellStyle name="Comma 411" xfId="15279"/>
    <cellStyle name="Comma 412" xfId="15280"/>
    <cellStyle name="Comma 413" xfId="15281"/>
    <cellStyle name="Comma 413 2" xfId="15282"/>
    <cellStyle name="Comma 414" xfId="15283"/>
    <cellStyle name="Comma 415" xfId="15284"/>
    <cellStyle name="Comma 416" xfId="15285"/>
    <cellStyle name="Comma 417" xfId="15286"/>
    <cellStyle name="Comma 418" xfId="15287"/>
    <cellStyle name="Comma 419" xfId="15288"/>
    <cellStyle name="Comma 42" xfId="15289"/>
    <cellStyle name="Comma 42 2" xfId="15290"/>
    <cellStyle name="Comma 420" xfId="15291"/>
    <cellStyle name="Comma 420 2" xfId="15292"/>
    <cellStyle name="Comma 421" xfId="15293"/>
    <cellStyle name="Comma 422" xfId="57099"/>
    <cellStyle name="Comma 423" xfId="57100"/>
    <cellStyle name="Comma 424" xfId="15294"/>
    <cellStyle name="Comma 43" xfId="15295"/>
    <cellStyle name="Comma 43 2" xfId="15296"/>
    <cellStyle name="Comma 44" xfId="15297"/>
    <cellStyle name="Comma 44 2" xfId="15298"/>
    <cellStyle name="Comma 45" xfId="15299"/>
    <cellStyle name="Comma 45 2" xfId="15300"/>
    <cellStyle name="Comma 46" xfId="15301"/>
    <cellStyle name="Comma 46 2" xfId="15302"/>
    <cellStyle name="Comma 47" xfId="15303"/>
    <cellStyle name="Comma 47 2" xfId="15304"/>
    <cellStyle name="Comma 474" xfId="15305"/>
    <cellStyle name="Comma 474 2" xfId="15306"/>
    <cellStyle name="Comma 48" xfId="15307"/>
    <cellStyle name="Comma 48 2" xfId="15308"/>
    <cellStyle name="Comma 49" xfId="15309"/>
    <cellStyle name="Comma 49 2" xfId="15310"/>
    <cellStyle name="Comma 5" xfId="15311"/>
    <cellStyle name="Comma 5 10" xfId="15312"/>
    <cellStyle name="Comma 5 10 2" xfId="15313"/>
    <cellStyle name="Comma 5 10 2 2" xfId="15314"/>
    <cellStyle name="Comma 5 10 2 3" xfId="15315"/>
    <cellStyle name="Comma 5 10 2 4" xfId="15316"/>
    <cellStyle name="Comma 5 10 3" xfId="15317"/>
    <cellStyle name="Comma 5 10 4" xfId="15318"/>
    <cellStyle name="Comma 5 10 5" xfId="15319"/>
    <cellStyle name="Comma 5 11" xfId="15320"/>
    <cellStyle name="Comma 5 11 2" xfId="15321"/>
    <cellStyle name="Comma 5 11 2 2" xfId="15322"/>
    <cellStyle name="Comma 5 11 2 3" xfId="15323"/>
    <cellStyle name="Comma 5 11 2 4" xfId="15324"/>
    <cellStyle name="Comma 5 11 3" xfId="15325"/>
    <cellStyle name="Comma 5 11 4" xfId="15326"/>
    <cellStyle name="Comma 5 11 5" xfId="15327"/>
    <cellStyle name="Comma 5 12" xfId="15328"/>
    <cellStyle name="Comma 5 12 2" xfId="15329"/>
    <cellStyle name="Comma 5 12 2 2" xfId="15330"/>
    <cellStyle name="Comma 5 12 2 3" xfId="15331"/>
    <cellStyle name="Comma 5 12 2 3 2" xfId="15332"/>
    <cellStyle name="Comma 5 12 2 3 2 2" xfId="15333"/>
    <cellStyle name="Comma 5 12 2 3 3" xfId="15334"/>
    <cellStyle name="Comma 5 12 2 4" xfId="15335"/>
    <cellStyle name="Comma 5 12 3" xfId="15336"/>
    <cellStyle name="Comma 5 12 4" xfId="15337"/>
    <cellStyle name="Comma 5 12 5" xfId="15338"/>
    <cellStyle name="Comma 5 13" xfId="15339"/>
    <cellStyle name="Comma 5 13 2" xfId="15340"/>
    <cellStyle name="Comma 5 13 2 2" xfId="15341"/>
    <cellStyle name="Comma 5 13 2 3" xfId="15342"/>
    <cellStyle name="Comma 5 13 2 4" xfId="15343"/>
    <cellStyle name="Comma 5 13 3" xfId="15344"/>
    <cellStyle name="Comma 5 13 4" xfId="15345"/>
    <cellStyle name="Comma 5 13 5" xfId="15346"/>
    <cellStyle name="Comma 5 14" xfId="15347"/>
    <cellStyle name="Comma 5 14 2" xfId="15348"/>
    <cellStyle name="Comma 5 14 2 2" xfId="15349"/>
    <cellStyle name="Comma 5 14 2 3" xfId="15350"/>
    <cellStyle name="Comma 5 14 2 4" xfId="15351"/>
    <cellStyle name="Comma 5 14 3" xfId="15352"/>
    <cellStyle name="Comma 5 14 4" xfId="15353"/>
    <cellStyle name="Comma 5 14 5" xfId="15354"/>
    <cellStyle name="Comma 5 15" xfId="15355"/>
    <cellStyle name="Comma 5 15 2" xfId="15356"/>
    <cellStyle name="Comma 5 15 2 2" xfId="15357"/>
    <cellStyle name="Comma 5 15 2 3" xfId="15358"/>
    <cellStyle name="Comma 5 15 2 4" xfId="15359"/>
    <cellStyle name="Comma 5 15 3" xfId="15360"/>
    <cellStyle name="Comma 5 15 4" xfId="15361"/>
    <cellStyle name="Comma 5 15 5" xfId="15362"/>
    <cellStyle name="Comma 5 16" xfId="15363"/>
    <cellStyle name="Comma 5 16 2" xfId="15364"/>
    <cellStyle name="Comma 5 16 2 2" xfId="15365"/>
    <cellStyle name="Comma 5 16 2 3" xfId="15366"/>
    <cellStyle name="Comma 5 16 2 4" xfId="15367"/>
    <cellStyle name="Comma 5 16 3" xfId="15368"/>
    <cellStyle name="Comma 5 16 4" xfId="15369"/>
    <cellStyle name="Comma 5 16 5" xfId="15370"/>
    <cellStyle name="Comma 5 17" xfId="15371"/>
    <cellStyle name="Comma 5 17 2" xfId="15372"/>
    <cellStyle name="Comma 5 17 2 2" xfId="15373"/>
    <cellStyle name="Comma 5 17 2 3" xfId="15374"/>
    <cellStyle name="Comma 5 17 2 3 2" xfId="15375"/>
    <cellStyle name="Comma 5 17 2 3 2 2" xfId="15376"/>
    <cellStyle name="Comma 5 17 2 3 3" xfId="15377"/>
    <cellStyle name="Comma 5 17 2 4" xfId="15378"/>
    <cellStyle name="Comma 5 17 3" xfId="15379"/>
    <cellStyle name="Comma 5 17 4" xfId="15380"/>
    <cellStyle name="Comma 5 17 5" xfId="15381"/>
    <cellStyle name="Comma 5 18" xfId="15382"/>
    <cellStyle name="Comma 5 18 2" xfId="15383"/>
    <cellStyle name="Comma 5 18 2 2" xfId="15384"/>
    <cellStyle name="Comma 5 18 2 3" xfId="15385"/>
    <cellStyle name="Comma 5 18 2 4" xfId="15386"/>
    <cellStyle name="Comma 5 18 3" xfId="15387"/>
    <cellStyle name="Comma 5 18 4" xfId="15388"/>
    <cellStyle name="Comma 5 18 5" xfId="15389"/>
    <cellStyle name="Comma 5 19" xfId="15390"/>
    <cellStyle name="Comma 5 19 2" xfId="15391"/>
    <cellStyle name="Comma 5 19 2 2" xfId="15392"/>
    <cellStyle name="Comma 5 19 2 3" xfId="15393"/>
    <cellStyle name="Comma 5 19 2 4" xfId="15394"/>
    <cellStyle name="Comma 5 19 3" xfId="15395"/>
    <cellStyle name="Comma 5 19 4" xfId="15396"/>
    <cellStyle name="Comma 5 19 5" xfId="15397"/>
    <cellStyle name="Comma 5 2" xfId="15398"/>
    <cellStyle name="Comma 5 2 2" xfId="15399"/>
    <cellStyle name="Comma 5 2 2 2" xfId="15400"/>
    <cellStyle name="Comma 5 2 2 3" xfId="15401"/>
    <cellStyle name="Comma 5 2 2 4" xfId="15402"/>
    <cellStyle name="Comma 5 2 3" xfId="15403"/>
    <cellStyle name="Comma 5 2 3 2" xfId="15404"/>
    <cellStyle name="Comma 5 2 4" xfId="15405"/>
    <cellStyle name="Comma 5 2 4 2" xfId="15406"/>
    <cellStyle name="Comma 5 2 5" xfId="15407"/>
    <cellStyle name="Comma 5 20" xfId="15408"/>
    <cellStyle name="Comma 5 20 2" xfId="15409"/>
    <cellStyle name="Comma 5 20 3" xfId="15410"/>
    <cellStyle name="Comma 5 20 4" xfId="15411"/>
    <cellStyle name="Comma 5 21" xfId="15412"/>
    <cellStyle name="Comma 5 21 2" xfId="15413"/>
    <cellStyle name="Comma 5 21 3" xfId="15414"/>
    <cellStyle name="Comma 5 21 4" xfId="15415"/>
    <cellStyle name="Comma 5 22" xfId="15416"/>
    <cellStyle name="Comma 5 22 2" xfId="15417"/>
    <cellStyle name="Comma 5 23" xfId="15418"/>
    <cellStyle name="Comma 5 23 2" xfId="15419"/>
    <cellStyle name="Comma 5 24" xfId="15420"/>
    <cellStyle name="Comma 5 25" xfId="15421"/>
    <cellStyle name="Comma 5 3" xfId="15422"/>
    <cellStyle name="Comma 5 3 2" xfId="15423"/>
    <cellStyle name="Comma 5 3 2 2" xfId="15424"/>
    <cellStyle name="Comma 5 3 2 3" xfId="15425"/>
    <cellStyle name="Comma 5 3 2 4" xfId="15426"/>
    <cellStyle name="Comma 5 3 3" xfId="15427"/>
    <cellStyle name="Comma 5 3 4" xfId="15428"/>
    <cellStyle name="Comma 5 3 5" xfId="15429"/>
    <cellStyle name="Comma 5 4" xfId="15430"/>
    <cellStyle name="Comma 5 4 2" xfId="15431"/>
    <cellStyle name="Comma 5 4 2 2" xfId="15432"/>
    <cellStyle name="Comma 5 4 2 3" xfId="15433"/>
    <cellStyle name="Comma 5 4 2 4" xfId="15434"/>
    <cellStyle name="Comma 5 4 3" xfId="15435"/>
    <cellStyle name="Comma 5 4 4" xfId="15436"/>
    <cellStyle name="Comma 5 4 5" xfId="15437"/>
    <cellStyle name="Comma 5 5" xfId="15438"/>
    <cellStyle name="Comma 5 5 2" xfId="15439"/>
    <cellStyle name="Comma 5 5 2 2" xfId="15440"/>
    <cellStyle name="Comma 5 5 2 3" xfId="15441"/>
    <cellStyle name="Comma 5 5 2 4" xfId="15442"/>
    <cellStyle name="Comma 5 5 3" xfId="15443"/>
    <cellStyle name="Comma 5 5 4" xfId="15444"/>
    <cellStyle name="Comma 5 5 5" xfId="15445"/>
    <cellStyle name="Comma 5 6" xfId="15446"/>
    <cellStyle name="Comma 5 6 2" xfId="15447"/>
    <cellStyle name="Comma 5 6 2 2" xfId="15448"/>
    <cellStyle name="Comma 5 6 2 3" xfId="15449"/>
    <cellStyle name="Comma 5 6 2 4" xfId="15450"/>
    <cellStyle name="Comma 5 6 3" xfId="15451"/>
    <cellStyle name="Comma 5 6 4" xfId="15452"/>
    <cellStyle name="Comma 5 6 5" xfId="15453"/>
    <cellStyle name="Comma 5 7" xfId="15454"/>
    <cellStyle name="Comma 5 7 2" xfId="15455"/>
    <cellStyle name="Comma 5 7 2 2" xfId="15456"/>
    <cellStyle name="Comma 5 7 2 3" xfId="15457"/>
    <cellStyle name="Comma 5 7 2 4" xfId="15458"/>
    <cellStyle name="Comma 5 7 3" xfId="15459"/>
    <cellStyle name="Comma 5 7 4" xfId="15460"/>
    <cellStyle name="Comma 5 7 5" xfId="15461"/>
    <cellStyle name="Comma 5 8" xfId="15462"/>
    <cellStyle name="Comma 5 8 2" xfId="15463"/>
    <cellStyle name="Comma 5 8 2 2" xfId="15464"/>
    <cellStyle name="Comma 5 8 2 3" xfId="15465"/>
    <cellStyle name="Comma 5 8 2 4" xfId="15466"/>
    <cellStyle name="Comma 5 8 3" xfId="15467"/>
    <cellStyle name="Comma 5 8 4" xfId="15468"/>
    <cellStyle name="Comma 5 8 5" xfId="15469"/>
    <cellStyle name="Comma 5 9" xfId="15470"/>
    <cellStyle name="Comma 5 9 2" xfId="15471"/>
    <cellStyle name="Comma 5 9 2 2" xfId="15472"/>
    <cellStyle name="Comma 5 9 2 3" xfId="15473"/>
    <cellStyle name="Comma 5 9 2 4" xfId="15474"/>
    <cellStyle name="Comma 5 9 3" xfId="15475"/>
    <cellStyle name="Comma 5 9 4" xfId="15476"/>
    <cellStyle name="Comma 5 9 5" xfId="15477"/>
    <cellStyle name="Comma 50" xfId="15478"/>
    <cellStyle name="Comma 50 2" xfId="15479"/>
    <cellStyle name="Comma 51" xfId="15480"/>
    <cellStyle name="Comma 51 2" xfId="15481"/>
    <cellStyle name="Comma 52" xfId="15482"/>
    <cellStyle name="Comma 52 2" xfId="15483"/>
    <cellStyle name="Comma 53" xfId="15484"/>
    <cellStyle name="Comma 53 2" xfId="15485"/>
    <cellStyle name="Comma 54" xfId="15486"/>
    <cellStyle name="Comma 54 2" xfId="15487"/>
    <cellStyle name="Comma 55" xfId="15488"/>
    <cellStyle name="Comma 55 2" xfId="15489"/>
    <cellStyle name="Comma 56" xfId="15490"/>
    <cellStyle name="Comma 56 2" xfId="15491"/>
    <cellStyle name="Comma 57" xfId="15492"/>
    <cellStyle name="Comma 57 2" xfId="15493"/>
    <cellStyle name="Comma 570" xfId="15494"/>
    <cellStyle name="Comma 572" xfId="15495"/>
    <cellStyle name="Comma 58" xfId="15496"/>
    <cellStyle name="Comma 58 2" xfId="15497"/>
    <cellStyle name="Comma 59" xfId="15498"/>
    <cellStyle name="Comma 59 2" xfId="15499"/>
    <cellStyle name="Comma 6" xfId="15500"/>
    <cellStyle name="Comma 6 10" xfId="15501"/>
    <cellStyle name="Comma 6 10 2" xfId="15502"/>
    <cellStyle name="Comma 6 11" xfId="15503"/>
    <cellStyle name="Comma 6 11 2" xfId="15504"/>
    <cellStyle name="Comma 6 11 2 2" xfId="15505"/>
    <cellStyle name="Comma 6 11 3" xfId="15506"/>
    <cellStyle name="Comma 6 11 4" xfId="15507"/>
    <cellStyle name="Comma 6 12" xfId="15508"/>
    <cellStyle name="Comma 6 13" xfId="15509"/>
    <cellStyle name="Comma 6 2" xfId="15510"/>
    <cellStyle name="Comma 6 2 2" xfId="15511"/>
    <cellStyle name="Comma 6 2 2 2" xfId="15512"/>
    <cellStyle name="Comma 6 2 2 3" xfId="15513"/>
    <cellStyle name="Comma 6 2 2 4" xfId="15514"/>
    <cellStyle name="Comma 6 2 3" xfId="15515"/>
    <cellStyle name="Comma 6 2 3 2" xfId="15516"/>
    <cellStyle name="Comma 6 2 3 2 2" xfId="15517"/>
    <cellStyle name="Comma 6 2 3 2 2 2" xfId="15518"/>
    <cellStyle name="Comma 6 2 3 2 3" xfId="15519"/>
    <cellStyle name="Comma 6 2 3 3" xfId="15520"/>
    <cellStyle name="Comma 6 2 3 4" xfId="15521"/>
    <cellStyle name="Comma 6 2 3 5" xfId="15522"/>
    <cellStyle name="Comma 6 2 3 6" xfId="15523"/>
    <cellStyle name="Comma 6 2 4" xfId="15524"/>
    <cellStyle name="Comma 6 2 5" xfId="15525"/>
    <cellStyle name="Comma 6 2 6" xfId="15526"/>
    <cellStyle name="Comma 6 3" xfId="15527"/>
    <cellStyle name="Comma 6 3 2" xfId="15528"/>
    <cellStyle name="Comma 6 3 2 2" xfId="15529"/>
    <cellStyle name="Comma 6 3 2 3" xfId="15530"/>
    <cellStyle name="Comma 6 3 2 4" xfId="15531"/>
    <cellStyle name="Comma 6 3 3" xfId="15532"/>
    <cellStyle name="Comma 6 3 4" xfId="15533"/>
    <cellStyle name="Comma 6 3 5" xfId="15534"/>
    <cellStyle name="Comma 6 4" xfId="15535"/>
    <cellStyle name="Comma 6 4 2" xfId="15536"/>
    <cellStyle name="Comma 6 4 2 2" xfId="15537"/>
    <cellStyle name="Comma 6 4 2 3" xfId="15538"/>
    <cellStyle name="Comma 6 4 2 4" xfId="15539"/>
    <cellStyle name="Comma 6 4 3" xfId="15540"/>
    <cellStyle name="Comma 6 4 4" xfId="15541"/>
    <cellStyle name="Comma 6 4 5" xfId="15542"/>
    <cellStyle name="Comma 6 5" xfId="15543"/>
    <cellStyle name="Comma 6 5 2" xfId="15544"/>
    <cellStyle name="Comma 6 5 2 2" xfId="15545"/>
    <cellStyle name="Comma 6 5 2 3" xfId="15546"/>
    <cellStyle name="Comma 6 5 2 4" xfId="15547"/>
    <cellStyle name="Comma 6 5 3" xfId="15548"/>
    <cellStyle name="Comma 6 5 4" xfId="15549"/>
    <cellStyle name="Comma 6 5 5" xfId="15550"/>
    <cellStyle name="Comma 6 6" xfId="15551"/>
    <cellStyle name="Comma 6 6 2" xfId="15552"/>
    <cellStyle name="Comma 6 6 2 2" xfId="15553"/>
    <cellStyle name="Comma 6 6 2 3" xfId="15554"/>
    <cellStyle name="Comma 6 6 2 4" xfId="15555"/>
    <cellStyle name="Comma 6 6 3" xfId="15556"/>
    <cellStyle name="Comma 6 6 4" xfId="15557"/>
    <cellStyle name="Comma 6 6 5" xfId="15558"/>
    <cellStyle name="Comma 6 7" xfId="15559"/>
    <cellStyle name="Comma 6 7 2" xfId="15560"/>
    <cellStyle name="Comma 6 7 2 2" xfId="15561"/>
    <cellStyle name="Comma 6 7 2 3" xfId="15562"/>
    <cellStyle name="Comma 6 7 2 4" xfId="15563"/>
    <cellStyle name="Comma 6 7 3" xfId="15564"/>
    <cellStyle name="Comma 6 7 4" xfId="15565"/>
    <cellStyle name="Comma 6 7 5" xfId="15566"/>
    <cellStyle name="Comma 6 8" xfId="15567"/>
    <cellStyle name="Comma 6 8 2" xfId="15568"/>
    <cellStyle name="Comma 6 8 2 2" xfId="15569"/>
    <cellStyle name="Comma 6 8 2 3" xfId="15570"/>
    <cellStyle name="Comma 6 8 2 4" xfId="15571"/>
    <cellStyle name="Comma 6 8 3" xfId="15572"/>
    <cellStyle name="Comma 6 8 3 2" xfId="15573"/>
    <cellStyle name="Comma 6 8 3 2 2" xfId="15574"/>
    <cellStyle name="Comma 6 8 3 3" xfId="15575"/>
    <cellStyle name="Comma 6 8 4" xfId="15576"/>
    <cellStyle name="Comma 6 8 5" xfId="15577"/>
    <cellStyle name="Comma 6 9" xfId="15578"/>
    <cellStyle name="Comma 6 9 2" xfId="15579"/>
    <cellStyle name="Comma 6 9 2 2" xfId="15580"/>
    <cellStyle name="Comma 6 9 2 3" xfId="15581"/>
    <cellStyle name="Comma 6 9 2 4" xfId="15582"/>
    <cellStyle name="Comma 6 9 3" xfId="15583"/>
    <cellStyle name="Comma 6 9 4" xfId="15584"/>
    <cellStyle name="Comma 6 9 5" xfId="15585"/>
    <cellStyle name="Comma 60" xfId="15586"/>
    <cellStyle name="Comma 61" xfId="15587"/>
    <cellStyle name="Comma 62" xfId="15588"/>
    <cellStyle name="Comma 63" xfId="15589"/>
    <cellStyle name="Comma 64" xfId="15590"/>
    <cellStyle name="Comma 65" xfId="15591"/>
    <cellStyle name="Comma 66" xfId="15592"/>
    <cellStyle name="Comma 67" xfId="15593"/>
    <cellStyle name="Comma 68" xfId="15594"/>
    <cellStyle name="Comma 69" xfId="15595"/>
    <cellStyle name="Comma 7" xfId="15596"/>
    <cellStyle name="Comma 7 10" xfId="15597"/>
    <cellStyle name="Comma 7 10 2" xfId="15598"/>
    <cellStyle name="Comma 7 11" xfId="15599"/>
    <cellStyle name="Comma 7 11 2" xfId="15600"/>
    <cellStyle name="Comma 7 12" xfId="15601"/>
    <cellStyle name="Comma 7 13" xfId="15602"/>
    <cellStyle name="Comma 7 2" xfId="15603"/>
    <cellStyle name="Comma 7 2 2" xfId="15604"/>
    <cellStyle name="Comma 7 2 2 2" xfId="15605"/>
    <cellStyle name="Comma 7 2 2 3" xfId="15606"/>
    <cellStyle name="Comma 7 2 2 4" xfId="15607"/>
    <cellStyle name="Comma 7 2 3" xfId="15608"/>
    <cellStyle name="Comma 7 2 3 2" xfId="15609"/>
    <cellStyle name="Comma 7 2 3 3" xfId="15610"/>
    <cellStyle name="Comma 7 2 3 4" xfId="15611"/>
    <cellStyle name="Comma 7 2 3 5" xfId="15612"/>
    <cellStyle name="Comma 7 2 3 6" xfId="15613"/>
    <cellStyle name="Comma 7 2 4" xfId="15614"/>
    <cellStyle name="Comma 7 2 5" xfId="15615"/>
    <cellStyle name="Comma 7 2 6" xfId="15616"/>
    <cellStyle name="Comma 7 3" xfId="15617"/>
    <cellStyle name="Comma 7 3 2" xfId="15618"/>
    <cellStyle name="Comma 7 3 2 2" xfId="15619"/>
    <cellStyle name="Comma 7 3 2 3" xfId="15620"/>
    <cellStyle name="Comma 7 3 2 4" xfId="15621"/>
    <cellStyle name="Comma 7 3 3" xfId="15622"/>
    <cellStyle name="Comma 7 3 4" xfId="15623"/>
    <cellStyle name="Comma 7 3 5" xfId="15624"/>
    <cellStyle name="Comma 7 4" xfId="15625"/>
    <cellStyle name="Comma 7 4 2" xfId="15626"/>
    <cellStyle name="Comma 7 4 2 2" xfId="15627"/>
    <cellStyle name="Comma 7 4 2 3" xfId="15628"/>
    <cellStyle name="Comma 7 4 2 4" xfId="15629"/>
    <cellStyle name="Comma 7 4 3" xfId="15630"/>
    <cellStyle name="Comma 7 4 4" xfId="15631"/>
    <cellStyle name="Comma 7 4 5" xfId="15632"/>
    <cellStyle name="Comma 7 5" xfId="15633"/>
    <cellStyle name="Comma 7 5 2" xfId="15634"/>
    <cellStyle name="Comma 7 5 2 2" xfId="15635"/>
    <cellStyle name="Comma 7 5 2 2 2" xfId="15636"/>
    <cellStyle name="Comma 7 5 2 2 2 2" xfId="15637"/>
    <cellStyle name="Comma 7 5 2 2 3" xfId="15638"/>
    <cellStyle name="Comma 7 5 2 3" xfId="15639"/>
    <cellStyle name="Comma 7 5 2 4" xfId="15640"/>
    <cellStyle name="Comma 7 5 3" xfId="15641"/>
    <cellStyle name="Comma 7 5 4" xfId="15642"/>
    <cellStyle name="Comma 7 5 5" xfId="15643"/>
    <cellStyle name="Comma 7 6" xfId="15644"/>
    <cellStyle name="Comma 7 6 2" xfId="15645"/>
    <cellStyle name="Comma 7 6 2 2" xfId="15646"/>
    <cellStyle name="Comma 7 6 2 3" xfId="15647"/>
    <cellStyle name="Comma 7 6 2 4" xfId="15648"/>
    <cellStyle name="Comma 7 6 3" xfId="15649"/>
    <cellStyle name="Comma 7 6 4" xfId="15650"/>
    <cellStyle name="Comma 7 6 5" xfId="15651"/>
    <cellStyle name="Comma 7 7" xfId="15652"/>
    <cellStyle name="Comma 7 7 2" xfId="15653"/>
    <cellStyle name="Comma 7 7 2 2" xfId="15654"/>
    <cellStyle name="Comma 7 7 2 3" xfId="15655"/>
    <cellStyle name="Comma 7 7 2 4" xfId="15656"/>
    <cellStyle name="Comma 7 7 3" xfId="15657"/>
    <cellStyle name="Comma 7 7 4" xfId="15658"/>
    <cellStyle name="Comma 7 7 5" xfId="15659"/>
    <cellStyle name="Comma 7 8" xfId="15660"/>
    <cellStyle name="Comma 7 8 2" xfId="15661"/>
    <cellStyle name="Comma 7 8 2 2" xfId="15662"/>
    <cellStyle name="Comma 7 8 2 3" xfId="15663"/>
    <cellStyle name="Comma 7 8 2 4" xfId="15664"/>
    <cellStyle name="Comma 7 8 3" xfId="15665"/>
    <cellStyle name="Comma 7 8 4" xfId="15666"/>
    <cellStyle name="Comma 7 8 5" xfId="15667"/>
    <cellStyle name="Comma 7 9" xfId="15668"/>
    <cellStyle name="Comma 7 9 2" xfId="15669"/>
    <cellStyle name="Comma 7 9 2 2" xfId="15670"/>
    <cellStyle name="Comma 7 9 2 3" xfId="15671"/>
    <cellStyle name="Comma 7 9 2 4" xfId="15672"/>
    <cellStyle name="Comma 7 9 3" xfId="15673"/>
    <cellStyle name="Comma 7 9 4" xfId="15674"/>
    <cellStyle name="Comma 7 9 5" xfId="15675"/>
    <cellStyle name="Comma 70" xfId="15676"/>
    <cellStyle name="Comma 71" xfId="15677"/>
    <cellStyle name="Comma 72" xfId="15678"/>
    <cellStyle name="Comma 73" xfId="15679"/>
    <cellStyle name="Comma 74" xfId="15680"/>
    <cellStyle name="Comma 75" xfId="15681"/>
    <cellStyle name="Comma 76" xfId="15682"/>
    <cellStyle name="Comma 77" xfId="15683"/>
    <cellStyle name="Comma 78" xfId="15684"/>
    <cellStyle name="Comma 79" xfId="15685"/>
    <cellStyle name="Comma 8" xfId="15686"/>
    <cellStyle name="Comma 8 10" xfId="15687"/>
    <cellStyle name="Comma 8 10 2" xfId="15688"/>
    <cellStyle name="Comma 8 11" xfId="15689"/>
    <cellStyle name="Comma 8 12" xfId="15690"/>
    <cellStyle name="Comma 8 13" xfId="15691"/>
    <cellStyle name="Comma 8 2" xfId="15692"/>
    <cellStyle name="Comma 8 2 2" xfId="15693"/>
    <cellStyle name="Comma 8 2 2 2" xfId="15694"/>
    <cellStyle name="Comma 8 2 2 3" xfId="15695"/>
    <cellStyle name="Comma 8 2 2 4" xfId="15696"/>
    <cellStyle name="Comma 8 2 3" xfId="15697"/>
    <cellStyle name="Comma 8 2 4" xfId="15698"/>
    <cellStyle name="Comma 8 2 5" xfId="15699"/>
    <cellStyle name="Comma 8 3" xfId="15700"/>
    <cellStyle name="Comma 8 3 2" xfId="15701"/>
    <cellStyle name="Comma 8 3 2 2" xfId="15702"/>
    <cellStyle name="Comma 8 3 2 3" xfId="15703"/>
    <cellStyle name="Comma 8 3 2 4" xfId="15704"/>
    <cellStyle name="Comma 8 3 3" xfId="15705"/>
    <cellStyle name="Comma 8 3 4" xfId="15706"/>
    <cellStyle name="Comma 8 3 5" xfId="15707"/>
    <cellStyle name="Comma 8 4" xfId="15708"/>
    <cellStyle name="Comma 8 4 2" xfId="15709"/>
    <cellStyle name="Comma 8 4 2 2" xfId="15710"/>
    <cellStyle name="Comma 8 4 2 3" xfId="15711"/>
    <cellStyle name="Comma 8 4 2 4" xfId="15712"/>
    <cellStyle name="Comma 8 4 3" xfId="15713"/>
    <cellStyle name="Comma 8 4 4" xfId="15714"/>
    <cellStyle name="Comma 8 4 5" xfId="15715"/>
    <cellStyle name="Comma 8 5" xfId="15716"/>
    <cellStyle name="Comma 8 5 2" xfId="15717"/>
    <cellStyle name="Comma 8 5 2 2" xfId="15718"/>
    <cellStyle name="Comma 8 5 2 3" xfId="15719"/>
    <cellStyle name="Comma 8 5 2 4" xfId="15720"/>
    <cellStyle name="Comma 8 5 3" xfId="15721"/>
    <cellStyle name="Comma 8 5 4" xfId="15722"/>
    <cellStyle name="Comma 8 5 5" xfId="15723"/>
    <cellStyle name="Comma 8 6" xfId="15724"/>
    <cellStyle name="Comma 8 6 2" xfId="15725"/>
    <cellStyle name="Comma 8 6 2 2" xfId="15726"/>
    <cellStyle name="Comma 8 6 2 2 2" xfId="15727"/>
    <cellStyle name="Comma 8 6 2 3" xfId="15728"/>
    <cellStyle name="Comma 8 6 2 4" xfId="15729"/>
    <cellStyle name="Comma 8 6 2 5" xfId="15730"/>
    <cellStyle name="Comma 8 6 3" xfId="15731"/>
    <cellStyle name="Comma 8 6 4" xfId="15732"/>
    <cellStyle name="Comma 8 6 5" xfId="15733"/>
    <cellStyle name="Comma 8 7" xfId="15734"/>
    <cellStyle name="Comma 8 7 2" xfId="15735"/>
    <cellStyle name="Comma 8 7 2 2" xfId="15736"/>
    <cellStyle name="Comma 8 7 2 3" xfId="15737"/>
    <cellStyle name="Comma 8 7 2 4" xfId="15738"/>
    <cellStyle name="Comma 8 7 3" xfId="15739"/>
    <cellStyle name="Comma 8 7 3 2" xfId="15740"/>
    <cellStyle name="Comma 8 7 3 2 2" xfId="15741"/>
    <cellStyle name="Comma 8 7 3 3" xfId="15742"/>
    <cellStyle name="Comma 8 7 4" xfId="15743"/>
    <cellStyle name="Comma 8 7 5" xfId="15744"/>
    <cellStyle name="Comma 8 8" xfId="15745"/>
    <cellStyle name="Comma 8 8 2" xfId="15746"/>
    <cellStyle name="Comma 8 8 2 2" xfId="15747"/>
    <cellStyle name="Comma 8 8 2 3" xfId="15748"/>
    <cellStyle name="Comma 8 8 2 4" xfId="15749"/>
    <cellStyle name="Comma 8 8 3" xfId="15750"/>
    <cellStyle name="Comma 8 8 4" xfId="15751"/>
    <cellStyle name="Comma 8 8 5" xfId="15752"/>
    <cellStyle name="Comma 8 9" xfId="15753"/>
    <cellStyle name="Comma 8 9 2" xfId="15754"/>
    <cellStyle name="Comma 8 9 2 2" xfId="15755"/>
    <cellStyle name="Comma 8 9 2 3" xfId="15756"/>
    <cellStyle name="Comma 8 9 2 4" xfId="15757"/>
    <cellStyle name="Comma 8 9 3" xfId="15758"/>
    <cellStyle name="Comma 8 9 4" xfId="15759"/>
    <cellStyle name="Comma 8 9 5" xfId="15760"/>
    <cellStyle name="Comma 80" xfId="15761"/>
    <cellStyle name="Comma 81" xfId="15762"/>
    <cellStyle name="Comma 82" xfId="15763"/>
    <cellStyle name="Comma 83" xfId="15764"/>
    <cellStyle name="Comma 84" xfId="15765"/>
    <cellStyle name="Comma 85" xfId="15766"/>
    <cellStyle name="Comma 86" xfId="15767"/>
    <cellStyle name="Comma 87" xfId="15768"/>
    <cellStyle name="Comma 88" xfId="15769"/>
    <cellStyle name="Comma 89" xfId="15770"/>
    <cellStyle name="Comma 9" xfId="15771"/>
    <cellStyle name="Comma 9 10" xfId="15772"/>
    <cellStyle name="Comma 9 10 2" xfId="15773"/>
    <cellStyle name="Comma 9 11" xfId="15774"/>
    <cellStyle name="Comma 9 11 2" xfId="15775"/>
    <cellStyle name="Comma 9 12" xfId="15776"/>
    <cellStyle name="Comma 9 13" xfId="15777"/>
    <cellStyle name="Comma 9 2" xfId="15778"/>
    <cellStyle name="Comma 9 2 2" xfId="15779"/>
    <cellStyle name="Comma 9 2 2 2" xfId="15780"/>
    <cellStyle name="Comma 9 2 2 3" xfId="15781"/>
    <cellStyle name="Comma 9 2 2 4" xfId="15782"/>
    <cellStyle name="Comma 9 2 3" xfId="15783"/>
    <cellStyle name="Comma 9 2 4" xfId="15784"/>
    <cellStyle name="Comma 9 2 5" xfId="15785"/>
    <cellStyle name="Comma 9 3" xfId="15786"/>
    <cellStyle name="Comma 9 3 2" xfId="15787"/>
    <cellStyle name="Comma 9 3 2 2" xfId="15788"/>
    <cellStyle name="Comma 9 3 2 3" xfId="15789"/>
    <cellStyle name="Comma 9 3 2 4" xfId="15790"/>
    <cellStyle name="Comma 9 3 3" xfId="15791"/>
    <cellStyle name="Comma 9 3 4" xfId="15792"/>
    <cellStyle name="Comma 9 3 5" xfId="15793"/>
    <cellStyle name="Comma 9 4" xfId="15794"/>
    <cellStyle name="Comma 9 4 2" xfId="15795"/>
    <cellStyle name="Comma 9 4 2 2" xfId="15796"/>
    <cellStyle name="Comma 9 4 2 3" xfId="15797"/>
    <cellStyle name="Comma 9 4 2 4" xfId="15798"/>
    <cellStyle name="Comma 9 4 3" xfId="15799"/>
    <cellStyle name="Comma 9 4 4" xfId="15800"/>
    <cellStyle name="Comma 9 4 5" xfId="15801"/>
    <cellStyle name="Comma 9 5" xfId="15802"/>
    <cellStyle name="Comma 9 5 2" xfId="15803"/>
    <cellStyle name="Comma 9 5 2 2" xfId="15804"/>
    <cellStyle name="Comma 9 5 2 3" xfId="15805"/>
    <cellStyle name="Comma 9 5 2 4" xfId="15806"/>
    <cellStyle name="Comma 9 5 3" xfId="15807"/>
    <cellStyle name="Comma 9 5 4" xfId="15808"/>
    <cellStyle name="Comma 9 5 5" xfId="15809"/>
    <cellStyle name="Comma 9 6" xfId="15810"/>
    <cellStyle name="Comma 9 6 2" xfId="15811"/>
    <cellStyle name="Comma 9 6 2 2" xfId="15812"/>
    <cellStyle name="Comma 9 6 2 3" xfId="15813"/>
    <cellStyle name="Comma 9 6 2 4" xfId="15814"/>
    <cellStyle name="Comma 9 6 3" xfId="15815"/>
    <cellStyle name="Comma 9 6 4" xfId="15816"/>
    <cellStyle name="Comma 9 6 5" xfId="15817"/>
    <cellStyle name="Comma 9 7" xfId="15818"/>
    <cellStyle name="Comma 9 7 2" xfId="15819"/>
    <cellStyle name="Comma 9 7 2 2" xfId="15820"/>
    <cellStyle name="Comma 9 7 2 3" xfId="15821"/>
    <cellStyle name="Comma 9 7 2 4" xfId="15822"/>
    <cellStyle name="Comma 9 7 3" xfId="15823"/>
    <cellStyle name="Comma 9 7 4" xfId="15824"/>
    <cellStyle name="Comma 9 7 5" xfId="15825"/>
    <cellStyle name="Comma 9 8" xfId="15826"/>
    <cellStyle name="Comma 9 8 2" xfId="15827"/>
    <cellStyle name="Comma 9 8 2 2" xfId="15828"/>
    <cellStyle name="Comma 9 8 2 3" xfId="15829"/>
    <cellStyle name="Comma 9 8 2 4" xfId="15830"/>
    <cellStyle name="Comma 9 8 3" xfId="15831"/>
    <cellStyle name="Comma 9 8 4" xfId="15832"/>
    <cellStyle name="Comma 9 8 5" xfId="15833"/>
    <cellStyle name="Comma 9 9" xfId="15834"/>
    <cellStyle name="Comma 9 9 2" xfId="15835"/>
    <cellStyle name="Comma 9 9 2 2" xfId="15836"/>
    <cellStyle name="Comma 9 9 2 3" xfId="15837"/>
    <cellStyle name="Comma 9 9 2 4" xfId="15838"/>
    <cellStyle name="Comma 9 9 3" xfId="15839"/>
    <cellStyle name="Comma 9 9 4" xfId="15840"/>
    <cellStyle name="Comma 9 9 5" xfId="15841"/>
    <cellStyle name="Comma 90" xfId="15842"/>
    <cellStyle name="Comma 91" xfId="15843"/>
    <cellStyle name="Comma 92" xfId="15844"/>
    <cellStyle name="Comma 93" xfId="15845"/>
    <cellStyle name="Comma 94" xfId="15846"/>
    <cellStyle name="Comma 95" xfId="15847"/>
    <cellStyle name="Comma 96" xfId="15848"/>
    <cellStyle name="Comma 97" xfId="15849"/>
    <cellStyle name="Comma 98" xfId="15850"/>
    <cellStyle name="Comma 99" xfId="15851"/>
    <cellStyle name="Comma0" xfId="15852"/>
    <cellStyle name="Company Name" xfId="57101"/>
    <cellStyle name="Copied" xfId="15853"/>
    <cellStyle name="COST1" xfId="15854"/>
    <cellStyle name="Currency (B)" xfId="15855"/>
    <cellStyle name="Currency [00]" xfId="15856"/>
    <cellStyle name="Currency 0" xfId="15857"/>
    <cellStyle name="Currency 10" xfId="15858"/>
    <cellStyle name="Currency 10 2" xfId="15859"/>
    <cellStyle name="Currency 10 2 2" xfId="15860"/>
    <cellStyle name="Currency 10 2 3" xfId="15861"/>
    <cellStyle name="Currency 10 2 4" xfId="15862"/>
    <cellStyle name="Currency 10 3" xfId="15863"/>
    <cellStyle name="Currency 10 3 2" xfId="15864"/>
    <cellStyle name="Currency 10 3 3" xfId="15865"/>
    <cellStyle name="Currency 10 3 4" xfId="15866"/>
    <cellStyle name="Currency 10 4" xfId="15867"/>
    <cellStyle name="Currency 10 4 2" xfId="15868"/>
    <cellStyle name="Currency 10 4 3" xfId="15869"/>
    <cellStyle name="Currency 10 4 4" xfId="15870"/>
    <cellStyle name="Currency 10 5" xfId="15871"/>
    <cellStyle name="Currency 10 5 2" xfId="15872"/>
    <cellStyle name="Currency 10 5 3" xfId="15873"/>
    <cellStyle name="Currency 10 5 3 2" xfId="15874"/>
    <cellStyle name="Currency 10 5 3 2 2" xfId="15875"/>
    <cellStyle name="Currency 10 5 3 3" xfId="15876"/>
    <cellStyle name="Currency 10 5 4" xfId="15877"/>
    <cellStyle name="Currency 10 6" xfId="15878"/>
    <cellStyle name="Currency 10 7" xfId="15879"/>
    <cellStyle name="Currency 10 8" xfId="15880"/>
    <cellStyle name="Currency 11" xfId="15881"/>
    <cellStyle name="Currency 11 2" xfId="15882"/>
    <cellStyle name="Currency 11 3" xfId="15883"/>
    <cellStyle name="Currency 11 4" xfId="15884"/>
    <cellStyle name="Currency 12" xfId="15885"/>
    <cellStyle name="Currency 12 2" xfId="15886"/>
    <cellStyle name="Currency 12 3" xfId="15887"/>
    <cellStyle name="Currency 12 4" xfId="15888"/>
    <cellStyle name="Currency 13" xfId="15889"/>
    <cellStyle name="Currency 13 2" xfId="15890"/>
    <cellStyle name="Currency 13 3" xfId="15891"/>
    <cellStyle name="Currency 13 4" xfId="15892"/>
    <cellStyle name="Currency 14" xfId="15893"/>
    <cellStyle name="Currency 15" xfId="15894"/>
    <cellStyle name="Currency 16" xfId="15895"/>
    <cellStyle name="Currency 2" xfId="15896"/>
    <cellStyle name="Currency 2 10" xfId="15897"/>
    <cellStyle name="Currency 2 11" xfId="15898"/>
    <cellStyle name="Currency 2 2" xfId="15899"/>
    <cellStyle name="Currency 2 2 2" xfId="15900"/>
    <cellStyle name="Currency 2 2 2 2" xfId="15901"/>
    <cellStyle name="Currency 2 2 3" xfId="15902"/>
    <cellStyle name="Currency 2 2 4" xfId="15903"/>
    <cellStyle name="Currency 2 3" xfId="15904"/>
    <cellStyle name="Currency 2 3 2" xfId="15905"/>
    <cellStyle name="Currency 2 3 3" xfId="15906"/>
    <cellStyle name="Currency 2 3 4" xfId="15907"/>
    <cellStyle name="Currency 2 4" xfId="15908"/>
    <cellStyle name="Currency 2 4 2" xfId="15909"/>
    <cellStyle name="Currency 2 4 3" xfId="15910"/>
    <cellStyle name="Currency 2 4 4" xfId="15911"/>
    <cellStyle name="Currency 2 5" xfId="15912"/>
    <cellStyle name="Currency 2 5 2" xfId="15913"/>
    <cellStyle name="Currency 2 5 3" xfId="15914"/>
    <cellStyle name="Currency 2 5 4" xfId="15915"/>
    <cellStyle name="Currency 2 6" xfId="15916"/>
    <cellStyle name="Currency 2 6 2" xfId="15917"/>
    <cellStyle name="Currency 2 6 3" xfId="15918"/>
    <cellStyle name="Currency 2 6 4" xfId="15919"/>
    <cellStyle name="Currency 2 7" xfId="15920"/>
    <cellStyle name="Currency 2 7 2" xfId="15921"/>
    <cellStyle name="Currency 2 7 3" xfId="15922"/>
    <cellStyle name="Currency 2 7 4" xfId="15923"/>
    <cellStyle name="Currency 2 8" xfId="15924"/>
    <cellStyle name="Currency 2 9" xfId="15925"/>
    <cellStyle name="Currency 23" xfId="15926"/>
    <cellStyle name="Currency 23 10" xfId="15927"/>
    <cellStyle name="Currency 23 10 2" xfId="15928"/>
    <cellStyle name="Currency 23 10 3" xfId="15929"/>
    <cellStyle name="Currency 23 10 4" xfId="15930"/>
    <cellStyle name="Currency 23 11" xfId="15931"/>
    <cellStyle name="Currency 23 12" xfId="15932"/>
    <cellStyle name="Currency 23 13" xfId="15933"/>
    <cellStyle name="Currency 23 2" xfId="15934"/>
    <cellStyle name="Currency 23 2 2" xfId="15935"/>
    <cellStyle name="Currency 23 2 2 2" xfId="15936"/>
    <cellStyle name="Currency 23 2 2 3" xfId="15937"/>
    <cellStyle name="Currency 23 2 2 4" xfId="15938"/>
    <cellStyle name="Currency 23 2 3" xfId="15939"/>
    <cellStyle name="Currency 23 2 4" xfId="15940"/>
    <cellStyle name="Currency 23 2 5" xfId="15941"/>
    <cellStyle name="Currency 23 3" xfId="15942"/>
    <cellStyle name="Currency 23 3 2" xfId="15943"/>
    <cellStyle name="Currency 23 3 2 2" xfId="15944"/>
    <cellStyle name="Currency 23 3 2 3" xfId="15945"/>
    <cellStyle name="Currency 23 3 2 4" xfId="15946"/>
    <cellStyle name="Currency 23 3 3" xfId="15947"/>
    <cellStyle name="Currency 23 3 4" xfId="15948"/>
    <cellStyle name="Currency 23 3 5" xfId="15949"/>
    <cellStyle name="Currency 23 4" xfId="15950"/>
    <cellStyle name="Currency 23 4 2" xfId="15951"/>
    <cellStyle name="Currency 23 4 2 2" xfId="15952"/>
    <cellStyle name="Currency 23 4 2 3" xfId="15953"/>
    <cellStyle name="Currency 23 4 2 4" xfId="15954"/>
    <cellStyle name="Currency 23 4 3" xfId="15955"/>
    <cellStyle name="Currency 23 4 4" xfId="15956"/>
    <cellStyle name="Currency 23 4 5" xfId="15957"/>
    <cellStyle name="Currency 23 5" xfId="15958"/>
    <cellStyle name="Currency 23 5 2" xfId="15959"/>
    <cellStyle name="Currency 23 5 2 2" xfId="15960"/>
    <cellStyle name="Currency 23 5 2 3" xfId="15961"/>
    <cellStyle name="Currency 23 5 2 4" xfId="15962"/>
    <cellStyle name="Currency 23 5 3" xfId="15963"/>
    <cellStyle name="Currency 23 5 4" xfId="15964"/>
    <cellStyle name="Currency 23 5 5" xfId="15965"/>
    <cellStyle name="Currency 23 6" xfId="15966"/>
    <cellStyle name="Currency 23 6 2" xfId="15967"/>
    <cellStyle name="Currency 23 6 2 2" xfId="15968"/>
    <cellStyle name="Currency 23 6 2 3" xfId="15969"/>
    <cellStyle name="Currency 23 6 2 4" xfId="15970"/>
    <cellStyle name="Currency 23 6 3" xfId="15971"/>
    <cellStyle name="Currency 23 6 4" xfId="15972"/>
    <cellStyle name="Currency 23 6 5" xfId="15973"/>
    <cellStyle name="Currency 23 7" xfId="15974"/>
    <cellStyle name="Currency 23 7 2" xfId="15975"/>
    <cellStyle name="Currency 23 7 2 2" xfId="15976"/>
    <cellStyle name="Currency 23 7 2 3" xfId="15977"/>
    <cellStyle name="Currency 23 7 2 4" xfId="15978"/>
    <cellStyle name="Currency 23 7 3" xfId="15979"/>
    <cellStyle name="Currency 23 7 4" xfId="15980"/>
    <cellStyle name="Currency 23 7 5" xfId="15981"/>
    <cellStyle name="Currency 23 8" xfId="15982"/>
    <cellStyle name="Currency 23 8 2" xfId="15983"/>
    <cellStyle name="Currency 23 8 2 2" xfId="15984"/>
    <cellStyle name="Currency 23 8 2 3" xfId="15985"/>
    <cellStyle name="Currency 23 8 2 4" xfId="15986"/>
    <cellStyle name="Currency 23 8 3" xfId="15987"/>
    <cellStyle name="Currency 23 8 4" xfId="15988"/>
    <cellStyle name="Currency 23 8 5" xfId="15989"/>
    <cellStyle name="Currency 23 9" xfId="15990"/>
    <cellStyle name="Currency 23 9 2" xfId="15991"/>
    <cellStyle name="Currency 23 9 2 2" xfId="15992"/>
    <cellStyle name="Currency 23 9 2 3" xfId="15993"/>
    <cellStyle name="Currency 23 9 2 4" xfId="15994"/>
    <cellStyle name="Currency 23 9 3" xfId="15995"/>
    <cellStyle name="Currency 23 9 3 2" xfId="15996"/>
    <cellStyle name="Currency 23 9 4" xfId="15997"/>
    <cellStyle name="Currency 23 9 5" xfId="15998"/>
    <cellStyle name="Currency 23 9 6" xfId="15999"/>
    <cellStyle name="Currency 3" xfId="16000"/>
    <cellStyle name="Currency 3 2" xfId="16001"/>
    <cellStyle name="Currency 3 2 2" xfId="16002"/>
    <cellStyle name="Currency 3 2 3" xfId="16003"/>
    <cellStyle name="Currency 3 3" xfId="16004"/>
    <cellStyle name="Currency 3 4" xfId="16005"/>
    <cellStyle name="Currency 4" xfId="16006"/>
    <cellStyle name="Currency 4 2" xfId="16007"/>
    <cellStyle name="Currency 4 3" xfId="16008"/>
    <cellStyle name="Currency 4 4" xfId="16009"/>
    <cellStyle name="Currency 5" xfId="16010"/>
    <cellStyle name="Currency 5 2" xfId="16011"/>
    <cellStyle name="Currency 5 2 2" xfId="16012"/>
    <cellStyle name="Currency 5 3" xfId="16013"/>
    <cellStyle name="Currency 5 4" xfId="16014"/>
    <cellStyle name="Currency 5 5" xfId="16015"/>
    <cellStyle name="Currency 5 6" xfId="16016"/>
    <cellStyle name="Currency 6" xfId="16017"/>
    <cellStyle name="Currency 6 2" xfId="16018"/>
    <cellStyle name="Currency 6 3" xfId="16019"/>
    <cellStyle name="Currency 6 4" xfId="16020"/>
    <cellStyle name="Currency 7" xfId="16021"/>
    <cellStyle name="Currency 8" xfId="16022"/>
    <cellStyle name="Currency 9" xfId="16023"/>
    <cellStyle name="Currency0" xfId="16024"/>
    <cellStyle name="Currency0 2" xfId="57102"/>
    <cellStyle name="Currency0 3" xfId="57103"/>
    <cellStyle name="Currency0 4" xfId="57104"/>
    <cellStyle name="Currency0 5" xfId="57105"/>
    <cellStyle name="Currency0 6" xfId="57106"/>
    <cellStyle name="Custom - Style1" xfId="16025"/>
    <cellStyle name="Custom - Style8" xfId="16026"/>
    <cellStyle name="Data   - Style2" xfId="16027"/>
    <cellStyle name="Data   - Style2 2" xfId="57107"/>
    <cellStyle name="Data   - Style2 3" xfId="57108"/>
    <cellStyle name="Data   - Style2 4" xfId="57109"/>
    <cellStyle name="Data   - Style2 5" xfId="57110"/>
    <cellStyle name="Date" xfId="16028"/>
    <cellStyle name="Date 2" xfId="16029"/>
    <cellStyle name="DATE 3" xfId="16030"/>
    <cellStyle name="DATE 4" xfId="16031"/>
    <cellStyle name="DATE 5" xfId="16032"/>
    <cellStyle name="DATE 6" xfId="16033"/>
    <cellStyle name="Date Short" xfId="16034"/>
    <cellStyle name="Date Short 2" xfId="16035"/>
    <cellStyle name="Date_2008 ARP MasterNMv3" xfId="16036"/>
    <cellStyle name="dd/mm/yy" xfId="57111"/>
    <cellStyle name="DefaultStyle" xfId="16037"/>
    <cellStyle name="Define your own named style" xfId="16038"/>
    <cellStyle name="DELTA" xfId="16039"/>
    <cellStyle name="Dezimal [0]_--&gt; Hyperion" xfId="57112"/>
    <cellStyle name="Dezimal HV" xfId="16040"/>
    <cellStyle name="Dezimal_ Magirus " xfId="16041"/>
    <cellStyle name="Dixon08" xfId="16042"/>
    <cellStyle name="DOH" xfId="16043"/>
    <cellStyle name="Dollar" xfId="16044"/>
    <cellStyle name="Dollar0Decimals" xfId="16045"/>
    <cellStyle name="Dollar2Decimals" xfId="16046"/>
    <cellStyle name="E&amp;Y House" xfId="16047"/>
    <cellStyle name="Eingabe" xfId="16048"/>
    <cellStyle name="Eingabe 2" xfId="16049"/>
    <cellStyle name="Eingabe 2 2" xfId="16050"/>
    <cellStyle name="Eingabe 3" xfId="16051"/>
    <cellStyle name="Eingabe-Personal" xfId="16052"/>
    <cellStyle name="Eingabe-Personal 2" xfId="16053"/>
    <cellStyle name="Eingabe-Personal 2 2" xfId="16054"/>
    <cellStyle name="Eingabe-Personal 3" xfId="16055"/>
    <cellStyle name="Eingabe-Prozent" xfId="16056"/>
    <cellStyle name="Eingabe-Prozent 2" xfId="16057"/>
    <cellStyle name="Eingabe-Prozent 2 2" xfId="16058"/>
    <cellStyle name="Eingabe-Prozent 3" xfId="16059"/>
    <cellStyle name="Eingabe-Ratio" xfId="16060"/>
    <cellStyle name="Eingabe-Ratio 2" xfId="16061"/>
    <cellStyle name="Eingabe-Ratio 2 2" xfId="16062"/>
    <cellStyle name="Eingabe-Ratio 3" xfId="16063"/>
    <cellStyle name="Emphasis 1" xfId="16064"/>
    <cellStyle name="Emphasis 2" xfId="16065"/>
    <cellStyle name="Emphasis 3" xfId="16066"/>
    <cellStyle name="Enlarge title text, yellow on blue" xfId="16067"/>
    <cellStyle name="Enter Currency (0)" xfId="16068"/>
    <cellStyle name="Enter Currency (0) 2" xfId="57113"/>
    <cellStyle name="Enter Currency (0) 3" xfId="57114"/>
    <cellStyle name="Enter Currency (0) 4" xfId="57115"/>
    <cellStyle name="Enter Currency (0) 5" xfId="57116"/>
    <cellStyle name="Enter Currency (0) 6" xfId="57117"/>
    <cellStyle name="Enter Currency (2)" xfId="16069"/>
    <cellStyle name="Enter Units (0)" xfId="16070"/>
    <cellStyle name="Enter Units (0) 2" xfId="57118"/>
    <cellStyle name="Enter Units (0) 3" xfId="57119"/>
    <cellStyle name="Enter Units (0) 4" xfId="57120"/>
    <cellStyle name="Enter Units (0) 5" xfId="57121"/>
    <cellStyle name="Enter Units (0) 6" xfId="57122"/>
    <cellStyle name="Enter Units (1)" xfId="16071"/>
    <cellStyle name="Enter Units (1) 2" xfId="57123"/>
    <cellStyle name="Enter Units (1) 3" xfId="57124"/>
    <cellStyle name="Enter Units (1) 4" xfId="57125"/>
    <cellStyle name="Enter Units (1) 5" xfId="57126"/>
    <cellStyle name="Enter Units (1) 6" xfId="57127"/>
    <cellStyle name="Enter Units (2)" xfId="16072"/>
    <cellStyle name="Entered" xfId="16073"/>
    <cellStyle name="Euro" xfId="16074"/>
    <cellStyle name="Explanatory Text 2" xfId="16075"/>
    <cellStyle name="Explanatory Text 2 2" xfId="16076"/>
    <cellStyle name="Explanatory Text 2 2 2" xfId="16077"/>
    <cellStyle name="Explanatory Text 2 3" xfId="16078"/>
    <cellStyle name="Explanatory Text 2 4" xfId="16079"/>
    <cellStyle name="Explanatory Text 2 5" xfId="16080"/>
    <cellStyle name="Explanatory Text 3" xfId="16081"/>
    <cellStyle name="Explanatory Text 3 2" xfId="16082"/>
    <cellStyle name="Explanatory Text 3 3" xfId="16083"/>
    <cellStyle name="Explanatory Text 4" xfId="16084"/>
    <cellStyle name="Explanatory Text 5" xfId="16085"/>
    <cellStyle name="Explanatory Text 6" xfId="16086"/>
    <cellStyle name="Ẹ롑㿎_x0008__x0001_" xfId="16087"/>
    <cellStyle name="F2" xfId="16088"/>
    <cellStyle name="F2 2" xfId="16089"/>
    <cellStyle name="F3" xfId="16090"/>
    <cellStyle name="F3 2" xfId="16091"/>
    <cellStyle name="F4" xfId="16092"/>
    <cellStyle name="F4 2" xfId="16093"/>
    <cellStyle name="F5" xfId="16094"/>
    <cellStyle name="F5 2" xfId="16095"/>
    <cellStyle name="F6" xfId="16096"/>
    <cellStyle name="F6 2" xfId="16097"/>
    <cellStyle name="F7" xfId="16098"/>
    <cellStyle name="F7 2" xfId="16099"/>
    <cellStyle name="F8" xfId="16100"/>
    <cellStyle name="F8 2" xfId="16101"/>
    <cellStyle name="Fecha" xfId="16102"/>
    <cellStyle name="Fijo" xfId="16103"/>
    <cellStyle name="Fixed" xfId="16104"/>
    <cellStyle name="Fixed 2" xfId="16105"/>
    <cellStyle name="Formel" xfId="16106"/>
    <cellStyle name="Formel 2" xfId="16107"/>
    <cellStyle name="Formel 2 2" xfId="16108"/>
    <cellStyle name="Formel 3" xfId="16109"/>
    <cellStyle name="Formel-Personal" xfId="16110"/>
    <cellStyle name="Formel-Personal 2" xfId="16111"/>
    <cellStyle name="Formel-Personal 2 2" xfId="16112"/>
    <cellStyle name="Formel-Personal 3" xfId="16113"/>
    <cellStyle name="Formel-Prozent" xfId="16114"/>
    <cellStyle name="Formel-Prozent 2" xfId="16115"/>
    <cellStyle name="Formel-Prozent 2 2" xfId="16116"/>
    <cellStyle name="Formel-Prozent 3" xfId="16117"/>
    <cellStyle name="Formel-Ratio" xfId="16118"/>
    <cellStyle name="Formel-Ratio 2" xfId="16119"/>
    <cellStyle name="Formel-Ratio 2 2" xfId="16120"/>
    <cellStyle name="Formel-Ratio 3" xfId="16121"/>
    <cellStyle name="FRxAmtStyle" xfId="16122"/>
    <cellStyle name="FRxCurrStyle" xfId="16123"/>
    <cellStyle name="FRxPcntStyle" xfId="16124"/>
    <cellStyle name="Gesperrt" xfId="16125"/>
    <cellStyle name="Gesperrt 2" xfId="16126"/>
    <cellStyle name="Gesperrt 2 2" xfId="16127"/>
    <cellStyle name="Gesperrt 3" xfId="16128"/>
    <cellStyle name="Good 2" xfId="16129"/>
    <cellStyle name="Good 2 2" xfId="16130"/>
    <cellStyle name="Good 2 2 2" xfId="16131"/>
    <cellStyle name="Good 2 3" xfId="16132"/>
    <cellStyle name="Good 2 4" xfId="16133"/>
    <cellStyle name="Good 2 5" xfId="16134"/>
    <cellStyle name="Good 3" xfId="16135"/>
    <cellStyle name="Good 3 2" xfId="16136"/>
    <cellStyle name="Good 3 3" xfId="16137"/>
    <cellStyle name="Good 4" xfId="16138"/>
    <cellStyle name="Good 5" xfId="16139"/>
    <cellStyle name="Good 6" xfId="16140"/>
    <cellStyle name="Grey" xfId="16141"/>
    <cellStyle name="Head 1" xfId="16142"/>
    <cellStyle name="Head 1 2" xfId="16143"/>
    <cellStyle name="HEADER" xfId="16144"/>
    <cellStyle name="Header Total" xfId="57128"/>
    <cellStyle name="Header1" xfId="16145"/>
    <cellStyle name="Header2" xfId="16146"/>
    <cellStyle name="Header2 2" xfId="16147"/>
    <cellStyle name="Header2 2 2" xfId="16148"/>
    <cellStyle name="Header2 3" xfId="16149"/>
    <cellStyle name="Header2 3 2" xfId="16150"/>
    <cellStyle name="Header2 4" xfId="16151"/>
    <cellStyle name="Header2 5" xfId="57129"/>
    <cellStyle name="Header3" xfId="57130"/>
    <cellStyle name="Header4" xfId="57131"/>
    <cellStyle name="Heading" xfId="16152"/>
    <cellStyle name="Heading 1 2" xfId="16153"/>
    <cellStyle name="Heading 1 2 2" xfId="16154"/>
    <cellStyle name="Heading 1 2 2 2" xfId="16155"/>
    <cellStyle name="Heading 1 2 3" xfId="16156"/>
    <cellStyle name="Heading 1 2 4" xfId="16157"/>
    <cellStyle name="Heading 1 2 5" xfId="16158"/>
    <cellStyle name="Heading 1 2 6" xfId="16159"/>
    <cellStyle name="Heading 1 2 7" xfId="16160"/>
    <cellStyle name="Heading 1 3" xfId="16161"/>
    <cellStyle name="Heading 1 3 2" xfId="16162"/>
    <cellStyle name="Heading 1 3 3" xfId="16163"/>
    <cellStyle name="Heading 1 4" xfId="16164"/>
    <cellStyle name="Heading 1 5" xfId="16165"/>
    <cellStyle name="Heading 1 6" xfId="16166"/>
    <cellStyle name="Heading 2 2" xfId="16167"/>
    <cellStyle name="Heading 2 2 2" xfId="16168"/>
    <cellStyle name="Heading 2 2 2 2" xfId="16169"/>
    <cellStyle name="Heading 2 2 3" xfId="16170"/>
    <cellStyle name="Heading 2 2 4" xfId="16171"/>
    <cellStyle name="Heading 2 2 5" xfId="16172"/>
    <cellStyle name="Heading 2 2 6" xfId="16173"/>
    <cellStyle name="Heading 2 2 7" xfId="16174"/>
    <cellStyle name="Heading 2 3" xfId="16175"/>
    <cellStyle name="Heading 2 3 2" xfId="16176"/>
    <cellStyle name="Heading 2 3 3" xfId="16177"/>
    <cellStyle name="Heading 2 4" xfId="16178"/>
    <cellStyle name="Heading 2 5" xfId="16179"/>
    <cellStyle name="Heading 2 6" xfId="16180"/>
    <cellStyle name="Heading 3 2" xfId="16181"/>
    <cellStyle name="Heading 3 2 2" xfId="16182"/>
    <cellStyle name="Heading 3 2 2 2" xfId="16183"/>
    <cellStyle name="Heading 3 2 3" xfId="16184"/>
    <cellStyle name="Heading 3 2 4" xfId="16185"/>
    <cellStyle name="Heading 3 2 5" xfId="16186"/>
    <cellStyle name="Heading 3 2 6" xfId="16187"/>
    <cellStyle name="Heading 3 2 7" xfId="16188"/>
    <cellStyle name="Heading 3 3" xfId="16189"/>
    <cellStyle name="Heading 3 3 2" xfId="16190"/>
    <cellStyle name="Heading 3 3 3" xfId="16191"/>
    <cellStyle name="Heading 3 4" xfId="16192"/>
    <cellStyle name="Heading 3 4 2" xfId="16193"/>
    <cellStyle name="Heading 3 4 2 2" xfId="16194"/>
    <cellStyle name="Heading 3 4 3" xfId="16195"/>
    <cellStyle name="Heading 3 5" xfId="16196"/>
    <cellStyle name="Heading 3 6" xfId="16197"/>
    <cellStyle name="Heading 4 2" xfId="16198"/>
    <cellStyle name="Heading 4 2 2" xfId="16199"/>
    <cellStyle name="Heading 4 2 2 2" xfId="16200"/>
    <cellStyle name="Heading 4 2 3" xfId="16201"/>
    <cellStyle name="Heading 4 2 4" xfId="16202"/>
    <cellStyle name="Heading 4 2 5" xfId="16203"/>
    <cellStyle name="Heading 4 2 6" xfId="16204"/>
    <cellStyle name="Heading 4 2 7" xfId="16205"/>
    <cellStyle name="Heading 4 3" xfId="16206"/>
    <cellStyle name="Heading 4 3 2" xfId="16207"/>
    <cellStyle name="Heading 4 3 3" xfId="16208"/>
    <cellStyle name="Heading 4 4" xfId="16209"/>
    <cellStyle name="Heading 4 5" xfId="16210"/>
    <cellStyle name="Heading 4 6" xfId="16211"/>
    <cellStyle name="Heading 5" xfId="16212"/>
    <cellStyle name="Heading 5 2" xfId="16213"/>
    <cellStyle name="Heading 6" xfId="16214"/>
    <cellStyle name="Heading 6 2" xfId="16215"/>
    <cellStyle name="Heading 7" xfId="16216"/>
    <cellStyle name="Heading No Underline" xfId="57132"/>
    <cellStyle name="Heading With Underline" xfId="57133"/>
    <cellStyle name="Heading1" xfId="16217"/>
    <cellStyle name="Heading1 2" xfId="16218"/>
    <cellStyle name="Heading2" xfId="16219"/>
    <cellStyle name="Heading2 2" xfId="16220"/>
    <cellStyle name="HIDE" xfId="16221"/>
    <cellStyle name="HIGHLIGHT" xfId="16222"/>
    <cellStyle name="Hyperlink 2" xfId="16223"/>
    <cellStyle name="Hyperlink 2 2" xfId="16224"/>
    <cellStyle name="Hyperlink 3" xfId="16225"/>
    <cellStyle name="Hyperlink 4" xfId="16226"/>
    <cellStyle name="Hypertextový odkaz" xfId="16227"/>
    <cellStyle name="Ï" xfId="16228"/>
    <cellStyle name="IDLEditWorkbookLocalCurrency" xfId="16229"/>
    <cellStyle name="Indent" xfId="16230"/>
    <cellStyle name="Input [yellow]" xfId="16231"/>
    <cellStyle name="Input [yellow] 2" xfId="16232"/>
    <cellStyle name="Input [yellow] 2 2" xfId="16233"/>
    <cellStyle name="Input [yellow] 3" xfId="16234"/>
    <cellStyle name="Input [yellow] 3 2" xfId="16235"/>
    <cellStyle name="Input [yellow] 4" xfId="16236"/>
    <cellStyle name="Input 2" xfId="16237"/>
    <cellStyle name="Input 2 2" xfId="16238"/>
    <cellStyle name="Input 2 2 2" xfId="16239"/>
    <cellStyle name="Input 2 2 2 2" xfId="16240"/>
    <cellStyle name="Input 2 2 3" xfId="16241"/>
    <cellStyle name="Input 2 3" xfId="16242"/>
    <cellStyle name="Input 2 3 2" xfId="16243"/>
    <cellStyle name="Input 2 4" xfId="16244"/>
    <cellStyle name="Input 2 4 2" xfId="16245"/>
    <cellStyle name="Input 2 5" xfId="16246"/>
    <cellStyle name="Input 2 6" xfId="16247"/>
    <cellStyle name="Input 2 7" xfId="16248"/>
    <cellStyle name="Input 3" xfId="16249"/>
    <cellStyle name="Input 3 2" xfId="16250"/>
    <cellStyle name="Input 3 2 2" xfId="16251"/>
    <cellStyle name="Input 3 3" xfId="16252"/>
    <cellStyle name="Input 4" xfId="16253"/>
    <cellStyle name="Input 4 2" xfId="16254"/>
    <cellStyle name="Input 4 2 2" xfId="16255"/>
    <cellStyle name="Input 4 3" xfId="16256"/>
    <cellStyle name="Input 4 4" xfId="57134"/>
    <cellStyle name="Input 4 5" xfId="57135"/>
    <cellStyle name="Input 5" xfId="16257"/>
    <cellStyle name="Input 5 2" xfId="57136"/>
    <cellStyle name="Input 5 3" xfId="57137"/>
    <cellStyle name="Input 5 4" xfId="57138"/>
    <cellStyle name="Input 5 5" xfId="57139"/>
    <cellStyle name="Input 6" xfId="16258"/>
    <cellStyle name="Input 7" xfId="16259"/>
    <cellStyle name="Input Cells" xfId="16260"/>
    <cellStyle name="Inputs" xfId="16261"/>
    <cellStyle name="item2" xfId="57140"/>
    <cellStyle name="Kennzahl" xfId="16262"/>
    <cellStyle name="Kennzahl 2" xfId="16263"/>
    <cellStyle name="Kennzahl 3" xfId="16264"/>
    <cellStyle name="ki" xfId="16265"/>
    <cellStyle name="KPMG Heading 1" xfId="57141"/>
    <cellStyle name="KPMG Heading 2" xfId="57142"/>
    <cellStyle name="KPMG Heading 3" xfId="57143"/>
    <cellStyle name="KPMG Heading 4" xfId="57144"/>
    <cellStyle name="KPMG Normal" xfId="57145"/>
    <cellStyle name="KPMG Normal Text" xfId="57146"/>
    <cellStyle name="Labels - Style3" xfId="16266"/>
    <cellStyle name="Labels - Style3 2" xfId="57147"/>
    <cellStyle name="Labels - Style3 3" xfId="57148"/>
    <cellStyle name="Labels - Style3 4" xfId="57149"/>
    <cellStyle name="Labels - Style3 5" xfId="57150"/>
    <cellStyle name="Link Currency (0)" xfId="16267"/>
    <cellStyle name="Link Currency (0) 2" xfId="57151"/>
    <cellStyle name="Link Currency (0) 3" xfId="57152"/>
    <cellStyle name="Link Currency (0) 4" xfId="57153"/>
    <cellStyle name="Link Currency (0) 5" xfId="57154"/>
    <cellStyle name="Link Currency (0) 6" xfId="57155"/>
    <cellStyle name="Link Currency (2)" xfId="16268"/>
    <cellStyle name="Link Units (0)" xfId="16269"/>
    <cellStyle name="Link Units (0) 2" xfId="57156"/>
    <cellStyle name="Link Units (0) 3" xfId="57157"/>
    <cellStyle name="Link Units (0) 4" xfId="57158"/>
    <cellStyle name="Link Units (0) 5" xfId="57159"/>
    <cellStyle name="Link Units (0) 6" xfId="57160"/>
    <cellStyle name="Link Units (1)" xfId="16270"/>
    <cellStyle name="Link Units (1) 2" xfId="57161"/>
    <cellStyle name="Link Units (1) 3" xfId="57162"/>
    <cellStyle name="Link Units (1) 4" xfId="57163"/>
    <cellStyle name="Link Units (1) 5" xfId="57164"/>
    <cellStyle name="Link Units (1) 6" xfId="57165"/>
    <cellStyle name="Link Units (2)" xfId="16271"/>
    <cellStyle name="Linked Cell 2" xfId="16272"/>
    <cellStyle name="Linked Cell 2 2" xfId="16273"/>
    <cellStyle name="Linked Cell 2 2 2" xfId="16274"/>
    <cellStyle name="Linked Cell 2 3" xfId="16275"/>
    <cellStyle name="Linked Cell 2 4" xfId="16276"/>
    <cellStyle name="Linked Cell 2 5" xfId="16277"/>
    <cellStyle name="Linked Cell 2 6" xfId="16278"/>
    <cellStyle name="Linked Cell 2 7" xfId="16279"/>
    <cellStyle name="Linked Cell 3" xfId="16280"/>
    <cellStyle name="Linked Cell 3 2" xfId="16281"/>
    <cellStyle name="Linked Cell 3 2 2" xfId="16282"/>
    <cellStyle name="Linked Cell 3 3" xfId="16283"/>
    <cellStyle name="Linked Cell 3 4" xfId="16284"/>
    <cellStyle name="Linked Cell 3 5" xfId="16285"/>
    <cellStyle name="Linked Cell 4" xfId="16286"/>
    <cellStyle name="Linked Cell 5" xfId="16287"/>
    <cellStyle name="Linked Cell 6" xfId="16288"/>
    <cellStyle name="Linked Cells" xfId="16289"/>
    <cellStyle name="Major Heading" xfId="57166"/>
    <cellStyle name="MANKAD" xfId="57167"/>
    <cellStyle name="MARK" xfId="16290"/>
    <cellStyle name="Migliaia (0)_Cartel3" xfId="16291"/>
    <cellStyle name="Migliaia 2" xfId="16292"/>
    <cellStyle name="Migliaia 3" xfId="16293"/>
    <cellStyle name="Migliaia 4" xfId="16294"/>
    <cellStyle name="Migliaia 5" xfId="16295"/>
    <cellStyle name="Migliaia_IR_PASQUA_LAMA_V01_EN" xfId="16296"/>
    <cellStyle name="Millares [0]_pldt" xfId="16297"/>
    <cellStyle name="Millares_pldt" xfId="16298"/>
    <cellStyle name="Milliers [0]_!!!GO" xfId="16299"/>
    <cellStyle name="Milliers 2" xfId="16300"/>
    <cellStyle name="Milliers 2 2" xfId="16301"/>
    <cellStyle name="Milliers 2 2 2" xfId="16302"/>
    <cellStyle name="Milliers 2 3" xfId="16303"/>
    <cellStyle name="Milliers 2 4" xfId="16304"/>
    <cellStyle name="Milliers_!!!GO" xfId="16305"/>
    <cellStyle name="mm/dd/yy" xfId="57168"/>
    <cellStyle name="Model" xfId="16306"/>
    <cellStyle name="Moeda [0]_aola" xfId="57169"/>
    <cellStyle name="Moeda_aola" xfId="57170"/>
    <cellStyle name="Moneda [0]_pldt" xfId="16307"/>
    <cellStyle name="Moneda_pldt" xfId="16308"/>
    <cellStyle name="Monétaire [0]_!!!GO" xfId="16309"/>
    <cellStyle name="Monétaire_!!!GO" xfId="16310"/>
    <cellStyle name="Monetario" xfId="16311"/>
    <cellStyle name="Monetario0" xfId="16312"/>
    <cellStyle name="Multiple" xfId="16313"/>
    <cellStyle name="n" xfId="16314"/>
    <cellStyle name="Name" xfId="16315"/>
    <cellStyle name="Neutral 2" xfId="16316"/>
    <cellStyle name="Neutral 2 2" xfId="16317"/>
    <cellStyle name="Neutral 2 2 2" xfId="16318"/>
    <cellStyle name="Neutral 2 3" xfId="16319"/>
    <cellStyle name="Neutral 2 4" xfId="16320"/>
    <cellStyle name="Neutral 2 5" xfId="16321"/>
    <cellStyle name="Neutral 2 6" xfId="16322"/>
    <cellStyle name="Neutral 2 7" xfId="16323"/>
    <cellStyle name="Neutral 3" xfId="16324"/>
    <cellStyle name="Neutral 3 2" xfId="16325"/>
    <cellStyle name="Neutral 3 3" xfId="16326"/>
    <cellStyle name="Neutral 4" xfId="16327"/>
    <cellStyle name="Neutral 5" xfId="16328"/>
    <cellStyle name="Neutral 6" xfId="16329"/>
    <cellStyle name="NewAcct" xfId="16330"/>
    <cellStyle name="no dec" xfId="16331"/>
    <cellStyle name="no dec 2" xfId="16332"/>
    <cellStyle name="NonPrint_Heading" xfId="57171"/>
    <cellStyle name="Nor}al" xfId="16333"/>
    <cellStyle name="Nor}al 2" xfId="57172"/>
    <cellStyle name="Normal" xfId="0" builtinId="0"/>
    <cellStyle name="Normal - Style1" xfId="16334"/>
    <cellStyle name="Normal - Style1 2" xfId="16335"/>
    <cellStyle name="Normal - Style1 3" xfId="16336"/>
    <cellStyle name="Normal - Style1 4" xfId="16337"/>
    <cellStyle name="Normal - Style1 5" xfId="16338"/>
    <cellStyle name="Normal - Style1 6" xfId="16339"/>
    <cellStyle name="Normal - Style2" xfId="57173"/>
    <cellStyle name="Normal - Style3" xfId="57174"/>
    <cellStyle name="Normal - Style4" xfId="57175"/>
    <cellStyle name="Normal - Style5" xfId="57176"/>
    <cellStyle name="Normal - Style6" xfId="57177"/>
    <cellStyle name="Normal - Style7" xfId="57178"/>
    <cellStyle name="Normal - Style8" xfId="57179"/>
    <cellStyle name="Normal (B)" xfId="16340"/>
    <cellStyle name="Normal (G)" xfId="16341"/>
    <cellStyle name="Normal 10" xfId="16342"/>
    <cellStyle name="Normal 10 10" xfId="16343"/>
    <cellStyle name="Normal 10 10 2" xfId="16344"/>
    <cellStyle name="Normal 10 11" xfId="16345"/>
    <cellStyle name="Normal 10 11 2" xfId="16346"/>
    <cellStyle name="Normal 10 12" xfId="16347"/>
    <cellStyle name="Normal 10 12 2" xfId="16348"/>
    <cellStyle name="Normal 10 13" xfId="16349"/>
    <cellStyle name="Normal 10 13 2" xfId="16350"/>
    <cellStyle name="Normal 10 14" xfId="16351"/>
    <cellStyle name="Normal 10 14 2" xfId="16352"/>
    <cellStyle name="Normal 10 15" xfId="16353"/>
    <cellStyle name="Normal 10 15 2" xfId="16354"/>
    <cellStyle name="Normal 10 16" xfId="16355"/>
    <cellStyle name="Normal 10 16 2" xfId="16356"/>
    <cellStyle name="Normal 10 17" xfId="16357"/>
    <cellStyle name="Normal 10 17 2" xfId="16358"/>
    <cellStyle name="Normal 10 18" xfId="16359"/>
    <cellStyle name="Normal 10 18 2" xfId="16360"/>
    <cellStyle name="Normal 10 19" xfId="16361"/>
    <cellStyle name="Normal 10 19 2" xfId="16362"/>
    <cellStyle name="Normal 10 2" xfId="16363"/>
    <cellStyle name="Normal 10 2 2" xfId="16364"/>
    <cellStyle name="Normal 10 2 2 2" xfId="16365"/>
    <cellStyle name="Normal 10 2 2 3" xfId="57180"/>
    <cellStyle name="Normal 10 2 2 4" xfId="57181"/>
    <cellStyle name="Normal 10 2 2 5" xfId="57182"/>
    <cellStyle name="Normal 10 2 3" xfId="16366"/>
    <cellStyle name="Normal 10 2 4" xfId="57183"/>
    <cellStyle name="Normal 10 2 5" xfId="57184"/>
    <cellStyle name="Normal 10 2 6" xfId="57185"/>
    <cellStyle name="Normal 10 20" xfId="16367"/>
    <cellStyle name="Normal 10 20 2" xfId="16368"/>
    <cellStyle name="Normal 10 21" xfId="16369"/>
    <cellStyle name="Normal 10 21 2" xfId="16370"/>
    <cellStyle name="Normal 10 22" xfId="16371"/>
    <cellStyle name="Normal 10 22 2" xfId="16372"/>
    <cellStyle name="Normal 10 23" xfId="16373"/>
    <cellStyle name="Normal 10 23 2" xfId="16374"/>
    <cellStyle name="Normal 10 24" xfId="16375"/>
    <cellStyle name="Normal 10 24 2" xfId="16376"/>
    <cellStyle name="Normal 10 25" xfId="16377"/>
    <cellStyle name="Normal 10 25 2" xfId="16378"/>
    <cellStyle name="Normal 10 26" xfId="16379"/>
    <cellStyle name="Normal 10 26 2" xfId="16380"/>
    <cellStyle name="Normal 10 27" xfId="16381"/>
    <cellStyle name="Normal 10 27 2" xfId="16382"/>
    <cellStyle name="Normal 10 28" xfId="16383"/>
    <cellStyle name="Normal 10 28 2" xfId="16384"/>
    <cellStyle name="Normal 10 29" xfId="16385"/>
    <cellStyle name="Normal 10 29 2" xfId="16386"/>
    <cellStyle name="Normal 10 3" xfId="16387"/>
    <cellStyle name="Normal 10 3 2" xfId="16388"/>
    <cellStyle name="Normal 10 3 3" xfId="57186"/>
    <cellStyle name="Normal 10 3 4" xfId="57187"/>
    <cellStyle name="Normal 10 3 5" xfId="57188"/>
    <cellStyle name="Normal 10 30" xfId="16389"/>
    <cellStyle name="Normal 10 30 2" xfId="16390"/>
    <cellStyle name="Normal 10 31" xfId="16391"/>
    <cellStyle name="Normal 10 31 2" xfId="16392"/>
    <cellStyle name="Normal 10 32" xfId="16393"/>
    <cellStyle name="Normal 10 32 2" xfId="16394"/>
    <cellStyle name="Normal 10 33" xfId="16395"/>
    <cellStyle name="Normal 10 33 2" xfId="16396"/>
    <cellStyle name="Normal 10 34" xfId="16397"/>
    <cellStyle name="Normal 10 34 2" xfId="16398"/>
    <cellStyle name="Normal 10 35" xfId="16399"/>
    <cellStyle name="Normal 10 35 2" xfId="16400"/>
    <cellStyle name="Normal 10 36" xfId="16401"/>
    <cellStyle name="Normal 10 36 2" xfId="16402"/>
    <cellStyle name="Normal 10 37" xfId="16403"/>
    <cellStyle name="Normal 10 37 2" xfId="16404"/>
    <cellStyle name="Normal 10 38" xfId="16405"/>
    <cellStyle name="Normal 10 38 2" xfId="16406"/>
    <cellStyle name="Normal 10 39" xfId="16407"/>
    <cellStyle name="Normal 10 39 2" xfId="16408"/>
    <cellStyle name="Normal 10 4" xfId="16409"/>
    <cellStyle name="Normal 10 4 2" xfId="16410"/>
    <cellStyle name="Normal 10 4 3" xfId="57189"/>
    <cellStyle name="Normal 10 4 4" xfId="57190"/>
    <cellStyle name="Normal 10 4 5" xfId="57191"/>
    <cellStyle name="Normal 10 40" xfId="16411"/>
    <cellStyle name="Normal 10 40 2" xfId="16412"/>
    <cellStyle name="Normal 10 41" xfId="16413"/>
    <cellStyle name="Normal 10 41 2" xfId="16414"/>
    <cellStyle name="Normal 10 42" xfId="16415"/>
    <cellStyle name="Normal 10 42 2" xfId="16416"/>
    <cellStyle name="Normal 10 43" xfId="16417"/>
    <cellStyle name="Normal 10 43 2" xfId="16418"/>
    <cellStyle name="Normal 10 44" xfId="16419"/>
    <cellStyle name="Normal 10 44 2" xfId="16420"/>
    <cellStyle name="Normal 10 45" xfId="16421"/>
    <cellStyle name="Normal 10 45 2" xfId="16422"/>
    <cellStyle name="Normal 10 46" xfId="16423"/>
    <cellStyle name="Normal 10 46 2" xfId="16424"/>
    <cellStyle name="Normal 10 47" xfId="16425"/>
    <cellStyle name="Normal 10 47 2" xfId="16426"/>
    <cellStyle name="Normal 10 48" xfId="16427"/>
    <cellStyle name="Normal 10 48 2" xfId="16428"/>
    <cellStyle name="Normal 10 49" xfId="16429"/>
    <cellStyle name="Normal 10 49 2" xfId="16430"/>
    <cellStyle name="Normal 10 5" xfId="16431"/>
    <cellStyle name="Normal 10 5 2" xfId="16432"/>
    <cellStyle name="Normal 10 50" xfId="16433"/>
    <cellStyle name="Normal 10 50 2" xfId="16434"/>
    <cellStyle name="Normal 10 51" xfId="16435"/>
    <cellStyle name="Normal 10 51 2" xfId="16436"/>
    <cellStyle name="Normal 10 52" xfId="16437"/>
    <cellStyle name="Normal 10 52 2" xfId="16438"/>
    <cellStyle name="Normal 10 53" xfId="16439"/>
    <cellStyle name="Normal 10 53 2" xfId="16440"/>
    <cellStyle name="Normal 10 54" xfId="16441"/>
    <cellStyle name="Normal 10 54 2" xfId="16442"/>
    <cellStyle name="Normal 10 55" xfId="16443"/>
    <cellStyle name="Normal 10 55 2" xfId="16444"/>
    <cellStyle name="Normal 10 56" xfId="16445"/>
    <cellStyle name="Normal 10 56 2" xfId="16446"/>
    <cellStyle name="Normal 10 57" xfId="16447"/>
    <cellStyle name="Normal 10 57 2" xfId="16448"/>
    <cellStyle name="Normal 10 58" xfId="16449"/>
    <cellStyle name="Normal 10 58 2" xfId="16450"/>
    <cellStyle name="Normal 10 59" xfId="16451"/>
    <cellStyle name="Normal 10 59 2" xfId="16452"/>
    <cellStyle name="Normal 10 6" xfId="16453"/>
    <cellStyle name="Normal 10 6 2" xfId="16454"/>
    <cellStyle name="Normal 10 60" xfId="16455"/>
    <cellStyle name="Normal 10 60 2" xfId="16456"/>
    <cellStyle name="Normal 10 61" xfId="16457"/>
    <cellStyle name="Normal 10 61 2" xfId="16458"/>
    <cellStyle name="Normal 10 62" xfId="16459"/>
    <cellStyle name="Normal 10 62 2" xfId="16460"/>
    <cellStyle name="Normal 10 63" xfId="16461"/>
    <cellStyle name="Normal 10 63 2" xfId="16462"/>
    <cellStyle name="Normal 10 64" xfId="16463"/>
    <cellStyle name="Normal 10 64 2" xfId="16464"/>
    <cellStyle name="Normal 10 65" xfId="16465"/>
    <cellStyle name="Normal 10 65 2" xfId="16466"/>
    <cellStyle name="Normal 10 66" xfId="16467"/>
    <cellStyle name="Normal 10 66 2" xfId="16468"/>
    <cellStyle name="Normal 10 67" xfId="16469"/>
    <cellStyle name="Normal 10 67 2" xfId="16470"/>
    <cellStyle name="Normal 10 68" xfId="16471"/>
    <cellStyle name="Normal 10 68 2" xfId="16472"/>
    <cellStyle name="Normal 10 69" xfId="16473"/>
    <cellStyle name="Normal 10 69 2" xfId="16474"/>
    <cellStyle name="Normal 10 7" xfId="16475"/>
    <cellStyle name="Normal 10 7 2" xfId="16476"/>
    <cellStyle name="Normal 10 70" xfId="16477"/>
    <cellStyle name="Normal 10 70 2" xfId="16478"/>
    <cellStyle name="Normal 10 71" xfId="16479"/>
    <cellStyle name="Normal 10 71 2" xfId="16480"/>
    <cellStyle name="Normal 10 72" xfId="16481"/>
    <cellStyle name="Normal 10 72 2" xfId="16482"/>
    <cellStyle name="Normal 10 73" xfId="16483"/>
    <cellStyle name="Normal 10 73 2" xfId="16484"/>
    <cellStyle name="Normal 10 74" xfId="16485"/>
    <cellStyle name="Normal 10 74 2" xfId="16486"/>
    <cellStyle name="Normal 10 75" xfId="16487"/>
    <cellStyle name="Normal 10 75 2" xfId="16488"/>
    <cellStyle name="Normal 10 76" xfId="16489"/>
    <cellStyle name="Normal 10 76 2" xfId="16490"/>
    <cellStyle name="Normal 10 77" xfId="16491"/>
    <cellStyle name="Normal 10 77 2" xfId="16492"/>
    <cellStyle name="Normal 10 78" xfId="16493"/>
    <cellStyle name="Normal 10 79" xfId="16494"/>
    <cellStyle name="Normal 10 8" xfId="16495"/>
    <cellStyle name="Normal 10 8 2" xfId="16496"/>
    <cellStyle name="Normal 10 80" xfId="16497"/>
    <cellStyle name="Normal 10 81" xfId="16498"/>
    <cellStyle name="Normal 10 9" xfId="16499"/>
    <cellStyle name="Normal 10 9 2" xfId="16500"/>
    <cellStyle name="Normal 100" xfId="16501"/>
    <cellStyle name="Normal 100 2" xfId="16502"/>
    <cellStyle name="Normal 100 3" xfId="56897"/>
    <cellStyle name="Normal 101" xfId="16503"/>
    <cellStyle name="Normal 101 2" xfId="16504"/>
    <cellStyle name="Normal 101 3" xfId="57192"/>
    <cellStyle name="Normal 101 4" xfId="57193"/>
    <cellStyle name="Normal 101 5" xfId="57194"/>
    <cellStyle name="Normal 102" xfId="16505"/>
    <cellStyle name="Normal 102 2" xfId="16506"/>
    <cellStyle name="Normal 102 3" xfId="57195"/>
    <cellStyle name="Normal 102 4" xfId="57196"/>
    <cellStyle name="Normal 102 5" xfId="57197"/>
    <cellStyle name="Normal 103" xfId="16507"/>
    <cellStyle name="Normal 103 2" xfId="16508"/>
    <cellStyle name="Normal 103 3" xfId="57198"/>
    <cellStyle name="Normal 103 4" xfId="57199"/>
    <cellStyle name="Normal 103 5" xfId="57200"/>
    <cellStyle name="Normal 104" xfId="16509"/>
    <cellStyle name="Normal 104 2" xfId="16510"/>
    <cellStyle name="Normal 104 3" xfId="57201"/>
    <cellStyle name="Normal 104 4" xfId="57202"/>
    <cellStyle name="Normal 104 5" xfId="57203"/>
    <cellStyle name="Normal 105" xfId="57204"/>
    <cellStyle name="Normal 105 2" xfId="16511"/>
    <cellStyle name="Normal 105 3" xfId="57205"/>
    <cellStyle name="Normal 105 4" xfId="57206"/>
    <cellStyle name="Normal 105 5" xfId="57207"/>
    <cellStyle name="Normal 106" xfId="57208"/>
    <cellStyle name="Normal 106 2" xfId="16512"/>
    <cellStyle name="Normal 106 3" xfId="57209"/>
    <cellStyle name="Normal 106 4" xfId="57210"/>
    <cellStyle name="Normal 106 5" xfId="57211"/>
    <cellStyle name="Normal 107" xfId="57212"/>
    <cellStyle name="Normal 107 2" xfId="16513"/>
    <cellStyle name="Normal 107 3" xfId="57213"/>
    <cellStyle name="Normal 107 4" xfId="57214"/>
    <cellStyle name="Normal 107 5" xfId="57215"/>
    <cellStyle name="Normal 108" xfId="16514"/>
    <cellStyle name="Normal 108 2" xfId="16515"/>
    <cellStyle name="Normal 108 2 2" xfId="16516"/>
    <cellStyle name="Normal 108 2 3" xfId="16517"/>
    <cellStyle name="Normal 108 2 4" xfId="16518"/>
    <cellStyle name="Normal 108 2 5" xfId="16519"/>
    <cellStyle name="Normal 108 3" xfId="16520"/>
    <cellStyle name="Normal 108 4" xfId="16521"/>
    <cellStyle name="Normal 108 5" xfId="57216"/>
    <cellStyle name="Normal 109" xfId="57217"/>
    <cellStyle name="Normal 109 2" xfId="16522"/>
    <cellStyle name="Normal 109 3" xfId="57218"/>
    <cellStyle name="Normal 109 4" xfId="57219"/>
    <cellStyle name="Normal 109 5" xfId="57220"/>
    <cellStyle name="Normal 11" xfId="16523"/>
    <cellStyle name="Normal 11 10" xfId="16524"/>
    <cellStyle name="Normal 11 10 10" xfId="16525"/>
    <cellStyle name="Normal 11 10 11" xfId="16526"/>
    <cellStyle name="Normal 11 10 12" xfId="16527"/>
    <cellStyle name="Normal 11 10 13" xfId="16528"/>
    <cellStyle name="Normal 11 10 14" xfId="16529"/>
    <cellStyle name="Normal 11 10 15" xfId="16530"/>
    <cellStyle name="Normal 11 10 16" xfId="16531"/>
    <cellStyle name="Normal 11 10 17" xfId="16532"/>
    <cellStyle name="Normal 11 10 18" xfId="16533"/>
    <cellStyle name="Normal 11 10 19" xfId="16534"/>
    <cellStyle name="Normal 11 10 2" xfId="16535"/>
    <cellStyle name="Normal 11 10 2 10" xfId="16536"/>
    <cellStyle name="Normal 11 10 2 11" xfId="16537"/>
    <cellStyle name="Normal 11 10 2 12" xfId="16538"/>
    <cellStyle name="Normal 11 10 2 13" xfId="16539"/>
    <cellStyle name="Normal 11 10 2 14" xfId="16540"/>
    <cellStyle name="Normal 11 10 2 15" xfId="16541"/>
    <cellStyle name="Normal 11 10 2 16" xfId="16542"/>
    <cellStyle name="Normal 11 10 2 17" xfId="16543"/>
    <cellStyle name="Normal 11 10 2 18" xfId="16544"/>
    <cellStyle name="Normal 11 10 2 19" xfId="16545"/>
    <cellStyle name="Normal 11 10 2 2" xfId="16546"/>
    <cellStyle name="Normal 11 10 2 2 10" xfId="16547"/>
    <cellStyle name="Normal 11 10 2 2 11" xfId="16548"/>
    <cellStyle name="Normal 11 10 2 2 12" xfId="16549"/>
    <cellStyle name="Normal 11 10 2 2 13" xfId="16550"/>
    <cellStyle name="Normal 11 10 2 2 14" xfId="16551"/>
    <cellStyle name="Normal 11 10 2 2 15" xfId="16552"/>
    <cellStyle name="Normal 11 10 2 2 16" xfId="16553"/>
    <cellStyle name="Normal 11 10 2 2 17" xfId="16554"/>
    <cellStyle name="Normal 11 10 2 2 18" xfId="16555"/>
    <cellStyle name="Normal 11 10 2 2 19" xfId="16556"/>
    <cellStyle name="Normal 11 10 2 2 2" xfId="16557"/>
    <cellStyle name="Normal 11 10 2 2 20" xfId="16558"/>
    <cellStyle name="Normal 11 10 2 2 21" xfId="16559"/>
    <cellStyle name="Normal 11 10 2 2 22" xfId="16560"/>
    <cellStyle name="Normal 11 10 2 2 23" xfId="16561"/>
    <cellStyle name="Normal 11 10 2 2 24" xfId="16562"/>
    <cellStyle name="Normal 11 10 2 2 25" xfId="16563"/>
    <cellStyle name="Normal 11 10 2 2 26" xfId="16564"/>
    <cellStyle name="Normal 11 10 2 2 27" xfId="16565"/>
    <cellStyle name="Normal 11 10 2 2 3" xfId="16566"/>
    <cellStyle name="Normal 11 10 2 2 4" xfId="16567"/>
    <cellStyle name="Normal 11 10 2 2 5" xfId="16568"/>
    <cellStyle name="Normal 11 10 2 2 6" xfId="16569"/>
    <cellStyle name="Normal 11 10 2 2 7" xfId="16570"/>
    <cellStyle name="Normal 11 10 2 2 8" xfId="16571"/>
    <cellStyle name="Normal 11 10 2 2 9" xfId="16572"/>
    <cellStyle name="Normal 11 10 2 20" xfId="16573"/>
    <cellStyle name="Normal 11 10 2 21" xfId="16574"/>
    <cellStyle name="Normal 11 10 2 22" xfId="16575"/>
    <cellStyle name="Normal 11 10 2 23" xfId="16576"/>
    <cellStyle name="Normal 11 10 2 24" xfId="16577"/>
    <cellStyle name="Normal 11 10 2 25" xfId="16578"/>
    <cellStyle name="Normal 11 10 2 26" xfId="16579"/>
    <cellStyle name="Normal 11 10 2 27" xfId="16580"/>
    <cellStyle name="Normal 11 10 2 3" xfId="16581"/>
    <cellStyle name="Normal 11 10 2 4" xfId="16582"/>
    <cellStyle name="Normal 11 10 2 5" xfId="16583"/>
    <cellStyle name="Normal 11 10 2 6" xfId="16584"/>
    <cellStyle name="Normal 11 10 2 7" xfId="16585"/>
    <cellStyle name="Normal 11 10 2 8" xfId="16586"/>
    <cellStyle name="Normal 11 10 2 9" xfId="16587"/>
    <cellStyle name="Normal 11 10 20" xfId="16588"/>
    <cellStyle name="Normal 11 10 21" xfId="16589"/>
    <cellStyle name="Normal 11 10 22" xfId="16590"/>
    <cellStyle name="Normal 11 10 23" xfId="16591"/>
    <cellStyle name="Normal 11 10 24" xfId="16592"/>
    <cellStyle name="Normal 11 10 25" xfId="16593"/>
    <cellStyle name="Normal 11 10 26" xfId="16594"/>
    <cellStyle name="Normal 11 10 27" xfId="16595"/>
    <cellStyle name="Normal 11 10 28" xfId="16596"/>
    <cellStyle name="Normal 11 10 29" xfId="16597"/>
    <cellStyle name="Normal 11 10 3" xfId="16598"/>
    <cellStyle name="Normal 11 10 30" xfId="16599"/>
    <cellStyle name="Normal 11 10 31" xfId="16600"/>
    <cellStyle name="Normal 11 10 32" xfId="16601"/>
    <cellStyle name="Normal 11 10 33" xfId="16602"/>
    <cellStyle name="Normal 11 10 34" xfId="16603"/>
    <cellStyle name="Normal 11 10 35" xfId="16604"/>
    <cellStyle name="Normal 11 10 36" xfId="16605"/>
    <cellStyle name="Normal 11 10 37" xfId="16606"/>
    <cellStyle name="Normal 11 10 38" xfId="16607"/>
    <cellStyle name="Normal 11 10 39" xfId="16608"/>
    <cellStyle name="Normal 11 10 4" xfId="16609"/>
    <cellStyle name="Normal 11 10 5" xfId="16610"/>
    <cellStyle name="Normal 11 10 6" xfId="16611"/>
    <cellStyle name="Normal 11 10 7" xfId="16612"/>
    <cellStyle name="Normal 11 10 8" xfId="16613"/>
    <cellStyle name="Normal 11 10 9" xfId="16614"/>
    <cellStyle name="Normal 11 11" xfId="16615"/>
    <cellStyle name="Normal 11 11 2" xfId="16616"/>
    <cellStyle name="Normal 11 12" xfId="16617"/>
    <cellStyle name="Normal 11 12 2" xfId="16618"/>
    <cellStyle name="Normal 11 13" xfId="16619"/>
    <cellStyle name="Normal 11 13 2" xfId="16620"/>
    <cellStyle name="Normal 11 14" xfId="16621"/>
    <cellStyle name="Normal 11 14 2" xfId="16622"/>
    <cellStyle name="Normal 11 15" xfId="16623"/>
    <cellStyle name="Normal 11 15 2" xfId="16624"/>
    <cellStyle name="Normal 11 16" xfId="16625"/>
    <cellStyle name="Normal 11 16 2" xfId="16626"/>
    <cellStyle name="Normal 11 17" xfId="16627"/>
    <cellStyle name="Normal 11 17 2" xfId="16628"/>
    <cellStyle name="Normal 11 18" xfId="16629"/>
    <cellStyle name="Normal 11 18 2" xfId="16630"/>
    <cellStyle name="Normal 11 19" xfId="16631"/>
    <cellStyle name="Normal 11 19 2" xfId="16632"/>
    <cellStyle name="Normal 11 2" xfId="16633"/>
    <cellStyle name="Normal 11 2 2" xfId="16634"/>
    <cellStyle name="Normal 11 2 2 2" xfId="16635"/>
    <cellStyle name="Normal 11 2 2 3" xfId="16636"/>
    <cellStyle name="Normal 11 2 2 4" xfId="16637"/>
    <cellStyle name="Normal 11 2 3" xfId="16638"/>
    <cellStyle name="Normal 11 2 4" xfId="16639"/>
    <cellStyle name="Normal 11 2 4 2" xfId="16640"/>
    <cellStyle name="Normal 11 2 4 2 2" xfId="16641"/>
    <cellStyle name="Normal 11 2 4 3" xfId="16642"/>
    <cellStyle name="Normal 11 2 5" xfId="16643"/>
    <cellStyle name="Normal 11 20" xfId="16644"/>
    <cellStyle name="Normal 11 20 2" xfId="16645"/>
    <cellStyle name="Normal 11 21" xfId="16646"/>
    <cellStyle name="Normal 11 21 10" xfId="16647"/>
    <cellStyle name="Normal 11 21 11" xfId="16648"/>
    <cellStyle name="Normal 11 21 12" xfId="16649"/>
    <cellStyle name="Normal 11 21 13" xfId="16650"/>
    <cellStyle name="Normal 11 21 14" xfId="16651"/>
    <cellStyle name="Normal 11 21 15" xfId="16652"/>
    <cellStyle name="Normal 11 21 16" xfId="16653"/>
    <cellStyle name="Normal 11 21 17" xfId="16654"/>
    <cellStyle name="Normal 11 21 18" xfId="16655"/>
    <cellStyle name="Normal 11 21 19" xfId="16656"/>
    <cellStyle name="Normal 11 21 2" xfId="16657"/>
    <cellStyle name="Normal 11 21 2 10" xfId="16658"/>
    <cellStyle name="Normal 11 21 2 11" xfId="16659"/>
    <cellStyle name="Normal 11 21 2 12" xfId="16660"/>
    <cellStyle name="Normal 11 21 2 13" xfId="16661"/>
    <cellStyle name="Normal 11 21 2 14" xfId="16662"/>
    <cellStyle name="Normal 11 21 2 15" xfId="16663"/>
    <cellStyle name="Normal 11 21 2 16" xfId="16664"/>
    <cellStyle name="Normal 11 21 2 17" xfId="16665"/>
    <cellStyle name="Normal 11 21 2 18" xfId="16666"/>
    <cellStyle name="Normal 11 21 2 19" xfId="16667"/>
    <cellStyle name="Normal 11 21 2 2" xfId="16668"/>
    <cellStyle name="Normal 11 21 2 20" xfId="16669"/>
    <cellStyle name="Normal 11 21 2 21" xfId="16670"/>
    <cellStyle name="Normal 11 21 2 22" xfId="16671"/>
    <cellStyle name="Normal 11 21 2 23" xfId="16672"/>
    <cellStyle name="Normal 11 21 2 24" xfId="16673"/>
    <cellStyle name="Normal 11 21 2 25" xfId="16674"/>
    <cellStyle name="Normal 11 21 2 26" xfId="16675"/>
    <cellStyle name="Normal 11 21 2 27" xfId="16676"/>
    <cellStyle name="Normal 11 21 2 3" xfId="16677"/>
    <cellStyle name="Normal 11 21 2 4" xfId="16678"/>
    <cellStyle name="Normal 11 21 2 5" xfId="16679"/>
    <cellStyle name="Normal 11 21 2 6" xfId="16680"/>
    <cellStyle name="Normal 11 21 2 7" xfId="16681"/>
    <cellStyle name="Normal 11 21 2 8" xfId="16682"/>
    <cellStyle name="Normal 11 21 2 9" xfId="16683"/>
    <cellStyle name="Normal 11 21 20" xfId="16684"/>
    <cellStyle name="Normal 11 21 21" xfId="16685"/>
    <cellStyle name="Normal 11 21 22" xfId="16686"/>
    <cellStyle name="Normal 11 21 23" xfId="16687"/>
    <cellStyle name="Normal 11 21 24" xfId="16688"/>
    <cellStyle name="Normal 11 21 25" xfId="16689"/>
    <cellStyle name="Normal 11 21 26" xfId="16690"/>
    <cellStyle name="Normal 11 21 27" xfId="16691"/>
    <cellStyle name="Normal 11 21 3" xfId="16692"/>
    <cellStyle name="Normal 11 21 4" xfId="16693"/>
    <cellStyle name="Normal 11 21 5" xfId="16694"/>
    <cellStyle name="Normal 11 21 6" xfId="16695"/>
    <cellStyle name="Normal 11 21 7" xfId="16696"/>
    <cellStyle name="Normal 11 21 8" xfId="16697"/>
    <cellStyle name="Normal 11 21 9" xfId="16698"/>
    <cellStyle name="Normal 11 22" xfId="16699"/>
    <cellStyle name="Normal 11 22 2" xfId="16700"/>
    <cellStyle name="Normal 11 23" xfId="16701"/>
    <cellStyle name="Normal 11 23 2" xfId="16702"/>
    <cellStyle name="Normal 11 24" xfId="16703"/>
    <cellStyle name="Normal 11 24 2" xfId="16704"/>
    <cellStyle name="Normal 11 25" xfId="16705"/>
    <cellStyle name="Normal 11 25 2" xfId="16706"/>
    <cellStyle name="Normal 11 26" xfId="16707"/>
    <cellStyle name="Normal 11 26 2" xfId="16708"/>
    <cellStyle name="Normal 11 27" xfId="16709"/>
    <cellStyle name="Normal 11 27 2" xfId="16710"/>
    <cellStyle name="Normal 11 28" xfId="16711"/>
    <cellStyle name="Normal 11 28 2" xfId="16712"/>
    <cellStyle name="Normal 11 29" xfId="16713"/>
    <cellStyle name="Normal 11 29 2" xfId="16714"/>
    <cellStyle name="Normal 11 3" xfId="16715"/>
    <cellStyle name="Normal 11 3 2" xfId="16716"/>
    <cellStyle name="Normal 11 3 2 2" xfId="16717"/>
    <cellStyle name="Normal 11 3 2 3" xfId="16718"/>
    <cellStyle name="Normal 11 3 2 4" xfId="16719"/>
    <cellStyle name="Normal 11 3 3" xfId="16720"/>
    <cellStyle name="Normal 11 3 4" xfId="16721"/>
    <cellStyle name="Normal 11 3 5" xfId="16722"/>
    <cellStyle name="Normal 11 30" xfId="16723"/>
    <cellStyle name="Normal 11 30 2" xfId="16724"/>
    <cellStyle name="Normal 11 31" xfId="16725"/>
    <cellStyle name="Normal 11 31 2" xfId="16726"/>
    <cellStyle name="Normal 11 32" xfId="16727"/>
    <cellStyle name="Normal 11 32 2" xfId="16728"/>
    <cellStyle name="Normal 11 33" xfId="16729"/>
    <cellStyle name="Normal 11 33 2" xfId="16730"/>
    <cellStyle name="Normal 11 34" xfId="16731"/>
    <cellStyle name="Normal 11 34 2" xfId="16732"/>
    <cellStyle name="Normal 11 35" xfId="16733"/>
    <cellStyle name="Normal 11 35 2" xfId="16734"/>
    <cellStyle name="Normal 11 36" xfId="16735"/>
    <cellStyle name="Normal 11 36 2" xfId="16736"/>
    <cellStyle name="Normal 11 37" xfId="16737"/>
    <cellStyle name="Normal 11 37 2" xfId="16738"/>
    <cellStyle name="Normal 11 38" xfId="16739"/>
    <cellStyle name="Normal 11 38 2" xfId="16740"/>
    <cellStyle name="Normal 11 39" xfId="16741"/>
    <cellStyle name="Normal 11 39 2" xfId="16742"/>
    <cellStyle name="Normal 11 4" xfId="16743"/>
    <cellStyle name="Normal 11 4 2" xfId="16744"/>
    <cellStyle name="Normal 11 4 2 2" xfId="16745"/>
    <cellStyle name="Normal 11 4 2 3" xfId="16746"/>
    <cellStyle name="Normal 11 4 2 4" xfId="16747"/>
    <cellStyle name="Normal 11 4 3" xfId="16748"/>
    <cellStyle name="Normal 11 4 4" xfId="16749"/>
    <cellStyle name="Normal 11 4 5" xfId="16750"/>
    <cellStyle name="Normal 11 40" xfId="16751"/>
    <cellStyle name="Normal 11 40 2" xfId="16752"/>
    <cellStyle name="Normal 11 41" xfId="16753"/>
    <cellStyle name="Normal 11 41 2" xfId="16754"/>
    <cellStyle name="Normal 11 42" xfId="16755"/>
    <cellStyle name="Normal 11 42 2" xfId="16756"/>
    <cellStyle name="Normal 11 43" xfId="16757"/>
    <cellStyle name="Normal 11 43 2" xfId="16758"/>
    <cellStyle name="Normal 11 44" xfId="16759"/>
    <cellStyle name="Normal 11 44 2" xfId="16760"/>
    <cellStyle name="Normal 11 45" xfId="16761"/>
    <cellStyle name="Normal 11 45 2" xfId="16762"/>
    <cellStyle name="Normal 11 46" xfId="16763"/>
    <cellStyle name="Normal 11 46 2" xfId="16764"/>
    <cellStyle name="Normal 11 47" xfId="16765"/>
    <cellStyle name="Normal 11 47 2" xfId="16766"/>
    <cellStyle name="Normal 11 48" xfId="16767"/>
    <cellStyle name="Normal 11 48 2" xfId="16768"/>
    <cellStyle name="Normal 11 49" xfId="16769"/>
    <cellStyle name="Normal 11 49 2" xfId="16770"/>
    <cellStyle name="Normal 11 5" xfId="16771"/>
    <cellStyle name="Normal 11 5 2" xfId="16772"/>
    <cellStyle name="Normal 11 5 2 2" xfId="16773"/>
    <cellStyle name="Normal 11 5 2 3" xfId="16774"/>
    <cellStyle name="Normal 11 5 2 4" xfId="16775"/>
    <cellStyle name="Normal 11 5 3" xfId="16776"/>
    <cellStyle name="Normal 11 5 4" xfId="16777"/>
    <cellStyle name="Normal 11 5 5" xfId="16778"/>
    <cellStyle name="Normal 11 50" xfId="16779"/>
    <cellStyle name="Normal 11 50 2" xfId="16780"/>
    <cellStyle name="Normal 11 51" xfId="16781"/>
    <cellStyle name="Normal 11 51 2" xfId="16782"/>
    <cellStyle name="Normal 11 52" xfId="16783"/>
    <cellStyle name="Normal 11 52 2" xfId="16784"/>
    <cellStyle name="Normal 11 53" xfId="16785"/>
    <cellStyle name="Normal 11 53 2" xfId="16786"/>
    <cellStyle name="Normal 11 54" xfId="16787"/>
    <cellStyle name="Normal 11 54 2" xfId="16788"/>
    <cellStyle name="Normal 11 55" xfId="16789"/>
    <cellStyle name="Normal 11 55 2" xfId="16790"/>
    <cellStyle name="Normal 11 56" xfId="16791"/>
    <cellStyle name="Normal 11 56 2" xfId="16792"/>
    <cellStyle name="Normal 11 57" xfId="16793"/>
    <cellStyle name="Normal 11 57 2" xfId="16794"/>
    <cellStyle name="Normal 11 58" xfId="16795"/>
    <cellStyle name="Normal 11 58 2" xfId="16796"/>
    <cellStyle name="Normal 11 59" xfId="16797"/>
    <cellStyle name="Normal 11 59 2" xfId="16798"/>
    <cellStyle name="Normal 11 6" xfId="16799"/>
    <cellStyle name="Normal 11 6 2" xfId="16800"/>
    <cellStyle name="Normal 11 6 2 2" xfId="16801"/>
    <cellStyle name="Normal 11 6 2 3" xfId="16802"/>
    <cellStyle name="Normal 11 6 2 4" xfId="16803"/>
    <cellStyle name="Normal 11 6 3" xfId="16804"/>
    <cellStyle name="Normal 11 6 4" xfId="16805"/>
    <cellStyle name="Normal 11 6 5" xfId="16806"/>
    <cellStyle name="Normal 11 60" xfId="16807"/>
    <cellStyle name="Normal 11 60 2" xfId="16808"/>
    <cellStyle name="Normal 11 61" xfId="16809"/>
    <cellStyle name="Normal 11 61 2" xfId="16810"/>
    <cellStyle name="Normal 11 62" xfId="16811"/>
    <cellStyle name="Normal 11 62 2" xfId="16812"/>
    <cellStyle name="Normal 11 63" xfId="16813"/>
    <cellStyle name="Normal 11 63 2" xfId="16814"/>
    <cellStyle name="Normal 11 64" xfId="16815"/>
    <cellStyle name="Normal 11 64 2" xfId="16816"/>
    <cellStyle name="Normal 11 65" xfId="16817"/>
    <cellStyle name="Normal 11 65 2" xfId="16818"/>
    <cellStyle name="Normal 11 66" xfId="16819"/>
    <cellStyle name="Normal 11 66 2" xfId="16820"/>
    <cellStyle name="Normal 11 67" xfId="16821"/>
    <cellStyle name="Normal 11 67 2" xfId="16822"/>
    <cellStyle name="Normal 11 68" xfId="16823"/>
    <cellStyle name="Normal 11 68 2" xfId="16824"/>
    <cellStyle name="Normal 11 69" xfId="16825"/>
    <cellStyle name="Normal 11 69 2" xfId="16826"/>
    <cellStyle name="Normal 11 7" xfId="16827"/>
    <cellStyle name="Normal 11 7 2" xfId="16828"/>
    <cellStyle name="Normal 11 7 2 2" xfId="16829"/>
    <cellStyle name="Normal 11 7 2 3" xfId="16830"/>
    <cellStyle name="Normal 11 7 2 4" xfId="16831"/>
    <cellStyle name="Normal 11 7 3" xfId="16832"/>
    <cellStyle name="Normal 11 7 4" xfId="16833"/>
    <cellStyle name="Normal 11 7 5" xfId="16834"/>
    <cellStyle name="Normal 11 70" xfId="16835"/>
    <cellStyle name="Normal 11 70 2" xfId="16836"/>
    <cellStyle name="Normal 11 71" xfId="16837"/>
    <cellStyle name="Normal 11 71 2" xfId="16838"/>
    <cellStyle name="Normal 11 72" xfId="16839"/>
    <cellStyle name="Normal 11 72 2" xfId="16840"/>
    <cellStyle name="Normal 11 73" xfId="16841"/>
    <cellStyle name="Normal 11 73 2" xfId="16842"/>
    <cellStyle name="Normal 11 74" xfId="16843"/>
    <cellStyle name="Normal 11 74 2" xfId="16844"/>
    <cellStyle name="Normal 11 75" xfId="16845"/>
    <cellStyle name="Normal 11 75 2" xfId="16846"/>
    <cellStyle name="Normal 11 76" xfId="16847"/>
    <cellStyle name="Normal 11 76 2" xfId="16848"/>
    <cellStyle name="Normal 11 77" xfId="16849"/>
    <cellStyle name="Normal 11 77 2" xfId="16850"/>
    <cellStyle name="Normal 11 78" xfId="16851"/>
    <cellStyle name="Normal 11 79" xfId="16852"/>
    <cellStyle name="Normal 11 8" xfId="16853"/>
    <cellStyle name="Normal 11 8 2" xfId="16854"/>
    <cellStyle name="Normal 11 8 2 2" xfId="16855"/>
    <cellStyle name="Normal 11 8 2 3" xfId="16856"/>
    <cellStyle name="Normal 11 8 2 4" xfId="16857"/>
    <cellStyle name="Normal 11 8 3" xfId="16858"/>
    <cellStyle name="Normal 11 8 4" xfId="16859"/>
    <cellStyle name="Normal 11 8 5" xfId="16860"/>
    <cellStyle name="Normal 11 80" xfId="16861"/>
    <cellStyle name="Normal 11 9" xfId="16862"/>
    <cellStyle name="Normal 11 9 2" xfId="16863"/>
    <cellStyle name="Normal 11 9 2 2" xfId="16864"/>
    <cellStyle name="Normal 11 9 2 3" xfId="16865"/>
    <cellStyle name="Normal 11 9 2 4" xfId="16866"/>
    <cellStyle name="Normal 11 9 3" xfId="16867"/>
    <cellStyle name="Normal 11 9 4" xfId="16868"/>
    <cellStyle name="Normal 11 9 5" xfId="16869"/>
    <cellStyle name="Normal 110" xfId="57221"/>
    <cellStyle name="Normal 110 2" xfId="16870"/>
    <cellStyle name="Normal 110 3" xfId="57222"/>
    <cellStyle name="Normal 110 4" xfId="57223"/>
    <cellStyle name="Normal 110 5" xfId="57224"/>
    <cellStyle name="Normal 111" xfId="57225"/>
    <cellStyle name="Normal 111 2" xfId="16871"/>
    <cellStyle name="Normal 111 3" xfId="57226"/>
    <cellStyle name="Normal 111 4" xfId="57227"/>
    <cellStyle name="Normal 111 5" xfId="57228"/>
    <cellStyle name="Normal 112" xfId="57229"/>
    <cellStyle name="Normal 112 2" xfId="16872"/>
    <cellStyle name="Normal 112 3" xfId="57230"/>
    <cellStyle name="Normal 112 4" xfId="57231"/>
    <cellStyle name="Normal 112 5" xfId="57232"/>
    <cellStyle name="Normal 113" xfId="57233"/>
    <cellStyle name="Normal 113 2" xfId="16873"/>
    <cellStyle name="Normal 113 3" xfId="57234"/>
    <cellStyle name="Normal 113 4" xfId="57235"/>
    <cellStyle name="Normal 113 5" xfId="57236"/>
    <cellStyle name="Normal 114" xfId="57237"/>
    <cellStyle name="Normal 114 2" xfId="16874"/>
    <cellStyle name="Normal 114 3" xfId="57238"/>
    <cellStyle name="Normal 114 4" xfId="57239"/>
    <cellStyle name="Normal 114 5" xfId="57240"/>
    <cellStyle name="Normal 115" xfId="57241"/>
    <cellStyle name="Normal 115 2" xfId="16875"/>
    <cellStyle name="Normal 115 3" xfId="57242"/>
    <cellStyle name="Normal 115 4" xfId="57243"/>
    <cellStyle name="Normal 115 5" xfId="57244"/>
    <cellStyle name="Normal 116" xfId="57245"/>
    <cellStyle name="Normal 116 2" xfId="16876"/>
    <cellStyle name="Normal 116 3" xfId="57246"/>
    <cellStyle name="Normal 116 4" xfId="57247"/>
    <cellStyle name="Normal 116 5" xfId="57248"/>
    <cellStyle name="Normal 117" xfId="57249"/>
    <cellStyle name="Normal 117 2" xfId="16877"/>
    <cellStyle name="Normal 117 3" xfId="57250"/>
    <cellStyle name="Normal 117 4" xfId="57251"/>
    <cellStyle name="Normal 117 5" xfId="57252"/>
    <cellStyle name="Normal 118" xfId="57253"/>
    <cellStyle name="Normal 118 2" xfId="16878"/>
    <cellStyle name="Normal 118 3" xfId="57254"/>
    <cellStyle name="Normal 118 4" xfId="57255"/>
    <cellStyle name="Normal 118 5" xfId="57256"/>
    <cellStyle name="Normal 119" xfId="57257"/>
    <cellStyle name="Normal 119 2" xfId="16879"/>
    <cellStyle name="Normal 119 3" xfId="57258"/>
    <cellStyle name="Normal 119 4" xfId="57259"/>
    <cellStyle name="Normal 119 5" xfId="57260"/>
    <cellStyle name="Normal 12" xfId="16880"/>
    <cellStyle name="Normal 12 10" xfId="16881"/>
    <cellStyle name="Normal 12 10 2" xfId="16882"/>
    <cellStyle name="Normal 12 11" xfId="16883"/>
    <cellStyle name="Normal 12 11 2" xfId="16884"/>
    <cellStyle name="Normal 12 12" xfId="16885"/>
    <cellStyle name="Normal 12 12 2" xfId="16886"/>
    <cellStyle name="Normal 12 13" xfId="16887"/>
    <cellStyle name="Normal 12 13 2" xfId="16888"/>
    <cellStyle name="Normal 12 14" xfId="16889"/>
    <cellStyle name="Normal 12 14 2" xfId="16890"/>
    <cellStyle name="Normal 12 15" xfId="16891"/>
    <cellStyle name="Normal 12 15 2" xfId="16892"/>
    <cellStyle name="Normal 12 16" xfId="16893"/>
    <cellStyle name="Normal 12 16 2" xfId="16894"/>
    <cellStyle name="Normal 12 17" xfId="16895"/>
    <cellStyle name="Normal 12 17 2" xfId="16896"/>
    <cellStyle name="Normal 12 18" xfId="16897"/>
    <cellStyle name="Normal 12 18 2" xfId="16898"/>
    <cellStyle name="Normal 12 19" xfId="16899"/>
    <cellStyle name="Normal 12 19 2" xfId="16900"/>
    <cellStyle name="Normal 12 2" xfId="16901"/>
    <cellStyle name="Normal 12 2 2" xfId="16902"/>
    <cellStyle name="Normal 12 2 3" xfId="16903"/>
    <cellStyle name="Normal 12 2 4" xfId="57261"/>
    <cellStyle name="Normal 12 2 5" xfId="57262"/>
    <cellStyle name="Normal 12 20" xfId="16904"/>
    <cellStyle name="Normal 12 20 2" xfId="16905"/>
    <cellStyle name="Normal 12 21" xfId="16906"/>
    <cellStyle name="Normal 12 21 2" xfId="16907"/>
    <cellStyle name="Normal 12 22" xfId="16908"/>
    <cellStyle name="Normal 12 22 2" xfId="16909"/>
    <cellStyle name="Normal 12 23" xfId="16910"/>
    <cellStyle name="Normal 12 23 2" xfId="16911"/>
    <cellStyle name="Normal 12 24" xfId="16912"/>
    <cellStyle name="Normal 12 24 2" xfId="16913"/>
    <cellStyle name="Normal 12 25" xfId="16914"/>
    <cellStyle name="Normal 12 25 2" xfId="16915"/>
    <cellStyle name="Normal 12 26" xfId="16916"/>
    <cellStyle name="Normal 12 26 2" xfId="16917"/>
    <cellStyle name="Normal 12 27" xfId="16918"/>
    <cellStyle name="Normal 12 27 2" xfId="16919"/>
    <cellStyle name="Normal 12 28" xfId="16920"/>
    <cellStyle name="Normal 12 28 2" xfId="16921"/>
    <cellStyle name="Normal 12 29" xfId="16922"/>
    <cellStyle name="Normal 12 29 2" xfId="16923"/>
    <cellStyle name="Normal 12 3" xfId="16924"/>
    <cellStyle name="Normal 12 3 2" xfId="16925"/>
    <cellStyle name="Normal 12 3 3" xfId="57263"/>
    <cellStyle name="Normal 12 3 4" xfId="57264"/>
    <cellStyle name="Normal 12 3 5" xfId="57265"/>
    <cellStyle name="Normal 12 30" xfId="16926"/>
    <cellStyle name="Normal 12 30 2" xfId="16927"/>
    <cellStyle name="Normal 12 31" xfId="16928"/>
    <cellStyle name="Normal 12 31 2" xfId="16929"/>
    <cellStyle name="Normal 12 32" xfId="16930"/>
    <cellStyle name="Normal 12 32 2" xfId="16931"/>
    <cellStyle name="Normal 12 33" xfId="16932"/>
    <cellStyle name="Normal 12 33 2" xfId="16933"/>
    <cellStyle name="Normal 12 34" xfId="16934"/>
    <cellStyle name="Normal 12 34 2" xfId="16935"/>
    <cellStyle name="Normal 12 35" xfId="16936"/>
    <cellStyle name="Normal 12 35 2" xfId="16937"/>
    <cellStyle name="Normal 12 36" xfId="16938"/>
    <cellStyle name="Normal 12 36 2" xfId="16939"/>
    <cellStyle name="Normal 12 37" xfId="16940"/>
    <cellStyle name="Normal 12 37 2" xfId="16941"/>
    <cellStyle name="Normal 12 38" xfId="16942"/>
    <cellStyle name="Normal 12 38 2" xfId="16943"/>
    <cellStyle name="Normal 12 39" xfId="16944"/>
    <cellStyle name="Normal 12 39 2" xfId="16945"/>
    <cellStyle name="Normal 12 4" xfId="16946"/>
    <cellStyle name="Normal 12 4 2" xfId="16947"/>
    <cellStyle name="Normal 12 4 3" xfId="57266"/>
    <cellStyle name="Normal 12 4 4" xfId="57267"/>
    <cellStyle name="Normal 12 4 5" xfId="57268"/>
    <cellStyle name="Normal 12 40" xfId="16948"/>
    <cellStyle name="Normal 12 40 2" xfId="16949"/>
    <cellStyle name="Normal 12 41" xfId="16950"/>
    <cellStyle name="Normal 12 41 2" xfId="16951"/>
    <cellStyle name="Normal 12 42" xfId="16952"/>
    <cellStyle name="Normal 12 42 2" xfId="16953"/>
    <cellStyle name="Normal 12 43" xfId="16954"/>
    <cellStyle name="Normal 12 43 2" xfId="16955"/>
    <cellStyle name="Normal 12 44" xfId="16956"/>
    <cellStyle name="Normal 12 44 2" xfId="16957"/>
    <cellStyle name="Normal 12 45" xfId="16958"/>
    <cellStyle name="Normal 12 45 2" xfId="16959"/>
    <cellStyle name="Normal 12 46" xfId="16960"/>
    <cellStyle name="Normal 12 46 2" xfId="16961"/>
    <cellStyle name="Normal 12 47" xfId="16962"/>
    <cellStyle name="Normal 12 47 2" xfId="16963"/>
    <cellStyle name="Normal 12 48" xfId="16964"/>
    <cellStyle name="Normal 12 48 2" xfId="16965"/>
    <cellStyle name="Normal 12 49" xfId="16966"/>
    <cellStyle name="Normal 12 49 2" xfId="16967"/>
    <cellStyle name="Normal 12 5" xfId="16968"/>
    <cellStyle name="Normal 12 5 2" xfId="16969"/>
    <cellStyle name="Normal 12 50" xfId="16970"/>
    <cellStyle name="Normal 12 50 2" xfId="16971"/>
    <cellStyle name="Normal 12 51" xfId="16972"/>
    <cellStyle name="Normal 12 51 2" xfId="16973"/>
    <cellStyle name="Normal 12 51 3" xfId="16974"/>
    <cellStyle name="Normal 12 52" xfId="16975"/>
    <cellStyle name="Normal 12 52 2" xfId="16976"/>
    <cellStyle name="Normal 12 53" xfId="16977"/>
    <cellStyle name="Normal 12 53 2" xfId="16978"/>
    <cellStyle name="Normal 12 54" xfId="16979"/>
    <cellStyle name="Normal 12 54 2" xfId="16980"/>
    <cellStyle name="Normal 12 55" xfId="16981"/>
    <cellStyle name="Normal 12 55 2" xfId="16982"/>
    <cellStyle name="Normal 12 56" xfId="16983"/>
    <cellStyle name="Normal 12 56 2" xfId="16984"/>
    <cellStyle name="Normal 12 57" xfId="16985"/>
    <cellStyle name="Normal 12 57 2" xfId="16986"/>
    <cellStyle name="Normal 12 58" xfId="16987"/>
    <cellStyle name="Normal 12 58 2" xfId="16988"/>
    <cellStyle name="Normal 12 59" xfId="16989"/>
    <cellStyle name="Normal 12 59 2" xfId="16990"/>
    <cellStyle name="Normal 12 6" xfId="16991"/>
    <cellStyle name="Normal 12 6 2" xfId="16992"/>
    <cellStyle name="Normal 12 60" xfId="16993"/>
    <cellStyle name="Normal 12 60 2" xfId="16994"/>
    <cellStyle name="Normal 12 61" xfId="16995"/>
    <cellStyle name="Normal 12 61 2" xfId="16996"/>
    <cellStyle name="Normal 12 62" xfId="16997"/>
    <cellStyle name="Normal 12 62 2" xfId="16998"/>
    <cellStyle name="Normal 12 63" xfId="16999"/>
    <cellStyle name="Normal 12 63 2" xfId="17000"/>
    <cellStyle name="Normal 12 64" xfId="17001"/>
    <cellStyle name="Normal 12 64 2" xfId="17002"/>
    <cellStyle name="Normal 12 65" xfId="17003"/>
    <cellStyle name="Normal 12 65 2" xfId="17004"/>
    <cellStyle name="Normal 12 66" xfId="17005"/>
    <cellStyle name="Normal 12 66 2" xfId="17006"/>
    <cellStyle name="Normal 12 67" xfId="17007"/>
    <cellStyle name="Normal 12 67 2" xfId="17008"/>
    <cellStyle name="Normal 12 68" xfId="17009"/>
    <cellStyle name="Normal 12 68 2" xfId="17010"/>
    <cellStyle name="Normal 12 69" xfId="17011"/>
    <cellStyle name="Normal 12 69 2" xfId="17012"/>
    <cellStyle name="Normal 12 7" xfId="17013"/>
    <cellStyle name="Normal 12 7 2" xfId="17014"/>
    <cellStyle name="Normal 12 70" xfId="17015"/>
    <cellStyle name="Normal 12 70 2" xfId="17016"/>
    <cellStyle name="Normal 12 71" xfId="17017"/>
    <cellStyle name="Normal 12 71 2" xfId="17018"/>
    <cellStyle name="Normal 12 72" xfId="17019"/>
    <cellStyle name="Normal 12 72 2" xfId="17020"/>
    <cellStyle name="Normal 12 73" xfId="17021"/>
    <cellStyle name="Normal 12 73 2" xfId="17022"/>
    <cellStyle name="Normal 12 74" xfId="17023"/>
    <cellStyle name="Normal 12 74 2" xfId="17024"/>
    <cellStyle name="Normal 12 75" xfId="17025"/>
    <cellStyle name="Normal 12 75 2" xfId="17026"/>
    <cellStyle name="Normal 12 76" xfId="17027"/>
    <cellStyle name="Normal 12 76 2" xfId="17028"/>
    <cellStyle name="Normal 12 77" xfId="17029"/>
    <cellStyle name="Normal 12 77 2" xfId="17030"/>
    <cellStyle name="Normal 12 78" xfId="17031"/>
    <cellStyle name="Normal 12 79" xfId="17032"/>
    <cellStyle name="Normal 12 8" xfId="17033"/>
    <cellStyle name="Normal 12 8 2" xfId="17034"/>
    <cellStyle name="Normal 12 9" xfId="17035"/>
    <cellStyle name="Normal 12 9 2" xfId="17036"/>
    <cellStyle name="Normal 120" xfId="57269"/>
    <cellStyle name="Normal 120 2" xfId="17037"/>
    <cellStyle name="Normal 120 3" xfId="57270"/>
    <cellStyle name="Normal 120 4" xfId="57271"/>
    <cellStyle name="Normal 120 5" xfId="57272"/>
    <cellStyle name="Normal 121" xfId="57273"/>
    <cellStyle name="Normal 121 2" xfId="17038"/>
    <cellStyle name="Normal 121 3" xfId="57274"/>
    <cellStyle name="Normal 121 4" xfId="57275"/>
    <cellStyle name="Normal 121 5" xfId="57276"/>
    <cellStyle name="Normal 122" xfId="57277"/>
    <cellStyle name="Normal 122 2" xfId="17039"/>
    <cellStyle name="Normal 122 3" xfId="57278"/>
    <cellStyle name="Normal 122 4" xfId="57279"/>
    <cellStyle name="Normal 122 5" xfId="57280"/>
    <cellStyle name="Normal 123" xfId="57281"/>
    <cellStyle name="Normal 123 2" xfId="17040"/>
    <cellStyle name="Normal 123 3" xfId="57282"/>
    <cellStyle name="Normal 123 4" xfId="57283"/>
    <cellStyle name="Normal 123 5" xfId="57284"/>
    <cellStyle name="Normal 124" xfId="57285"/>
    <cellStyle name="Normal 124 2" xfId="17041"/>
    <cellStyle name="Normal 124 3" xfId="57286"/>
    <cellStyle name="Normal 124 4" xfId="57287"/>
    <cellStyle name="Normal 124 5" xfId="57288"/>
    <cellStyle name="Normal 125" xfId="57289"/>
    <cellStyle name="Normal 125 2" xfId="17042"/>
    <cellStyle name="Normal 125 3" xfId="57290"/>
    <cellStyle name="Normal 125 4" xfId="57291"/>
    <cellStyle name="Normal 125 5" xfId="57292"/>
    <cellStyle name="Normal 126" xfId="57293"/>
    <cellStyle name="Normal 126 2" xfId="17043"/>
    <cellStyle name="Normal 127" xfId="17044"/>
    <cellStyle name="Normal 127 2" xfId="17045"/>
    <cellStyle name="Normal 127 3" xfId="17046"/>
    <cellStyle name="Normal 127 4" xfId="57294"/>
    <cellStyle name="Normal 127 5" xfId="57295"/>
    <cellStyle name="Normal 128" xfId="17047"/>
    <cellStyle name="Normal 128 2" xfId="17048"/>
    <cellStyle name="Normal 128 3" xfId="57296"/>
    <cellStyle name="Normal 128 4" xfId="57297"/>
    <cellStyle name="Normal 128 5" xfId="57298"/>
    <cellStyle name="Normal 129" xfId="57299"/>
    <cellStyle name="Normal 129 2" xfId="17049"/>
    <cellStyle name="Normal 129 3" xfId="57300"/>
    <cellStyle name="Normal 129 4" xfId="57301"/>
    <cellStyle name="Normal 129 5" xfId="57302"/>
    <cellStyle name="Normal 13" xfId="17050"/>
    <cellStyle name="Normal 13 10" xfId="17051"/>
    <cellStyle name="Normal 13 10 2" xfId="17052"/>
    <cellStyle name="Normal 13 11" xfId="17053"/>
    <cellStyle name="Normal 13 11 2" xfId="17054"/>
    <cellStyle name="Normal 13 12" xfId="17055"/>
    <cellStyle name="Normal 13 12 2" xfId="17056"/>
    <cellStyle name="Normal 13 13" xfId="17057"/>
    <cellStyle name="Normal 13 13 2" xfId="17058"/>
    <cellStyle name="Normal 13 14" xfId="17059"/>
    <cellStyle name="Normal 13 14 2" xfId="17060"/>
    <cellStyle name="Normal 13 15" xfId="17061"/>
    <cellStyle name="Normal 13 15 2" xfId="17062"/>
    <cellStyle name="Normal 13 16" xfId="17063"/>
    <cellStyle name="Normal 13 16 2" xfId="17064"/>
    <cellStyle name="Normal 13 16 3" xfId="17065"/>
    <cellStyle name="Normal 13 17" xfId="17066"/>
    <cellStyle name="Normal 13 17 2" xfId="17067"/>
    <cellStyle name="Normal 13 18" xfId="17068"/>
    <cellStyle name="Normal 13 18 2" xfId="17069"/>
    <cellStyle name="Normal 13 19" xfId="17070"/>
    <cellStyle name="Normal 13 19 2" xfId="17071"/>
    <cellStyle name="Normal 13 2" xfId="17072"/>
    <cellStyle name="Normal 13 2 2" xfId="17073"/>
    <cellStyle name="Normal 13 2 3" xfId="17074"/>
    <cellStyle name="Normal 13 2 4" xfId="57303"/>
    <cellStyle name="Normal 13 2 5" xfId="57304"/>
    <cellStyle name="Normal 13 20" xfId="17075"/>
    <cellStyle name="Normal 13 20 2" xfId="17076"/>
    <cellStyle name="Normal 13 21" xfId="17077"/>
    <cellStyle name="Normal 13 21 2" xfId="17078"/>
    <cellStyle name="Normal 13 22" xfId="17079"/>
    <cellStyle name="Normal 13 22 2" xfId="17080"/>
    <cellStyle name="Normal 13 23" xfId="17081"/>
    <cellStyle name="Normal 13 23 2" xfId="17082"/>
    <cellStyle name="Normal 13 24" xfId="17083"/>
    <cellStyle name="Normal 13 24 2" xfId="17084"/>
    <cellStyle name="Normal 13 25" xfId="17085"/>
    <cellStyle name="Normal 13 25 2" xfId="17086"/>
    <cellStyle name="Normal 13 26" xfId="17087"/>
    <cellStyle name="Normal 13 26 2" xfId="17088"/>
    <cellStyle name="Normal 13 27" xfId="17089"/>
    <cellStyle name="Normal 13 27 2" xfId="17090"/>
    <cellStyle name="Normal 13 28" xfId="17091"/>
    <cellStyle name="Normal 13 28 2" xfId="17092"/>
    <cellStyle name="Normal 13 29" xfId="17093"/>
    <cellStyle name="Normal 13 29 2" xfId="17094"/>
    <cellStyle name="Normal 13 3" xfId="17095"/>
    <cellStyle name="Normal 13 3 2" xfId="17096"/>
    <cellStyle name="Normal 13 3 3" xfId="57305"/>
    <cellStyle name="Normal 13 3 4" xfId="57306"/>
    <cellStyle name="Normal 13 3 5" xfId="57307"/>
    <cellStyle name="Normal 13 30" xfId="17097"/>
    <cellStyle name="Normal 13 30 2" xfId="17098"/>
    <cellStyle name="Normal 13 31" xfId="17099"/>
    <cellStyle name="Normal 13 31 2" xfId="17100"/>
    <cellStyle name="Normal 13 32" xfId="17101"/>
    <cellStyle name="Normal 13 32 2" xfId="17102"/>
    <cellStyle name="Normal 13 33" xfId="17103"/>
    <cellStyle name="Normal 13 33 2" xfId="17104"/>
    <cellStyle name="Normal 13 34" xfId="17105"/>
    <cellStyle name="Normal 13 34 2" xfId="17106"/>
    <cellStyle name="Normal 13 35" xfId="17107"/>
    <cellStyle name="Normal 13 35 2" xfId="17108"/>
    <cellStyle name="Normal 13 36" xfId="17109"/>
    <cellStyle name="Normal 13 36 2" xfId="17110"/>
    <cellStyle name="Normal 13 37" xfId="17111"/>
    <cellStyle name="Normal 13 37 2" xfId="17112"/>
    <cellStyle name="Normal 13 38" xfId="17113"/>
    <cellStyle name="Normal 13 38 2" xfId="17114"/>
    <cellStyle name="Normal 13 39" xfId="17115"/>
    <cellStyle name="Normal 13 39 2" xfId="17116"/>
    <cellStyle name="Normal 13 4" xfId="17117"/>
    <cellStyle name="Normal 13 4 2" xfId="17118"/>
    <cellStyle name="Normal 13 4 3" xfId="57308"/>
    <cellStyle name="Normal 13 4 4" xfId="57309"/>
    <cellStyle name="Normal 13 4 5" xfId="57310"/>
    <cellStyle name="Normal 13 40" xfId="17119"/>
    <cellStyle name="Normal 13 40 2" xfId="17120"/>
    <cellStyle name="Normal 13 41" xfId="17121"/>
    <cellStyle name="Normal 13 41 2" xfId="17122"/>
    <cellStyle name="Normal 13 42" xfId="17123"/>
    <cellStyle name="Normal 13 42 2" xfId="17124"/>
    <cellStyle name="Normal 13 43" xfId="17125"/>
    <cellStyle name="Normal 13 43 2" xfId="17126"/>
    <cellStyle name="Normal 13 44" xfId="17127"/>
    <cellStyle name="Normal 13 44 2" xfId="17128"/>
    <cellStyle name="Normal 13 45" xfId="17129"/>
    <cellStyle name="Normal 13 45 2" xfId="17130"/>
    <cellStyle name="Normal 13 46" xfId="17131"/>
    <cellStyle name="Normal 13 46 2" xfId="17132"/>
    <cellStyle name="Normal 13 47" xfId="17133"/>
    <cellStyle name="Normal 13 47 2" xfId="17134"/>
    <cellStyle name="Normal 13 48" xfId="17135"/>
    <cellStyle name="Normal 13 48 2" xfId="17136"/>
    <cellStyle name="Normal 13 49" xfId="17137"/>
    <cellStyle name="Normal 13 49 2" xfId="17138"/>
    <cellStyle name="Normal 13 5" xfId="17139"/>
    <cellStyle name="Normal 13 5 2" xfId="17140"/>
    <cellStyle name="Normal 13 50" xfId="17141"/>
    <cellStyle name="Normal 13 50 2" xfId="17142"/>
    <cellStyle name="Normal 13 51" xfId="17143"/>
    <cellStyle name="Normal 13 51 2" xfId="17144"/>
    <cellStyle name="Normal 13 52" xfId="17145"/>
    <cellStyle name="Normal 13 52 2" xfId="17146"/>
    <cellStyle name="Normal 13 53" xfId="17147"/>
    <cellStyle name="Normal 13 53 2" xfId="17148"/>
    <cellStyle name="Normal 13 54" xfId="17149"/>
    <cellStyle name="Normal 13 54 2" xfId="17150"/>
    <cellStyle name="Normal 13 55" xfId="17151"/>
    <cellStyle name="Normal 13 55 2" xfId="17152"/>
    <cellStyle name="Normal 13 56" xfId="17153"/>
    <cellStyle name="Normal 13 56 2" xfId="17154"/>
    <cellStyle name="Normal 13 57" xfId="17155"/>
    <cellStyle name="Normal 13 57 2" xfId="17156"/>
    <cellStyle name="Normal 13 58" xfId="17157"/>
    <cellStyle name="Normal 13 58 2" xfId="17158"/>
    <cellStyle name="Normal 13 59" xfId="17159"/>
    <cellStyle name="Normal 13 59 2" xfId="17160"/>
    <cellStyle name="Normal 13 6" xfId="17161"/>
    <cellStyle name="Normal 13 6 2" xfId="17162"/>
    <cellStyle name="Normal 13 60" xfId="17163"/>
    <cellStyle name="Normal 13 60 2" xfId="17164"/>
    <cellStyle name="Normal 13 61" xfId="17165"/>
    <cellStyle name="Normal 13 61 2" xfId="17166"/>
    <cellStyle name="Normal 13 62" xfId="17167"/>
    <cellStyle name="Normal 13 62 2" xfId="17168"/>
    <cellStyle name="Normal 13 63" xfId="17169"/>
    <cellStyle name="Normal 13 63 2" xfId="17170"/>
    <cellStyle name="Normal 13 64" xfId="17171"/>
    <cellStyle name="Normal 13 64 2" xfId="17172"/>
    <cellStyle name="Normal 13 65" xfId="17173"/>
    <cellStyle name="Normal 13 65 2" xfId="17174"/>
    <cellStyle name="Normal 13 66" xfId="17175"/>
    <cellStyle name="Normal 13 66 2" xfId="17176"/>
    <cellStyle name="Normal 13 67" xfId="17177"/>
    <cellStyle name="Normal 13 67 2" xfId="17178"/>
    <cellStyle name="Normal 13 68" xfId="17179"/>
    <cellStyle name="Normal 13 68 2" xfId="17180"/>
    <cellStyle name="Normal 13 69" xfId="17181"/>
    <cellStyle name="Normal 13 69 2" xfId="17182"/>
    <cellStyle name="Normal 13 7" xfId="17183"/>
    <cellStyle name="Normal 13 7 2" xfId="17184"/>
    <cellStyle name="Normal 13 70" xfId="17185"/>
    <cellStyle name="Normal 13 70 2" xfId="17186"/>
    <cellStyle name="Normal 13 71" xfId="17187"/>
    <cellStyle name="Normal 13 71 2" xfId="17188"/>
    <cellStyle name="Normal 13 72" xfId="17189"/>
    <cellStyle name="Normal 13 72 2" xfId="17190"/>
    <cellStyle name="Normal 13 73" xfId="17191"/>
    <cellStyle name="Normal 13 73 2" xfId="17192"/>
    <cellStyle name="Normal 13 74" xfId="17193"/>
    <cellStyle name="Normal 13 74 2" xfId="17194"/>
    <cellStyle name="Normal 13 75" xfId="17195"/>
    <cellStyle name="Normal 13 75 2" xfId="17196"/>
    <cellStyle name="Normal 13 76" xfId="17197"/>
    <cellStyle name="Normal 13 76 2" xfId="17198"/>
    <cellStyle name="Normal 13 77" xfId="17199"/>
    <cellStyle name="Normal 13 77 2" xfId="17200"/>
    <cellStyle name="Normal 13 78" xfId="17201"/>
    <cellStyle name="Normal 13 79" xfId="17202"/>
    <cellStyle name="Normal 13 8" xfId="17203"/>
    <cellStyle name="Normal 13 8 2" xfId="17204"/>
    <cellStyle name="Normal 13 9" xfId="17205"/>
    <cellStyle name="Normal 13 9 2" xfId="17206"/>
    <cellStyle name="Normal 130" xfId="57311"/>
    <cellStyle name="Normal 130 2" xfId="17207"/>
    <cellStyle name="Normal 130 3" xfId="57312"/>
    <cellStyle name="Normal 130 4" xfId="57313"/>
    <cellStyle name="Normal 130 5" xfId="57314"/>
    <cellStyle name="Normal 131" xfId="17208"/>
    <cellStyle name="Normal 131 2" xfId="17209"/>
    <cellStyle name="Normal 131 2 2" xfId="17210"/>
    <cellStyle name="Normal 131 2 2 2" xfId="17211"/>
    <cellStyle name="Normal 131 2 2 2 2" xfId="17212"/>
    <cellStyle name="Normal 131 2 2 2 2 2" xfId="17213"/>
    <cellStyle name="Normal 131 2 2 2 3" xfId="17214"/>
    <cellStyle name="Normal 131 2 2 3" xfId="17215"/>
    <cellStyle name="Normal 131 2 2 3 2" xfId="17216"/>
    <cellStyle name="Normal 131 2 2 4" xfId="17217"/>
    <cellStyle name="Normal 131 2 2 4 2" xfId="17218"/>
    <cellStyle name="Normal 131 2 2 5" xfId="17219"/>
    <cellStyle name="Normal 131 2 2 5 2" xfId="17220"/>
    <cellStyle name="Normal 131 2 2 6" xfId="17221"/>
    <cellStyle name="Normal 131 2 3" xfId="17222"/>
    <cellStyle name="Normal 131 2 3 2" xfId="17223"/>
    <cellStyle name="Normal 131 2 3 2 2" xfId="17224"/>
    <cellStyle name="Normal 131 2 3 3" xfId="17225"/>
    <cellStyle name="Normal 131 2 4" xfId="17226"/>
    <cellStyle name="Normal 131 2 4 2" xfId="17227"/>
    <cellStyle name="Normal 131 2 5" xfId="17228"/>
    <cellStyle name="Normal 131 2 5 2" xfId="17229"/>
    <cellStyle name="Normal 131 2 6" xfId="17230"/>
    <cellStyle name="Normal 131 2 6 2" xfId="17231"/>
    <cellStyle name="Normal 131 2 7" xfId="17232"/>
    <cellStyle name="Normal 131 3" xfId="17233"/>
    <cellStyle name="Normal 131 3 2" xfId="17234"/>
    <cellStyle name="Normal 131 3 2 2" xfId="17235"/>
    <cellStyle name="Normal 131 3 2 2 2" xfId="17236"/>
    <cellStyle name="Normal 131 3 2 2 2 2" xfId="17237"/>
    <cellStyle name="Normal 131 3 2 2 3" xfId="17238"/>
    <cellStyle name="Normal 131 3 2 3" xfId="17239"/>
    <cellStyle name="Normal 131 3 2 3 2" xfId="17240"/>
    <cellStyle name="Normal 131 3 2 4" xfId="17241"/>
    <cellStyle name="Normal 131 3 2 4 2" xfId="17242"/>
    <cellStyle name="Normal 131 3 2 5" xfId="17243"/>
    <cellStyle name="Normal 131 3 2 5 2" xfId="17244"/>
    <cellStyle name="Normal 131 3 2 6" xfId="17245"/>
    <cellStyle name="Normal 131 3 3" xfId="17246"/>
    <cellStyle name="Normal 131 3 3 2" xfId="17247"/>
    <cellStyle name="Normal 131 3 3 2 2" xfId="17248"/>
    <cellStyle name="Normal 131 3 3 3" xfId="17249"/>
    <cellStyle name="Normal 131 3 4" xfId="17250"/>
    <cellStyle name="Normal 131 3 4 2" xfId="17251"/>
    <cellStyle name="Normal 131 3 5" xfId="17252"/>
    <cellStyle name="Normal 131 3 5 2" xfId="17253"/>
    <cellStyle name="Normal 131 3 6" xfId="17254"/>
    <cellStyle name="Normal 131 3 6 2" xfId="17255"/>
    <cellStyle name="Normal 131 3 7" xfId="17256"/>
    <cellStyle name="Normal 131 4" xfId="17257"/>
    <cellStyle name="Normal 131 4 2" xfId="17258"/>
    <cellStyle name="Normal 131 4 2 2" xfId="17259"/>
    <cellStyle name="Normal 131 4 2 2 2" xfId="17260"/>
    <cellStyle name="Normal 131 4 2 3" xfId="17261"/>
    <cellStyle name="Normal 131 4 3" xfId="17262"/>
    <cellStyle name="Normal 131 4 3 2" xfId="17263"/>
    <cellStyle name="Normal 131 4 4" xfId="17264"/>
    <cellStyle name="Normal 131 4 4 2" xfId="17265"/>
    <cellStyle name="Normal 131 4 4 2 2" xfId="17266"/>
    <cellStyle name="Normal 131 4 4 3" xfId="17267"/>
    <cellStyle name="Normal 131 4 5" xfId="17268"/>
    <cellStyle name="Normal 131 4 5 2" xfId="17269"/>
    <cellStyle name="Normal 131 4 6" xfId="17270"/>
    <cellStyle name="Normal 131 5" xfId="17271"/>
    <cellStyle name="Normal 131 5 2" xfId="17272"/>
    <cellStyle name="Normal 131 5 2 2" xfId="17273"/>
    <cellStyle name="Normal 131 5 3" xfId="17274"/>
    <cellStyle name="Normal 131 6" xfId="17275"/>
    <cellStyle name="Normal 131 6 2" xfId="17276"/>
    <cellStyle name="Normal 131 7" xfId="17277"/>
    <cellStyle name="Normal 131 7 2" xfId="17278"/>
    <cellStyle name="Normal 131 8" xfId="17279"/>
    <cellStyle name="Normal 131 8 2" xfId="17280"/>
    <cellStyle name="Normal 131 9" xfId="17281"/>
    <cellStyle name="Normal 132" xfId="57315"/>
    <cellStyle name="Normal 132 2" xfId="57316"/>
    <cellStyle name="Normal 132 3" xfId="57317"/>
    <cellStyle name="Normal 132 4" xfId="57318"/>
    <cellStyle name="Normal 132 5" xfId="57319"/>
    <cellStyle name="Normal 133" xfId="57320"/>
    <cellStyle name="Normal 133 2" xfId="57321"/>
    <cellStyle name="Normal 133 3" xfId="57322"/>
    <cellStyle name="Normal 133 4" xfId="57323"/>
    <cellStyle name="Normal 133 5" xfId="57324"/>
    <cellStyle name="Normal 134" xfId="57325"/>
    <cellStyle name="Normal 134 2" xfId="57326"/>
    <cellStyle name="Normal 134 3" xfId="57327"/>
    <cellStyle name="Normal 134 4" xfId="57328"/>
    <cellStyle name="Normal 134 5" xfId="57329"/>
    <cellStyle name="Normal 135" xfId="57330"/>
    <cellStyle name="Normal 135 2" xfId="57331"/>
    <cellStyle name="Normal 135 3" xfId="57332"/>
    <cellStyle name="Normal 135 4" xfId="57333"/>
    <cellStyle name="Normal 135 5" xfId="57334"/>
    <cellStyle name="Normal 136" xfId="57335"/>
    <cellStyle name="Normal 136 2" xfId="57336"/>
    <cellStyle name="Normal 136 3" xfId="57337"/>
    <cellStyle name="Normal 136 4" xfId="57338"/>
    <cellStyle name="Normal 136 5" xfId="57339"/>
    <cellStyle name="Normal 137" xfId="57340"/>
    <cellStyle name="Normal 137 2" xfId="57341"/>
    <cellStyle name="Normal 137 3" xfId="57342"/>
    <cellStyle name="Normal 137 4" xfId="57343"/>
    <cellStyle name="Normal 137 5" xfId="57344"/>
    <cellStyle name="Normal 138" xfId="57345"/>
    <cellStyle name="Normal 138 2" xfId="57346"/>
    <cellStyle name="Normal 138 3" xfId="57347"/>
    <cellStyle name="Normal 138 4" xfId="57348"/>
    <cellStyle name="Normal 138 5" xfId="57349"/>
    <cellStyle name="Normal 139" xfId="57350"/>
    <cellStyle name="Normal 139 2" xfId="57351"/>
    <cellStyle name="Normal 139 3" xfId="57352"/>
    <cellStyle name="Normal 139 4" xfId="57353"/>
    <cellStyle name="Normal 139 5" xfId="57354"/>
    <cellStyle name="Normal 14" xfId="17282"/>
    <cellStyle name="Normal 14 10" xfId="17283"/>
    <cellStyle name="Normal 14 10 2" xfId="17284"/>
    <cellStyle name="Normal 14 11" xfId="17285"/>
    <cellStyle name="Normal 14 11 2" xfId="17286"/>
    <cellStyle name="Normal 14 12" xfId="17287"/>
    <cellStyle name="Normal 14 12 2" xfId="17288"/>
    <cellStyle name="Normal 14 13" xfId="17289"/>
    <cellStyle name="Normal 14 13 2" xfId="17290"/>
    <cellStyle name="Normal 14 14" xfId="17291"/>
    <cellStyle name="Normal 14 14 2" xfId="17292"/>
    <cellStyle name="Normal 14 15" xfId="17293"/>
    <cellStyle name="Normal 14 15 2" xfId="17294"/>
    <cellStyle name="Normal 14 16" xfId="17295"/>
    <cellStyle name="Normal 14 16 2" xfId="17296"/>
    <cellStyle name="Normal 14 17" xfId="17297"/>
    <cellStyle name="Normal 14 17 2" xfId="17298"/>
    <cellStyle name="Normal 14 18" xfId="17299"/>
    <cellStyle name="Normal 14 18 2" xfId="17300"/>
    <cellStyle name="Normal 14 19" xfId="17301"/>
    <cellStyle name="Normal 14 19 2" xfId="17302"/>
    <cellStyle name="Normal 14 2" xfId="17303"/>
    <cellStyle name="Normal 14 2 2" xfId="17304"/>
    <cellStyle name="Normal 14 2 2 2" xfId="17305"/>
    <cellStyle name="Normal 14 2 3" xfId="17306"/>
    <cellStyle name="Normal 14 2 4" xfId="17307"/>
    <cellStyle name="Normal 14 2 5" xfId="17308"/>
    <cellStyle name="Normal 14 20" xfId="17309"/>
    <cellStyle name="Normal 14 20 2" xfId="17310"/>
    <cellStyle name="Normal 14 21" xfId="17311"/>
    <cellStyle name="Normal 14 21 2" xfId="17312"/>
    <cellStyle name="Normal 14 22" xfId="17313"/>
    <cellStyle name="Normal 14 22 2" xfId="17314"/>
    <cellStyle name="Normal 14 23" xfId="17315"/>
    <cellStyle name="Normal 14 23 2" xfId="17316"/>
    <cellStyle name="Normal 14 24" xfId="17317"/>
    <cellStyle name="Normal 14 24 2" xfId="17318"/>
    <cellStyle name="Normal 14 24 3" xfId="17319"/>
    <cellStyle name="Normal 14 25" xfId="17320"/>
    <cellStyle name="Normal 14 25 2" xfId="17321"/>
    <cellStyle name="Normal 14 26" xfId="17322"/>
    <cellStyle name="Normal 14 26 2" xfId="17323"/>
    <cellStyle name="Normal 14 27" xfId="17324"/>
    <cellStyle name="Normal 14 27 2" xfId="17325"/>
    <cellStyle name="Normal 14 28" xfId="17326"/>
    <cellStyle name="Normal 14 28 2" xfId="17327"/>
    <cellStyle name="Normal 14 29" xfId="17328"/>
    <cellStyle name="Normal 14 29 2" xfId="17329"/>
    <cellStyle name="Normal 14 3" xfId="17330"/>
    <cellStyle name="Normal 14 3 2" xfId="17331"/>
    <cellStyle name="Normal 14 3 2 2" xfId="17332"/>
    <cellStyle name="Normal 14 3 2 3" xfId="17333"/>
    <cellStyle name="Normal 14 3 3" xfId="17334"/>
    <cellStyle name="Normal 14 3 4" xfId="17335"/>
    <cellStyle name="Normal 14 3 5" xfId="17336"/>
    <cellStyle name="Normal 14 30" xfId="17337"/>
    <cellStyle name="Normal 14 30 2" xfId="17338"/>
    <cellStyle name="Normal 14 31" xfId="17339"/>
    <cellStyle name="Normal 14 31 2" xfId="17340"/>
    <cellStyle name="Normal 14 32" xfId="17341"/>
    <cellStyle name="Normal 14 32 2" xfId="17342"/>
    <cellStyle name="Normal 14 33" xfId="17343"/>
    <cellStyle name="Normal 14 33 2" xfId="17344"/>
    <cellStyle name="Normal 14 33 2 2" xfId="17345"/>
    <cellStyle name="Normal 14 33 2 2 2" xfId="17346"/>
    <cellStyle name="Normal 14 33 2 3" xfId="17347"/>
    <cellStyle name="Normal 14 33 3" xfId="17348"/>
    <cellStyle name="Normal 14 33 3 2" xfId="17349"/>
    <cellStyle name="Normal 14 33 4" xfId="17350"/>
    <cellStyle name="Normal 14 33 4 2" xfId="17351"/>
    <cellStyle name="Normal 14 33 5" xfId="17352"/>
    <cellStyle name="Normal 14 33 5 2" xfId="17353"/>
    <cellStyle name="Normal 14 33 6" xfId="17354"/>
    <cellStyle name="Normal 14 34" xfId="17355"/>
    <cellStyle name="Normal 14 34 2" xfId="17356"/>
    <cellStyle name="Normal 14 34 2 2" xfId="17357"/>
    <cellStyle name="Normal 14 34 3" xfId="17358"/>
    <cellStyle name="Normal 14 35" xfId="17359"/>
    <cellStyle name="Normal 14 35 2" xfId="17360"/>
    <cellStyle name="Normal 14 36" xfId="17361"/>
    <cellStyle name="Normal 14 36 2" xfId="17362"/>
    <cellStyle name="Normal 14 37" xfId="17363"/>
    <cellStyle name="Normal 14 37 2" xfId="17364"/>
    <cellStyle name="Normal 14 38" xfId="17365"/>
    <cellStyle name="Normal 14 38 2" xfId="17366"/>
    <cellStyle name="Normal 14 39" xfId="17367"/>
    <cellStyle name="Normal 14 4" xfId="17368"/>
    <cellStyle name="Normal 14 4 2" xfId="17369"/>
    <cellStyle name="Normal 14 4 3" xfId="17370"/>
    <cellStyle name="Normal 14 4 4" xfId="17371"/>
    <cellStyle name="Normal 14 4 5" xfId="17372"/>
    <cellStyle name="Normal 14 40" xfId="17373"/>
    <cellStyle name="Normal 14 41" xfId="17374"/>
    <cellStyle name="Normal 14 42" xfId="17375"/>
    <cellStyle name="Normal 14 5" xfId="17376"/>
    <cellStyle name="Normal 14 5 2" xfId="17377"/>
    <cellStyle name="Normal 14 5 3" xfId="17378"/>
    <cellStyle name="Normal 14 6" xfId="17379"/>
    <cellStyle name="Normal 14 6 2" xfId="17380"/>
    <cellStyle name="Normal 14 7" xfId="17381"/>
    <cellStyle name="Normal 14 7 2" xfId="17382"/>
    <cellStyle name="Normal 14 8" xfId="17383"/>
    <cellStyle name="Normal 14 8 2" xfId="17384"/>
    <cellStyle name="Normal 14 9" xfId="17385"/>
    <cellStyle name="Normal 14 9 2" xfId="17386"/>
    <cellStyle name="Normal 140" xfId="57355"/>
    <cellStyle name="Normal 140 2" xfId="57356"/>
    <cellStyle name="Normal 140 3" xfId="57357"/>
    <cellStyle name="Normal 140 4" xfId="57358"/>
    <cellStyle name="Normal 140 5" xfId="57359"/>
    <cellStyle name="Normal 141" xfId="57360"/>
    <cellStyle name="Normal 141 2" xfId="57361"/>
    <cellStyle name="Normal 141 3" xfId="57362"/>
    <cellStyle name="Normal 141 4" xfId="57363"/>
    <cellStyle name="Normal 141 5" xfId="57364"/>
    <cellStyle name="Normal 142" xfId="57365"/>
    <cellStyle name="Normal 142 2" xfId="57366"/>
    <cellStyle name="Normal 142 3" xfId="57367"/>
    <cellStyle name="Normal 142 4" xfId="57368"/>
    <cellStyle name="Normal 142 5" xfId="57369"/>
    <cellStyle name="Normal 143" xfId="57370"/>
    <cellStyle name="Normal 143 2" xfId="57371"/>
    <cellStyle name="Normal 143 3" xfId="57372"/>
    <cellStyle name="Normal 143 4" xfId="57373"/>
    <cellStyle name="Normal 143 5" xfId="57374"/>
    <cellStyle name="Normal 144" xfId="57375"/>
    <cellStyle name="Normal 144 2" xfId="57376"/>
    <cellStyle name="Normal 144 3" xfId="57377"/>
    <cellStyle name="Normal 144 4" xfId="57378"/>
    <cellStyle name="Normal 144 5" xfId="57379"/>
    <cellStyle name="Normal 145" xfId="57380"/>
    <cellStyle name="Normal 145 2" xfId="57381"/>
    <cellStyle name="Normal 145 3" xfId="57382"/>
    <cellStyle name="Normal 145 4" xfId="57383"/>
    <cellStyle name="Normal 145 5" xfId="57384"/>
    <cellStyle name="Normal 146" xfId="57385"/>
    <cellStyle name="Normal 146 2" xfId="57386"/>
    <cellStyle name="Normal 146 3" xfId="57387"/>
    <cellStyle name="Normal 146 4" xfId="57388"/>
    <cellStyle name="Normal 146 5" xfId="57389"/>
    <cellStyle name="Normal 147" xfId="57390"/>
    <cellStyle name="Normal 147 2" xfId="57391"/>
    <cellStyle name="Normal 147 3" xfId="57392"/>
    <cellStyle name="Normal 147 4" xfId="57393"/>
    <cellStyle name="Normal 147 5" xfId="57394"/>
    <cellStyle name="Normal 148" xfId="57395"/>
    <cellStyle name="Normal 148 2" xfId="57396"/>
    <cellStyle name="Normal 148 3" xfId="57397"/>
    <cellStyle name="Normal 148 4" xfId="57398"/>
    <cellStyle name="Normal 148 5" xfId="57399"/>
    <cellStyle name="Normal 149" xfId="57400"/>
    <cellStyle name="Normal 149 2" xfId="57401"/>
    <cellStyle name="Normal 149 3" xfId="57402"/>
    <cellStyle name="Normal 149 4" xfId="57403"/>
    <cellStyle name="Normal 149 5" xfId="57404"/>
    <cellStyle name="Normal 15" xfId="17387"/>
    <cellStyle name="Normal 15 10" xfId="17388"/>
    <cellStyle name="Normal 15 10 2" xfId="17389"/>
    <cellStyle name="Normal 15 10 3" xfId="17390"/>
    <cellStyle name="Normal 15 11" xfId="17391"/>
    <cellStyle name="Normal 15 11 2" xfId="17392"/>
    <cellStyle name="Normal 15 12" xfId="17393"/>
    <cellStyle name="Normal 15 12 2" xfId="17394"/>
    <cellStyle name="Normal 15 13" xfId="17395"/>
    <cellStyle name="Normal 15 13 2" xfId="17396"/>
    <cellStyle name="Normal 15 14" xfId="17397"/>
    <cellStyle name="Normal 15 14 2" xfId="17398"/>
    <cellStyle name="Normal 15 15" xfId="17399"/>
    <cellStyle name="Normal 15 15 2" xfId="17400"/>
    <cellStyle name="Normal 15 16" xfId="17401"/>
    <cellStyle name="Normal 15 16 2" xfId="17402"/>
    <cellStyle name="Normal 15 17" xfId="17403"/>
    <cellStyle name="Normal 15 17 2" xfId="17404"/>
    <cellStyle name="Normal 15 18" xfId="17405"/>
    <cellStyle name="Normal 15 18 2" xfId="17406"/>
    <cellStyle name="Normal 15 19" xfId="17407"/>
    <cellStyle name="Normal 15 19 2" xfId="17408"/>
    <cellStyle name="Normal 15 2" xfId="17409"/>
    <cellStyle name="Normal 15 2 2" xfId="17410"/>
    <cellStyle name="Normal 15 2 2 2" xfId="17411"/>
    <cellStyle name="Normal 15 2 2 3" xfId="17412"/>
    <cellStyle name="Normal 15 2 2 4" xfId="17413"/>
    <cellStyle name="Normal 15 2 3" xfId="17414"/>
    <cellStyle name="Normal 15 2 4" xfId="17415"/>
    <cellStyle name="Normal 15 2 5" xfId="17416"/>
    <cellStyle name="Normal 15 20" xfId="17417"/>
    <cellStyle name="Normal 15 20 2" xfId="17418"/>
    <cellStyle name="Normal 15 21" xfId="17419"/>
    <cellStyle name="Normal 15 21 2" xfId="17420"/>
    <cellStyle name="Normal 15 22" xfId="17421"/>
    <cellStyle name="Normal 15 22 2" xfId="17422"/>
    <cellStyle name="Normal 15 23" xfId="17423"/>
    <cellStyle name="Normal 15 23 2" xfId="17424"/>
    <cellStyle name="Normal 15 24" xfId="17425"/>
    <cellStyle name="Normal 15 24 2" xfId="17426"/>
    <cellStyle name="Normal 15 25" xfId="17427"/>
    <cellStyle name="Normal 15 25 2" xfId="17428"/>
    <cellStyle name="Normal 15 26" xfId="17429"/>
    <cellStyle name="Normal 15 26 2" xfId="17430"/>
    <cellStyle name="Normal 15 27" xfId="17431"/>
    <cellStyle name="Normal 15 27 2" xfId="17432"/>
    <cellStyle name="Normal 15 28" xfId="17433"/>
    <cellStyle name="Normal 15 28 2" xfId="17434"/>
    <cellStyle name="Normal 15 29" xfId="17435"/>
    <cellStyle name="Normal 15 29 2" xfId="17436"/>
    <cellStyle name="Normal 15 3" xfId="17437"/>
    <cellStyle name="Normal 15 3 2" xfId="17438"/>
    <cellStyle name="Normal 15 3 2 2" xfId="17439"/>
    <cellStyle name="Normal 15 3 2 2 2" xfId="17440"/>
    <cellStyle name="Normal 15 3 2 3" xfId="17441"/>
    <cellStyle name="Normal 15 3 2 4" xfId="17442"/>
    <cellStyle name="Normal 15 3 2 5" xfId="17443"/>
    <cellStyle name="Normal 15 3 3" xfId="17444"/>
    <cellStyle name="Normal 15 3 4" xfId="17445"/>
    <cellStyle name="Normal 15 3 5" xfId="17446"/>
    <cellStyle name="Normal 15 30" xfId="17447"/>
    <cellStyle name="Normal 15 30 2" xfId="17448"/>
    <cellStyle name="Normal 15 31" xfId="17449"/>
    <cellStyle name="Normal 15 31 2" xfId="17450"/>
    <cellStyle name="Normal 15 32" xfId="17451"/>
    <cellStyle name="Normal 15 32 2" xfId="17452"/>
    <cellStyle name="Normal 15 33" xfId="17453"/>
    <cellStyle name="Normal 15 33 2" xfId="17454"/>
    <cellStyle name="Normal 15 34" xfId="17455"/>
    <cellStyle name="Normal 15 34 2" xfId="17456"/>
    <cellStyle name="Normal 15 35" xfId="17457"/>
    <cellStyle name="Normal 15 35 2" xfId="17458"/>
    <cellStyle name="Normal 15 36" xfId="17459"/>
    <cellStyle name="Normal 15 36 2" xfId="17460"/>
    <cellStyle name="Normal 15 37" xfId="17461"/>
    <cellStyle name="Normal 15 37 2" xfId="17462"/>
    <cellStyle name="Normal 15 38" xfId="17463"/>
    <cellStyle name="Normal 15 38 2" xfId="17464"/>
    <cellStyle name="Normal 15 39" xfId="17465"/>
    <cellStyle name="Normal 15 39 2" xfId="17466"/>
    <cellStyle name="Normal 15 4" xfId="17467"/>
    <cellStyle name="Normal 15 4 2" xfId="17468"/>
    <cellStyle name="Normal 15 4 2 2" xfId="17469"/>
    <cellStyle name="Normal 15 4 2 3" xfId="17470"/>
    <cellStyle name="Normal 15 4 2 4" xfId="17471"/>
    <cellStyle name="Normal 15 4 3" xfId="17472"/>
    <cellStyle name="Normal 15 4 4" xfId="17473"/>
    <cellStyle name="Normal 15 4 5" xfId="17474"/>
    <cellStyle name="Normal 15 40" xfId="17475"/>
    <cellStyle name="Normal 15 40 2" xfId="17476"/>
    <cellStyle name="Normal 15 41" xfId="17477"/>
    <cellStyle name="Normal 15 41 2" xfId="17478"/>
    <cellStyle name="Normal 15 42" xfId="17479"/>
    <cellStyle name="Normal 15 42 2" xfId="17480"/>
    <cellStyle name="Normal 15 43" xfId="17481"/>
    <cellStyle name="Normal 15 43 2" xfId="17482"/>
    <cellStyle name="Normal 15 44" xfId="17483"/>
    <cellStyle name="Normal 15 44 2" xfId="17484"/>
    <cellStyle name="Normal 15 45" xfId="17485"/>
    <cellStyle name="Normal 15 45 2" xfId="17486"/>
    <cellStyle name="Normal 15 46" xfId="17487"/>
    <cellStyle name="Normal 15 46 2" xfId="17488"/>
    <cellStyle name="Normal 15 47" xfId="17489"/>
    <cellStyle name="Normal 15 47 2" xfId="17490"/>
    <cellStyle name="Normal 15 48" xfId="17491"/>
    <cellStyle name="Normal 15 48 2" xfId="17492"/>
    <cellStyle name="Normal 15 49" xfId="17493"/>
    <cellStyle name="Normal 15 49 2" xfId="17494"/>
    <cellStyle name="Normal 15 5" xfId="17495"/>
    <cellStyle name="Normal 15 5 2" xfId="17496"/>
    <cellStyle name="Normal 15 5 2 2" xfId="17497"/>
    <cellStyle name="Normal 15 5 2 3" xfId="17498"/>
    <cellStyle name="Normal 15 5 2 4" xfId="17499"/>
    <cellStyle name="Normal 15 5 3" xfId="17500"/>
    <cellStyle name="Normal 15 5 4" xfId="17501"/>
    <cellStyle name="Normal 15 5 5" xfId="17502"/>
    <cellStyle name="Normal 15 50" xfId="17503"/>
    <cellStyle name="Normal 15 50 2" xfId="17504"/>
    <cellStyle name="Normal 15 51" xfId="17505"/>
    <cellStyle name="Normal 15 51 2" xfId="17506"/>
    <cellStyle name="Normal 15 52" xfId="17507"/>
    <cellStyle name="Normal 15 52 2" xfId="17508"/>
    <cellStyle name="Normal 15 53" xfId="17509"/>
    <cellStyle name="Normal 15 53 2" xfId="17510"/>
    <cellStyle name="Normal 15 54" xfId="17511"/>
    <cellStyle name="Normal 15 54 2" xfId="17512"/>
    <cellStyle name="Normal 15 55" xfId="17513"/>
    <cellStyle name="Normal 15 55 2" xfId="17514"/>
    <cellStyle name="Normal 15 56" xfId="17515"/>
    <cellStyle name="Normal 15 56 2" xfId="17516"/>
    <cellStyle name="Normal 15 57" xfId="17517"/>
    <cellStyle name="Normal 15 57 2" xfId="17518"/>
    <cellStyle name="Normal 15 58" xfId="17519"/>
    <cellStyle name="Normal 15 58 2" xfId="17520"/>
    <cellStyle name="Normal 15 59" xfId="17521"/>
    <cellStyle name="Normal 15 59 2" xfId="17522"/>
    <cellStyle name="Normal 15 6" xfId="17523"/>
    <cellStyle name="Normal 15 6 2" xfId="17524"/>
    <cellStyle name="Normal 15 6 2 2" xfId="17525"/>
    <cellStyle name="Normal 15 6 2 3" xfId="17526"/>
    <cellStyle name="Normal 15 6 2 4" xfId="17527"/>
    <cellStyle name="Normal 15 6 3" xfId="17528"/>
    <cellStyle name="Normal 15 6 4" xfId="17529"/>
    <cellStyle name="Normal 15 6 5" xfId="17530"/>
    <cellStyle name="Normal 15 60" xfId="17531"/>
    <cellStyle name="Normal 15 60 2" xfId="17532"/>
    <cellStyle name="Normal 15 61" xfId="17533"/>
    <cellStyle name="Normal 15 61 2" xfId="17534"/>
    <cellStyle name="Normal 15 62" xfId="17535"/>
    <cellStyle name="Normal 15 62 2" xfId="17536"/>
    <cellStyle name="Normal 15 63" xfId="17537"/>
    <cellStyle name="Normal 15 63 2" xfId="17538"/>
    <cellStyle name="Normal 15 64" xfId="17539"/>
    <cellStyle name="Normal 15 64 2" xfId="17540"/>
    <cellStyle name="Normal 15 65" xfId="17541"/>
    <cellStyle name="Normal 15 65 2" xfId="17542"/>
    <cellStyle name="Normal 15 66" xfId="17543"/>
    <cellStyle name="Normal 15 66 2" xfId="17544"/>
    <cellStyle name="Normal 15 67" xfId="17545"/>
    <cellStyle name="Normal 15 67 2" xfId="17546"/>
    <cellStyle name="Normal 15 68" xfId="17547"/>
    <cellStyle name="Normal 15 68 2" xfId="17548"/>
    <cellStyle name="Normal 15 69" xfId="17549"/>
    <cellStyle name="Normal 15 69 2" xfId="17550"/>
    <cellStyle name="Normal 15 7" xfId="17551"/>
    <cellStyle name="Normal 15 7 2" xfId="17552"/>
    <cellStyle name="Normal 15 7 2 2" xfId="17553"/>
    <cellStyle name="Normal 15 7 2 3" xfId="17554"/>
    <cellStyle name="Normal 15 7 2 4" xfId="17555"/>
    <cellStyle name="Normal 15 7 3" xfId="17556"/>
    <cellStyle name="Normal 15 7 4" xfId="17557"/>
    <cellStyle name="Normal 15 7 5" xfId="17558"/>
    <cellStyle name="Normal 15 70" xfId="17559"/>
    <cellStyle name="Normal 15 70 2" xfId="17560"/>
    <cellStyle name="Normal 15 71" xfId="17561"/>
    <cellStyle name="Normal 15 71 2" xfId="17562"/>
    <cellStyle name="Normal 15 72" xfId="17563"/>
    <cellStyle name="Normal 15 72 2" xfId="17564"/>
    <cellStyle name="Normal 15 73" xfId="17565"/>
    <cellStyle name="Normal 15 73 2" xfId="17566"/>
    <cellStyle name="Normal 15 74" xfId="17567"/>
    <cellStyle name="Normal 15 74 2" xfId="17568"/>
    <cellStyle name="Normal 15 75" xfId="17569"/>
    <cellStyle name="Normal 15 75 2" xfId="17570"/>
    <cellStyle name="Normal 15 76" xfId="17571"/>
    <cellStyle name="Normal 15 76 2" xfId="17572"/>
    <cellStyle name="Normal 15 77" xfId="17573"/>
    <cellStyle name="Normal 15 77 2" xfId="17574"/>
    <cellStyle name="Normal 15 78" xfId="17575"/>
    <cellStyle name="Normal 15 79" xfId="17576"/>
    <cellStyle name="Normal 15 8" xfId="17577"/>
    <cellStyle name="Normal 15 8 2" xfId="17578"/>
    <cellStyle name="Normal 15 8 2 2" xfId="17579"/>
    <cellStyle name="Normal 15 8 2 3" xfId="17580"/>
    <cellStyle name="Normal 15 8 2 4" xfId="17581"/>
    <cellStyle name="Normal 15 8 3" xfId="17582"/>
    <cellStyle name="Normal 15 8 4" xfId="17583"/>
    <cellStyle name="Normal 15 8 5" xfId="17584"/>
    <cellStyle name="Normal 15 9" xfId="17585"/>
    <cellStyle name="Normal 15 9 2" xfId="17586"/>
    <cellStyle name="Normal 15 9 2 2" xfId="17587"/>
    <cellStyle name="Normal 15 9 2 3" xfId="17588"/>
    <cellStyle name="Normal 15 9 2 4" xfId="17589"/>
    <cellStyle name="Normal 15 9 3" xfId="17590"/>
    <cellStyle name="Normal 15 9 4" xfId="17591"/>
    <cellStyle name="Normal 15 9 5" xfId="17592"/>
    <cellStyle name="Normal 150" xfId="57405"/>
    <cellStyle name="Normal 150 2" xfId="57406"/>
    <cellStyle name="Normal 150 3" xfId="57407"/>
    <cellStyle name="Normal 150 4" xfId="57408"/>
    <cellStyle name="Normal 150 5" xfId="57409"/>
    <cellStyle name="Normal 151" xfId="57410"/>
    <cellStyle name="Normal 151 2" xfId="57411"/>
    <cellStyle name="Normal 151 3" xfId="57412"/>
    <cellStyle name="Normal 151 4" xfId="57413"/>
    <cellStyle name="Normal 151 5" xfId="57414"/>
    <cellStyle name="Normal 152" xfId="57415"/>
    <cellStyle name="Normal 152 2" xfId="57416"/>
    <cellStyle name="Normal 152 3" xfId="57417"/>
    <cellStyle name="Normal 152 4" xfId="57418"/>
    <cellStyle name="Normal 152 5" xfId="57419"/>
    <cellStyle name="Normal 153" xfId="57420"/>
    <cellStyle name="Normal 153 2" xfId="57421"/>
    <cellStyle name="Normal 153 3" xfId="57422"/>
    <cellStyle name="Normal 153 4" xfId="57423"/>
    <cellStyle name="Normal 153 5" xfId="57424"/>
    <cellStyle name="Normal 154" xfId="57425"/>
    <cellStyle name="Normal 154 2" xfId="57426"/>
    <cellStyle name="Normal 154 3" xfId="57427"/>
    <cellStyle name="Normal 154 4" xfId="57428"/>
    <cellStyle name="Normal 154 5" xfId="57429"/>
    <cellStyle name="Normal 155" xfId="57430"/>
    <cellStyle name="Normal 155 2" xfId="57431"/>
    <cellStyle name="Normal 155 3" xfId="57432"/>
    <cellStyle name="Normal 155 4" xfId="57433"/>
    <cellStyle name="Normal 155 5" xfId="57434"/>
    <cellStyle name="Normal 156" xfId="57435"/>
    <cellStyle name="Normal 156 2" xfId="57436"/>
    <cellStyle name="Normal 156 3" xfId="57437"/>
    <cellStyle name="Normal 156 4" xfId="57438"/>
    <cellStyle name="Normal 156 5" xfId="57439"/>
    <cellStyle name="Normal 157" xfId="57440"/>
    <cellStyle name="Normal 157 2" xfId="57441"/>
    <cellStyle name="Normal 157 3" xfId="57442"/>
    <cellStyle name="Normal 157 4" xfId="57443"/>
    <cellStyle name="Normal 157 5" xfId="57444"/>
    <cellStyle name="Normal 158" xfId="57445"/>
    <cellStyle name="Normal 158 2" xfId="57446"/>
    <cellStyle name="Normal 158 3" xfId="57447"/>
    <cellStyle name="Normal 158 4" xfId="57448"/>
    <cellStyle name="Normal 158 5" xfId="57449"/>
    <cellStyle name="Normal 159" xfId="57450"/>
    <cellStyle name="Normal 159 2" xfId="57451"/>
    <cellStyle name="Normal 159 3" xfId="57452"/>
    <cellStyle name="Normal 159 4" xfId="57453"/>
    <cellStyle name="Normal 159 5" xfId="57454"/>
    <cellStyle name="Normal 16" xfId="17593"/>
    <cellStyle name="Normal 16 10" xfId="17594"/>
    <cellStyle name="Normal 16 10 2" xfId="17595"/>
    <cellStyle name="Normal 16 11" xfId="17596"/>
    <cellStyle name="Normal 16 11 2" xfId="17597"/>
    <cellStyle name="Normal 16 12" xfId="17598"/>
    <cellStyle name="Normal 16 12 2" xfId="17599"/>
    <cellStyle name="Normal 16 13" xfId="17600"/>
    <cellStyle name="Normal 16 13 2" xfId="17601"/>
    <cellStyle name="Normal 16 14" xfId="17602"/>
    <cellStyle name="Normal 16 14 2" xfId="17603"/>
    <cellStyle name="Normal 16 14 3" xfId="17604"/>
    <cellStyle name="Normal 16 15" xfId="17605"/>
    <cellStyle name="Normal 16 15 2" xfId="17606"/>
    <cellStyle name="Normal 16 16" xfId="17607"/>
    <cellStyle name="Normal 16 16 2" xfId="17608"/>
    <cellStyle name="Normal 16 17" xfId="17609"/>
    <cellStyle name="Normal 16 17 2" xfId="17610"/>
    <cellStyle name="Normal 16 18" xfId="17611"/>
    <cellStyle name="Normal 16 18 2" xfId="17612"/>
    <cellStyle name="Normal 16 19" xfId="17613"/>
    <cellStyle name="Normal 16 19 2" xfId="17614"/>
    <cellStyle name="Normal 16 2" xfId="17615"/>
    <cellStyle name="Normal 16 2 2" xfId="17616"/>
    <cellStyle name="Normal 16 2 3" xfId="17617"/>
    <cellStyle name="Normal 16 2 4" xfId="57455"/>
    <cellStyle name="Normal 16 2 5" xfId="57456"/>
    <cellStyle name="Normal 16 20" xfId="17618"/>
    <cellStyle name="Normal 16 20 2" xfId="17619"/>
    <cellStyle name="Normal 16 21" xfId="17620"/>
    <cellStyle name="Normal 16 21 2" xfId="17621"/>
    <cellStyle name="Normal 16 22" xfId="17622"/>
    <cellStyle name="Normal 16 22 2" xfId="17623"/>
    <cellStyle name="Normal 16 23" xfId="17624"/>
    <cellStyle name="Normal 16 23 2" xfId="17625"/>
    <cellStyle name="Normal 16 24" xfId="17626"/>
    <cellStyle name="Normal 16 24 2" xfId="17627"/>
    <cellStyle name="Normal 16 25" xfId="17628"/>
    <cellStyle name="Normal 16 25 2" xfId="17629"/>
    <cellStyle name="Normal 16 26" xfId="17630"/>
    <cellStyle name="Normal 16 26 2" xfId="17631"/>
    <cellStyle name="Normal 16 27" xfId="17632"/>
    <cellStyle name="Normal 16 27 2" xfId="17633"/>
    <cellStyle name="Normal 16 28" xfId="17634"/>
    <cellStyle name="Normal 16 28 2" xfId="17635"/>
    <cellStyle name="Normal 16 29" xfId="17636"/>
    <cellStyle name="Normal 16 29 2" xfId="17637"/>
    <cellStyle name="Normal 16 3" xfId="17638"/>
    <cellStyle name="Normal 16 3 2" xfId="17639"/>
    <cellStyle name="Normal 16 3 3" xfId="57457"/>
    <cellStyle name="Normal 16 3 4" xfId="57458"/>
    <cellStyle name="Normal 16 3 5" xfId="57459"/>
    <cellStyle name="Normal 16 30" xfId="17640"/>
    <cellStyle name="Normal 16 30 2" xfId="17641"/>
    <cellStyle name="Normal 16 31" xfId="17642"/>
    <cellStyle name="Normal 16 31 2" xfId="17643"/>
    <cellStyle name="Normal 16 32" xfId="17644"/>
    <cellStyle name="Normal 16 32 2" xfId="17645"/>
    <cellStyle name="Normal 16 33" xfId="17646"/>
    <cellStyle name="Normal 16 33 2" xfId="17647"/>
    <cellStyle name="Normal 16 34" xfId="17648"/>
    <cellStyle name="Normal 16 34 2" xfId="17649"/>
    <cellStyle name="Normal 16 35" xfId="17650"/>
    <cellStyle name="Normal 16 35 2" xfId="17651"/>
    <cellStyle name="Normal 16 36" xfId="17652"/>
    <cellStyle name="Normal 16 36 2" xfId="17653"/>
    <cellStyle name="Normal 16 37" xfId="17654"/>
    <cellStyle name="Normal 16 37 2" xfId="17655"/>
    <cellStyle name="Normal 16 38" xfId="17656"/>
    <cellStyle name="Normal 16 38 2" xfId="17657"/>
    <cellStyle name="Normal 16 39" xfId="17658"/>
    <cellStyle name="Normal 16 39 2" xfId="17659"/>
    <cellStyle name="Normal 16 4" xfId="17660"/>
    <cellStyle name="Normal 16 4 2" xfId="17661"/>
    <cellStyle name="Normal 16 4 3" xfId="57460"/>
    <cellStyle name="Normal 16 4 4" xfId="57461"/>
    <cellStyle name="Normal 16 4 5" xfId="57462"/>
    <cellStyle name="Normal 16 40" xfId="17662"/>
    <cellStyle name="Normal 16 40 2" xfId="17663"/>
    <cellStyle name="Normal 16 41" xfId="17664"/>
    <cellStyle name="Normal 16 41 2" xfId="17665"/>
    <cellStyle name="Normal 16 42" xfId="17666"/>
    <cellStyle name="Normal 16 42 2" xfId="17667"/>
    <cellStyle name="Normal 16 43" xfId="17668"/>
    <cellStyle name="Normal 16 43 2" xfId="17669"/>
    <cellStyle name="Normal 16 44" xfId="17670"/>
    <cellStyle name="Normal 16 44 2" xfId="17671"/>
    <cellStyle name="Normal 16 45" xfId="17672"/>
    <cellStyle name="Normal 16 45 2" xfId="17673"/>
    <cellStyle name="Normal 16 46" xfId="17674"/>
    <cellStyle name="Normal 16 46 2" xfId="17675"/>
    <cellStyle name="Normal 16 47" xfId="17676"/>
    <cellStyle name="Normal 16 47 2" xfId="17677"/>
    <cellStyle name="Normal 16 48" xfId="17678"/>
    <cellStyle name="Normal 16 48 2" xfId="17679"/>
    <cellStyle name="Normal 16 49" xfId="17680"/>
    <cellStyle name="Normal 16 49 2" xfId="17681"/>
    <cellStyle name="Normal 16 5" xfId="17682"/>
    <cellStyle name="Normal 16 5 2" xfId="17683"/>
    <cellStyle name="Normal 16 50" xfId="17684"/>
    <cellStyle name="Normal 16 50 2" xfId="17685"/>
    <cellStyle name="Normal 16 51" xfId="17686"/>
    <cellStyle name="Normal 16 51 2" xfId="17687"/>
    <cellStyle name="Normal 16 52" xfId="17688"/>
    <cellStyle name="Normal 16 52 2" xfId="17689"/>
    <cellStyle name="Normal 16 53" xfId="17690"/>
    <cellStyle name="Normal 16 53 2" xfId="17691"/>
    <cellStyle name="Normal 16 53 3" xfId="17692"/>
    <cellStyle name="Normal 16 54" xfId="17693"/>
    <cellStyle name="Normal 16 54 2" xfId="17694"/>
    <cellStyle name="Normal 16 55" xfId="17695"/>
    <cellStyle name="Normal 16 55 2" xfId="17696"/>
    <cellStyle name="Normal 16 56" xfId="17697"/>
    <cellStyle name="Normal 16 56 2" xfId="17698"/>
    <cellStyle name="Normal 16 57" xfId="17699"/>
    <cellStyle name="Normal 16 57 2" xfId="17700"/>
    <cellStyle name="Normal 16 58" xfId="17701"/>
    <cellStyle name="Normal 16 58 2" xfId="17702"/>
    <cellStyle name="Normal 16 59" xfId="17703"/>
    <cellStyle name="Normal 16 59 2" xfId="17704"/>
    <cellStyle name="Normal 16 6" xfId="17705"/>
    <cellStyle name="Normal 16 6 2" xfId="17706"/>
    <cellStyle name="Normal 16 60" xfId="17707"/>
    <cellStyle name="Normal 16 60 2" xfId="17708"/>
    <cellStyle name="Normal 16 61" xfId="17709"/>
    <cellStyle name="Normal 16 61 2" xfId="17710"/>
    <cellStyle name="Normal 16 62" xfId="17711"/>
    <cellStyle name="Normal 16 62 2" xfId="17712"/>
    <cellStyle name="Normal 16 63" xfId="17713"/>
    <cellStyle name="Normal 16 63 2" xfId="17714"/>
    <cellStyle name="Normal 16 64" xfId="17715"/>
    <cellStyle name="Normal 16 64 2" xfId="17716"/>
    <cellStyle name="Normal 16 65" xfId="17717"/>
    <cellStyle name="Normal 16 65 2" xfId="17718"/>
    <cellStyle name="Normal 16 66" xfId="17719"/>
    <cellStyle name="Normal 16 66 2" xfId="17720"/>
    <cellStyle name="Normal 16 67" xfId="17721"/>
    <cellStyle name="Normal 16 67 2" xfId="17722"/>
    <cellStyle name="Normal 16 68" xfId="17723"/>
    <cellStyle name="Normal 16 68 2" xfId="17724"/>
    <cellStyle name="Normal 16 69" xfId="17725"/>
    <cellStyle name="Normal 16 69 2" xfId="17726"/>
    <cellStyle name="Normal 16 7" xfId="17727"/>
    <cellStyle name="Normal 16 7 2" xfId="17728"/>
    <cellStyle name="Normal 16 70" xfId="17729"/>
    <cellStyle name="Normal 16 70 2" xfId="17730"/>
    <cellStyle name="Normal 16 71" xfId="17731"/>
    <cellStyle name="Normal 16 71 2" xfId="17732"/>
    <cellStyle name="Normal 16 72" xfId="17733"/>
    <cellStyle name="Normal 16 72 2" xfId="17734"/>
    <cellStyle name="Normal 16 73" xfId="17735"/>
    <cellStyle name="Normal 16 73 2" xfId="17736"/>
    <cellStyle name="Normal 16 74" xfId="17737"/>
    <cellStyle name="Normal 16 74 2" xfId="17738"/>
    <cellStyle name="Normal 16 75" xfId="17739"/>
    <cellStyle name="Normal 16 75 2" xfId="17740"/>
    <cellStyle name="Normal 16 76" xfId="17741"/>
    <cellStyle name="Normal 16 76 2" xfId="17742"/>
    <cellStyle name="Normal 16 77" xfId="17743"/>
    <cellStyle name="Normal 16 77 2" xfId="17744"/>
    <cellStyle name="Normal 16 78" xfId="17745"/>
    <cellStyle name="Normal 16 79" xfId="17746"/>
    <cellStyle name="Normal 16 8" xfId="17747"/>
    <cellStyle name="Normal 16 8 2" xfId="17748"/>
    <cellStyle name="Normal 16 9" xfId="17749"/>
    <cellStyle name="Normal 16 9 2" xfId="17750"/>
    <cellStyle name="Normal 160" xfId="57463"/>
    <cellStyle name="Normal 160 2" xfId="57464"/>
    <cellStyle name="Normal 160 3" xfId="57465"/>
    <cellStyle name="Normal 160 4" xfId="57466"/>
    <cellStyle name="Normal 160 5" xfId="57467"/>
    <cellStyle name="Normal 161" xfId="57468"/>
    <cellStyle name="Normal 161 2" xfId="57469"/>
    <cellStyle name="Normal 161 3" xfId="57470"/>
    <cellStyle name="Normal 161 4" xfId="57471"/>
    <cellStyle name="Normal 161 5" xfId="57472"/>
    <cellStyle name="Normal 162" xfId="57473"/>
    <cellStyle name="Normal 162 2" xfId="57474"/>
    <cellStyle name="Normal 162 3" xfId="57475"/>
    <cellStyle name="Normal 162 4" xfId="57476"/>
    <cellStyle name="Normal 162 5" xfId="57477"/>
    <cellStyle name="Normal 163" xfId="57478"/>
    <cellStyle name="Normal 163 2" xfId="57479"/>
    <cellStyle name="Normal 163 3" xfId="57480"/>
    <cellStyle name="Normal 163 4" xfId="57481"/>
    <cellStyle name="Normal 163 5" xfId="57482"/>
    <cellStyle name="Normal 164" xfId="57483"/>
    <cellStyle name="Normal 164 2" xfId="57484"/>
    <cellStyle name="Normal 164 3" xfId="57485"/>
    <cellStyle name="Normal 164 4" xfId="57486"/>
    <cellStyle name="Normal 164 5" xfId="57487"/>
    <cellStyle name="Normal 165" xfId="57488"/>
    <cellStyle name="Normal 165 2" xfId="57489"/>
    <cellStyle name="Normal 165 3" xfId="57490"/>
    <cellStyle name="Normal 165 4" xfId="57491"/>
    <cellStyle name="Normal 165 5" xfId="57492"/>
    <cellStyle name="Normal 166" xfId="57493"/>
    <cellStyle name="Normal 166 2" xfId="57494"/>
    <cellStyle name="Normal 166 3" xfId="57495"/>
    <cellStyle name="Normal 166 4" xfId="57496"/>
    <cellStyle name="Normal 166 5" xfId="57497"/>
    <cellStyle name="Normal 167" xfId="57498"/>
    <cellStyle name="Normal 167 2" xfId="57499"/>
    <cellStyle name="Normal 167 3" xfId="57500"/>
    <cellStyle name="Normal 167 4" xfId="57501"/>
    <cellStyle name="Normal 167 5" xfId="57502"/>
    <cellStyle name="Normal 168" xfId="57503"/>
    <cellStyle name="Normal 168 2" xfId="57504"/>
    <cellStyle name="Normal 168 3" xfId="57505"/>
    <cellStyle name="Normal 168 4" xfId="57506"/>
    <cellStyle name="Normal 168 5" xfId="57507"/>
    <cellStyle name="Normal 169" xfId="57508"/>
    <cellStyle name="Normal 169 2" xfId="57509"/>
    <cellStyle name="Normal 169 3" xfId="57510"/>
    <cellStyle name="Normal 169 4" xfId="57511"/>
    <cellStyle name="Normal 169 5" xfId="57512"/>
    <cellStyle name="Normal 17" xfId="17751"/>
    <cellStyle name="Normal 17 10" xfId="17752"/>
    <cellStyle name="Normal 17 10 2" xfId="17753"/>
    <cellStyle name="Normal 17 11" xfId="17754"/>
    <cellStyle name="Normal 17 11 2" xfId="17755"/>
    <cellStyle name="Normal 17 12" xfId="17756"/>
    <cellStyle name="Normal 17 12 2" xfId="17757"/>
    <cellStyle name="Normal 17 13" xfId="17758"/>
    <cellStyle name="Normal 17 13 2" xfId="17759"/>
    <cellStyle name="Normal 17 14" xfId="17760"/>
    <cellStyle name="Normal 17 14 2" xfId="17761"/>
    <cellStyle name="Normal 17 15" xfId="17762"/>
    <cellStyle name="Normal 17 15 2" xfId="17763"/>
    <cellStyle name="Normal 17 16" xfId="17764"/>
    <cellStyle name="Normal 17 16 2" xfId="17765"/>
    <cellStyle name="Normal 17 17" xfId="17766"/>
    <cellStyle name="Normal 17 17 2" xfId="17767"/>
    <cellStyle name="Normal 17 17 3" xfId="17768"/>
    <cellStyle name="Normal 17 18" xfId="17769"/>
    <cellStyle name="Normal 17 18 2" xfId="17770"/>
    <cellStyle name="Normal 17 19" xfId="17771"/>
    <cellStyle name="Normal 17 19 2" xfId="17772"/>
    <cellStyle name="Normal 17 2" xfId="17773"/>
    <cellStyle name="Normal 17 2 10" xfId="17774"/>
    <cellStyle name="Normal 17 2 11" xfId="17775"/>
    <cellStyle name="Normal 17 2 12" xfId="17776"/>
    <cellStyle name="Normal 17 2 13" xfId="17777"/>
    <cellStyle name="Normal 17 2 14" xfId="17778"/>
    <cellStyle name="Normal 17 2 15" xfId="17779"/>
    <cellStyle name="Normal 17 2 16" xfId="17780"/>
    <cellStyle name="Normal 17 2 17" xfId="17781"/>
    <cellStyle name="Normal 17 2 18" xfId="17782"/>
    <cellStyle name="Normal 17 2 19" xfId="17783"/>
    <cellStyle name="Normal 17 2 2" xfId="17784"/>
    <cellStyle name="Normal 17 2 2 10" xfId="17785"/>
    <cellStyle name="Normal 17 2 2 11" xfId="17786"/>
    <cellStyle name="Normal 17 2 2 12" xfId="17787"/>
    <cellStyle name="Normal 17 2 2 13" xfId="17788"/>
    <cellStyle name="Normal 17 2 2 14" xfId="17789"/>
    <cellStyle name="Normal 17 2 2 15" xfId="17790"/>
    <cellStyle name="Normal 17 2 2 16" xfId="17791"/>
    <cellStyle name="Normal 17 2 2 17" xfId="17792"/>
    <cellStyle name="Normal 17 2 2 18" xfId="17793"/>
    <cellStyle name="Normal 17 2 2 19" xfId="17794"/>
    <cellStyle name="Normal 17 2 2 2" xfId="17795"/>
    <cellStyle name="Normal 17 2 2 20" xfId="17796"/>
    <cellStyle name="Normal 17 2 2 21" xfId="17797"/>
    <cellStyle name="Normal 17 2 2 22" xfId="17798"/>
    <cellStyle name="Normal 17 2 2 23" xfId="17799"/>
    <cellStyle name="Normal 17 2 2 24" xfId="17800"/>
    <cellStyle name="Normal 17 2 2 25" xfId="17801"/>
    <cellStyle name="Normal 17 2 2 26" xfId="17802"/>
    <cellStyle name="Normal 17 2 2 27" xfId="17803"/>
    <cellStyle name="Normal 17 2 2 3" xfId="17804"/>
    <cellStyle name="Normal 17 2 2 4" xfId="17805"/>
    <cellStyle name="Normal 17 2 2 5" xfId="17806"/>
    <cellStyle name="Normal 17 2 2 6" xfId="17807"/>
    <cellStyle name="Normal 17 2 2 7" xfId="17808"/>
    <cellStyle name="Normal 17 2 2 8" xfId="17809"/>
    <cellStyle name="Normal 17 2 2 9" xfId="17810"/>
    <cellStyle name="Normal 17 2 20" xfId="17811"/>
    <cellStyle name="Normal 17 2 21" xfId="17812"/>
    <cellStyle name="Normal 17 2 22" xfId="17813"/>
    <cellStyle name="Normal 17 2 23" xfId="17814"/>
    <cellStyle name="Normal 17 2 24" xfId="17815"/>
    <cellStyle name="Normal 17 2 25" xfId="17816"/>
    <cellStyle name="Normal 17 2 26" xfId="17817"/>
    <cellStyle name="Normal 17 2 27" xfId="17818"/>
    <cellStyle name="Normal 17 2 3" xfId="17819"/>
    <cellStyle name="Normal 17 2 4" xfId="17820"/>
    <cellStyle name="Normal 17 2 5" xfId="17821"/>
    <cellStyle name="Normal 17 2 6" xfId="17822"/>
    <cellStyle name="Normal 17 2 7" xfId="17823"/>
    <cellStyle name="Normal 17 2 8" xfId="17824"/>
    <cellStyle name="Normal 17 2 9" xfId="17825"/>
    <cellStyle name="Normal 17 20" xfId="17826"/>
    <cellStyle name="Normal 17 20 2" xfId="17827"/>
    <cellStyle name="Normal 17 21" xfId="17828"/>
    <cellStyle name="Normal 17 21 2" xfId="17829"/>
    <cellStyle name="Normal 17 22" xfId="17830"/>
    <cellStyle name="Normal 17 22 2" xfId="17831"/>
    <cellStyle name="Normal 17 23" xfId="17832"/>
    <cellStyle name="Normal 17 23 2" xfId="17833"/>
    <cellStyle name="Normal 17 24" xfId="17834"/>
    <cellStyle name="Normal 17 24 2" xfId="17835"/>
    <cellStyle name="Normal 17 25" xfId="17836"/>
    <cellStyle name="Normal 17 25 2" xfId="17837"/>
    <cellStyle name="Normal 17 26" xfId="17838"/>
    <cellStyle name="Normal 17 26 2" xfId="17839"/>
    <cellStyle name="Normal 17 27" xfId="17840"/>
    <cellStyle name="Normal 17 27 2" xfId="17841"/>
    <cellStyle name="Normal 17 28" xfId="17842"/>
    <cellStyle name="Normal 17 28 2" xfId="17843"/>
    <cellStyle name="Normal 17 29" xfId="17844"/>
    <cellStyle name="Normal 17 29 2" xfId="17845"/>
    <cellStyle name="Normal 17 3" xfId="17846"/>
    <cellStyle name="Normal 17 3 2" xfId="17847"/>
    <cellStyle name="Normal 17 30" xfId="17848"/>
    <cellStyle name="Normal 17 30 2" xfId="17849"/>
    <cellStyle name="Normal 17 31" xfId="17850"/>
    <cellStyle name="Normal 17 31 2" xfId="17851"/>
    <cellStyle name="Normal 17 32" xfId="17852"/>
    <cellStyle name="Normal 17 32 2" xfId="17853"/>
    <cellStyle name="Normal 17 33" xfId="17854"/>
    <cellStyle name="Normal 17 33 2" xfId="17855"/>
    <cellStyle name="Normal 17 34" xfId="17856"/>
    <cellStyle name="Normal 17 34 2" xfId="17857"/>
    <cellStyle name="Normal 17 35" xfId="17858"/>
    <cellStyle name="Normal 17 35 2" xfId="17859"/>
    <cellStyle name="Normal 17 36" xfId="17860"/>
    <cellStyle name="Normal 17 36 2" xfId="17861"/>
    <cellStyle name="Normal 17 37" xfId="17862"/>
    <cellStyle name="Normal 17 37 2" xfId="17863"/>
    <cellStyle name="Normal 17 37 3" xfId="17864"/>
    <cellStyle name="Normal 17 38" xfId="17865"/>
    <cellStyle name="Normal 17 38 2" xfId="17866"/>
    <cellStyle name="Normal 17 39" xfId="17867"/>
    <cellStyle name="Normal 17 39 2" xfId="17868"/>
    <cellStyle name="Normal 17 4" xfId="17869"/>
    <cellStyle name="Normal 17 4 2" xfId="17870"/>
    <cellStyle name="Normal 17 40" xfId="17871"/>
    <cellStyle name="Normal 17 40 2" xfId="17872"/>
    <cellStyle name="Normal 17 41" xfId="17873"/>
    <cellStyle name="Normal 17 41 2" xfId="17874"/>
    <cellStyle name="Normal 17 42" xfId="17875"/>
    <cellStyle name="Normal 17 42 2" xfId="17876"/>
    <cellStyle name="Normal 17 43" xfId="17877"/>
    <cellStyle name="Normal 17 43 2" xfId="17878"/>
    <cellStyle name="Normal 17 44" xfId="17879"/>
    <cellStyle name="Normal 17 44 2" xfId="17880"/>
    <cellStyle name="Normal 17 45" xfId="17881"/>
    <cellStyle name="Normal 17 45 2" xfId="17882"/>
    <cellStyle name="Normal 17 46" xfId="17883"/>
    <cellStyle name="Normal 17 46 2" xfId="17884"/>
    <cellStyle name="Normal 17 47" xfId="17885"/>
    <cellStyle name="Normal 17 47 2" xfId="17886"/>
    <cellStyle name="Normal 17 48" xfId="17887"/>
    <cellStyle name="Normal 17 48 2" xfId="17888"/>
    <cellStyle name="Normal 17 48 3" xfId="17889"/>
    <cellStyle name="Normal 17 49" xfId="17890"/>
    <cellStyle name="Normal 17 49 2" xfId="17891"/>
    <cellStyle name="Normal 17 5" xfId="17892"/>
    <cellStyle name="Normal 17 5 2" xfId="17893"/>
    <cellStyle name="Normal 17 50" xfId="17894"/>
    <cellStyle name="Normal 17 50 2" xfId="17895"/>
    <cellStyle name="Normal 17 51" xfId="17896"/>
    <cellStyle name="Normal 17 51 2" xfId="17897"/>
    <cellStyle name="Normal 17 52" xfId="17898"/>
    <cellStyle name="Normal 17 52 2" xfId="17899"/>
    <cellStyle name="Normal 17 53" xfId="17900"/>
    <cellStyle name="Normal 17 53 2" xfId="17901"/>
    <cellStyle name="Normal 17 54" xfId="17902"/>
    <cellStyle name="Normal 17 54 2" xfId="17903"/>
    <cellStyle name="Normal 17 55" xfId="17904"/>
    <cellStyle name="Normal 17 55 2" xfId="17905"/>
    <cellStyle name="Normal 17 56" xfId="17906"/>
    <cellStyle name="Normal 17 56 2" xfId="17907"/>
    <cellStyle name="Normal 17 57" xfId="17908"/>
    <cellStyle name="Normal 17 57 2" xfId="17909"/>
    <cellStyle name="Normal 17 58" xfId="17910"/>
    <cellStyle name="Normal 17 58 2" xfId="17911"/>
    <cellStyle name="Normal 17 59" xfId="17912"/>
    <cellStyle name="Normal 17 59 2" xfId="17913"/>
    <cellStyle name="Normal 17 6" xfId="17914"/>
    <cellStyle name="Normal 17 6 2" xfId="17915"/>
    <cellStyle name="Normal 17 60" xfId="17916"/>
    <cellStyle name="Normal 17 60 2" xfId="17917"/>
    <cellStyle name="Normal 17 61" xfId="17918"/>
    <cellStyle name="Normal 17 61 2" xfId="17919"/>
    <cellStyle name="Normal 17 62" xfId="17920"/>
    <cellStyle name="Normal 17 62 2" xfId="17921"/>
    <cellStyle name="Normal 17 63" xfId="17922"/>
    <cellStyle name="Normal 17 63 2" xfId="17923"/>
    <cellStyle name="Normal 17 64" xfId="17924"/>
    <cellStyle name="Normal 17 64 2" xfId="17925"/>
    <cellStyle name="Normal 17 65" xfId="17926"/>
    <cellStyle name="Normal 17 65 2" xfId="17927"/>
    <cellStyle name="Normal 17 66" xfId="17928"/>
    <cellStyle name="Normal 17 66 2" xfId="17929"/>
    <cellStyle name="Normal 17 67" xfId="17930"/>
    <cellStyle name="Normal 17 67 2" xfId="17931"/>
    <cellStyle name="Normal 17 68" xfId="17932"/>
    <cellStyle name="Normal 17 68 2" xfId="17933"/>
    <cellStyle name="Normal 17 69" xfId="17934"/>
    <cellStyle name="Normal 17 69 2" xfId="17935"/>
    <cellStyle name="Normal 17 7" xfId="17936"/>
    <cellStyle name="Normal 17 7 2" xfId="17937"/>
    <cellStyle name="Normal 17 70" xfId="17938"/>
    <cellStyle name="Normal 17 70 2" xfId="17939"/>
    <cellStyle name="Normal 17 71" xfId="17940"/>
    <cellStyle name="Normal 17 71 2" xfId="17941"/>
    <cellStyle name="Normal 17 72" xfId="17942"/>
    <cellStyle name="Normal 17 72 2" xfId="17943"/>
    <cellStyle name="Normal 17 73" xfId="17944"/>
    <cellStyle name="Normal 17 73 2" xfId="17945"/>
    <cellStyle name="Normal 17 74" xfId="17946"/>
    <cellStyle name="Normal 17 74 2" xfId="17947"/>
    <cellStyle name="Normal 17 75" xfId="17948"/>
    <cellStyle name="Normal 17 75 2" xfId="17949"/>
    <cellStyle name="Normal 17 76" xfId="17950"/>
    <cellStyle name="Normal 17 76 2" xfId="17951"/>
    <cellStyle name="Normal 17 77" xfId="17952"/>
    <cellStyle name="Normal 17 77 2" xfId="17953"/>
    <cellStyle name="Normal 17 78" xfId="17954"/>
    <cellStyle name="Normal 17 79" xfId="17955"/>
    <cellStyle name="Normal 17 8" xfId="17956"/>
    <cellStyle name="Normal 17 8 2" xfId="17957"/>
    <cellStyle name="Normal 17 9" xfId="17958"/>
    <cellStyle name="Normal 17 9 2" xfId="17959"/>
    <cellStyle name="Normal 170" xfId="57513"/>
    <cellStyle name="Normal 170 2" xfId="57514"/>
    <cellStyle name="Normal 170 3" xfId="57515"/>
    <cellStyle name="Normal 170 4" xfId="57516"/>
    <cellStyle name="Normal 170 5" xfId="57517"/>
    <cellStyle name="Normal 171" xfId="57518"/>
    <cellStyle name="Normal 171 2" xfId="57519"/>
    <cellStyle name="Normal 171 3" xfId="57520"/>
    <cellStyle name="Normal 171 4" xfId="57521"/>
    <cellStyle name="Normal 171 5" xfId="57522"/>
    <cellStyle name="Normal 172" xfId="57523"/>
    <cellStyle name="Normal 172 2" xfId="57524"/>
    <cellStyle name="Normal 172 3" xfId="57525"/>
    <cellStyle name="Normal 172 4" xfId="57526"/>
    <cellStyle name="Normal 172 5" xfId="57527"/>
    <cellStyle name="Normal 173" xfId="57528"/>
    <cellStyle name="Normal 173 2" xfId="57529"/>
    <cellStyle name="Normal 173 3" xfId="57530"/>
    <cellStyle name="Normal 173 4" xfId="57531"/>
    <cellStyle name="Normal 173 5" xfId="57532"/>
    <cellStyle name="Normal 174" xfId="57533"/>
    <cellStyle name="Normal 174 2" xfId="57534"/>
    <cellStyle name="Normal 174 3" xfId="57535"/>
    <cellStyle name="Normal 174 4" xfId="57536"/>
    <cellStyle name="Normal 174 5" xfId="57537"/>
    <cellStyle name="Normal 175" xfId="57538"/>
    <cellStyle name="Normal 175 2" xfId="57539"/>
    <cellStyle name="Normal 175 3" xfId="57540"/>
    <cellStyle name="Normal 175 4" xfId="57541"/>
    <cellStyle name="Normal 175 5" xfId="57542"/>
    <cellStyle name="Normal 176" xfId="57543"/>
    <cellStyle name="Normal 176 2" xfId="57544"/>
    <cellStyle name="Normal 176 3" xfId="57545"/>
    <cellStyle name="Normal 176 4" xfId="57546"/>
    <cellStyle name="Normal 176 5" xfId="57547"/>
    <cellStyle name="Normal 177" xfId="57548"/>
    <cellStyle name="Normal 177 2" xfId="57549"/>
    <cellStyle name="Normal 177 3" xfId="57550"/>
    <cellStyle name="Normal 177 4" xfId="57551"/>
    <cellStyle name="Normal 177 5" xfId="57552"/>
    <cellStyle name="Normal 178" xfId="57553"/>
    <cellStyle name="Normal 178 2" xfId="57554"/>
    <cellStyle name="Normal 178 3" xfId="57555"/>
    <cellStyle name="Normal 178 4" xfId="57556"/>
    <cellStyle name="Normal 178 5" xfId="57557"/>
    <cellStyle name="Normal 179" xfId="57558"/>
    <cellStyle name="Normal 179 2" xfId="57559"/>
    <cellStyle name="Normal 179 3" xfId="57560"/>
    <cellStyle name="Normal 179 4" xfId="57561"/>
    <cellStyle name="Normal 179 5" xfId="57562"/>
    <cellStyle name="Normal 18" xfId="17960"/>
    <cellStyle name="Normal 18 10" xfId="17961"/>
    <cellStyle name="Normal 18 10 2" xfId="17962"/>
    <cellStyle name="Normal 18 11" xfId="17963"/>
    <cellStyle name="Normal 18 11 2" xfId="17964"/>
    <cellStyle name="Normal 18 12" xfId="17965"/>
    <cellStyle name="Normal 18 12 2" xfId="17966"/>
    <cellStyle name="Normal 18 13" xfId="17967"/>
    <cellStyle name="Normal 18 13 2" xfId="17968"/>
    <cellStyle name="Normal 18 14" xfId="17969"/>
    <cellStyle name="Normal 18 14 2" xfId="17970"/>
    <cellStyle name="Normal 18 15" xfId="17971"/>
    <cellStyle name="Normal 18 15 2" xfId="17972"/>
    <cellStyle name="Normal 18 16" xfId="17973"/>
    <cellStyle name="Normal 18 16 2" xfId="17974"/>
    <cellStyle name="Normal 18 17" xfId="17975"/>
    <cellStyle name="Normal 18 17 2" xfId="17976"/>
    <cellStyle name="Normal 18 18" xfId="17977"/>
    <cellStyle name="Normal 18 18 2" xfId="17978"/>
    <cellStyle name="Normal 18 19" xfId="17979"/>
    <cellStyle name="Normal 18 19 2" xfId="17980"/>
    <cellStyle name="Normal 18 2" xfId="17981"/>
    <cellStyle name="Normal 18 2 10" xfId="17982"/>
    <cellStyle name="Normal 18 2 11" xfId="17983"/>
    <cellStyle name="Normal 18 2 12" xfId="17984"/>
    <cellStyle name="Normal 18 2 13" xfId="17985"/>
    <cellStyle name="Normal 18 2 14" xfId="17986"/>
    <cellStyle name="Normal 18 2 15" xfId="17987"/>
    <cellStyle name="Normal 18 2 16" xfId="17988"/>
    <cellStyle name="Normal 18 2 17" xfId="17989"/>
    <cellStyle name="Normal 18 2 18" xfId="17990"/>
    <cellStyle name="Normal 18 2 19" xfId="17991"/>
    <cellStyle name="Normal 18 2 2" xfId="17992"/>
    <cellStyle name="Normal 18 2 2 10" xfId="17993"/>
    <cellStyle name="Normal 18 2 2 11" xfId="17994"/>
    <cellStyle name="Normal 18 2 2 12" xfId="17995"/>
    <cellStyle name="Normal 18 2 2 13" xfId="17996"/>
    <cellStyle name="Normal 18 2 2 14" xfId="17997"/>
    <cellStyle name="Normal 18 2 2 15" xfId="17998"/>
    <cellStyle name="Normal 18 2 2 16" xfId="17999"/>
    <cellStyle name="Normal 18 2 2 17" xfId="18000"/>
    <cellStyle name="Normal 18 2 2 18" xfId="18001"/>
    <cellStyle name="Normal 18 2 2 19" xfId="18002"/>
    <cellStyle name="Normal 18 2 2 2" xfId="18003"/>
    <cellStyle name="Normal 18 2 2 20" xfId="18004"/>
    <cellStyle name="Normal 18 2 2 21" xfId="18005"/>
    <cellStyle name="Normal 18 2 2 22" xfId="18006"/>
    <cellStyle name="Normal 18 2 2 23" xfId="18007"/>
    <cellStyle name="Normal 18 2 2 24" xfId="18008"/>
    <cellStyle name="Normal 18 2 2 25" xfId="18009"/>
    <cellStyle name="Normal 18 2 2 26" xfId="18010"/>
    <cellStyle name="Normal 18 2 2 27" xfId="18011"/>
    <cellStyle name="Normal 18 2 2 3" xfId="18012"/>
    <cellStyle name="Normal 18 2 2 4" xfId="18013"/>
    <cellStyle name="Normal 18 2 2 5" xfId="18014"/>
    <cellStyle name="Normal 18 2 2 6" xfId="18015"/>
    <cellStyle name="Normal 18 2 2 7" xfId="18016"/>
    <cellStyle name="Normal 18 2 2 8" xfId="18017"/>
    <cellStyle name="Normal 18 2 2 9" xfId="18018"/>
    <cellStyle name="Normal 18 2 20" xfId="18019"/>
    <cellStyle name="Normal 18 2 21" xfId="18020"/>
    <cellStyle name="Normal 18 2 22" xfId="18021"/>
    <cellStyle name="Normal 18 2 23" xfId="18022"/>
    <cellStyle name="Normal 18 2 24" xfId="18023"/>
    <cellStyle name="Normal 18 2 25" xfId="18024"/>
    <cellStyle name="Normal 18 2 26" xfId="18025"/>
    <cellStyle name="Normal 18 2 27" xfId="18026"/>
    <cellStyle name="Normal 18 2 3" xfId="18027"/>
    <cellStyle name="Normal 18 2 4" xfId="18028"/>
    <cellStyle name="Normal 18 2 5" xfId="18029"/>
    <cellStyle name="Normal 18 2 6" xfId="18030"/>
    <cellStyle name="Normal 18 2 7" xfId="18031"/>
    <cellStyle name="Normal 18 2 8" xfId="18032"/>
    <cellStyle name="Normal 18 2 9" xfId="18033"/>
    <cellStyle name="Normal 18 20" xfId="18034"/>
    <cellStyle name="Normal 18 20 2" xfId="18035"/>
    <cellStyle name="Normal 18 21" xfId="18036"/>
    <cellStyle name="Normal 18 21 2" xfId="18037"/>
    <cellStyle name="Normal 18 22" xfId="18038"/>
    <cellStyle name="Normal 18 22 2" xfId="18039"/>
    <cellStyle name="Normal 18 23" xfId="18040"/>
    <cellStyle name="Normal 18 23 2" xfId="18041"/>
    <cellStyle name="Normal 18 24" xfId="18042"/>
    <cellStyle name="Normal 18 24 2" xfId="18043"/>
    <cellStyle name="Normal 18 25" xfId="18044"/>
    <cellStyle name="Normal 18 25 2" xfId="18045"/>
    <cellStyle name="Normal 18 26" xfId="18046"/>
    <cellStyle name="Normal 18 26 2" xfId="18047"/>
    <cellStyle name="Normal 18 27" xfId="18048"/>
    <cellStyle name="Normal 18 27 2" xfId="18049"/>
    <cellStyle name="Normal 18 28" xfId="18050"/>
    <cellStyle name="Normal 18 28 2" xfId="18051"/>
    <cellStyle name="Normal 18 29" xfId="18052"/>
    <cellStyle name="Normal 18 29 2" xfId="18053"/>
    <cellStyle name="Normal 18 3" xfId="18054"/>
    <cellStyle name="Normal 18 3 2" xfId="18055"/>
    <cellStyle name="Normal 18 3 3" xfId="18056"/>
    <cellStyle name="Normal 18 3 4" xfId="18057"/>
    <cellStyle name="Normal 18 3 5" xfId="18058"/>
    <cellStyle name="Normal 18 30" xfId="18059"/>
    <cellStyle name="Normal 18 30 2" xfId="18060"/>
    <cellStyle name="Normal 18 31" xfId="18061"/>
    <cellStyle name="Normal 18 31 2" xfId="18062"/>
    <cellStyle name="Normal 18 32" xfId="18063"/>
    <cellStyle name="Normal 18 32 2" xfId="18064"/>
    <cellStyle name="Normal 18 33" xfId="18065"/>
    <cellStyle name="Normal 18 33 2" xfId="18066"/>
    <cellStyle name="Normal 18 33 2 2" xfId="18067"/>
    <cellStyle name="Normal 18 33 3" xfId="18068"/>
    <cellStyle name="Normal 18 34" xfId="18069"/>
    <cellStyle name="Normal 18 34 2" xfId="18070"/>
    <cellStyle name="Normal 18 35" xfId="18071"/>
    <cellStyle name="Normal 18 35 2" xfId="18072"/>
    <cellStyle name="Normal 18 36" xfId="18073"/>
    <cellStyle name="Normal 18 36 2" xfId="18074"/>
    <cellStyle name="Normal 18 37" xfId="18075"/>
    <cellStyle name="Normal 18 37 2" xfId="18076"/>
    <cellStyle name="Normal 18 38" xfId="18077"/>
    <cellStyle name="Normal 18 39" xfId="18078"/>
    <cellStyle name="Normal 18 4" xfId="18079"/>
    <cellStyle name="Normal 18 4 2" xfId="18080"/>
    <cellStyle name="Normal 18 5" xfId="18081"/>
    <cellStyle name="Normal 18 5 2" xfId="18082"/>
    <cellStyle name="Normal 18 6" xfId="18083"/>
    <cellStyle name="Normal 18 6 2" xfId="18084"/>
    <cellStyle name="Normal 18 7" xfId="18085"/>
    <cellStyle name="Normal 18 7 2" xfId="18086"/>
    <cellStyle name="Normal 18 8" xfId="18087"/>
    <cellStyle name="Normal 18 8 2" xfId="18088"/>
    <cellStyle name="Normal 18 9" xfId="18089"/>
    <cellStyle name="Normal 18 9 2" xfId="18090"/>
    <cellStyle name="Normal 180" xfId="57563"/>
    <cellStyle name="Normal 180 2" xfId="57564"/>
    <cellStyle name="Normal 180 3" xfId="57565"/>
    <cellStyle name="Normal 180 4" xfId="57566"/>
    <cellStyle name="Normal 180 5" xfId="57567"/>
    <cellStyle name="Normal 181" xfId="57568"/>
    <cellStyle name="Normal 182" xfId="57569"/>
    <cellStyle name="Normal 182 2" xfId="57570"/>
    <cellStyle name="Normal 182 3" xfId="57571"/>
    <cellStyle name="Normal 182 4" xfId="57572"/>
    <cellStyle name="Normal 182 5" xfId="57573"/>
    <cellStyle name="Normal 183" xfId="57574"/>
    <cellStyle name="Normal 183 2" xfId="57575"/>
    <cellStyle name="Normal 183 3" xfId="57576"/>
    <cellStyle name="Normal 183 4" xfId="57577"/>
    <cellStyle name="Normal 183 5" xfId="57578"/>
    <cellStyle name="Normal 184" xfId="57579"/>
    <cellStyle name="Normal 184 2" xfId="57580"/>
    <cellStyle name="Normal 184 3" xfId="57581"/>
    <cellStyle name="Normal 184 4" xfId="57582"/>
    <cellStyle name="Normal 184 5" xfId="57583"/>
    <cellStyle name="Normal 185" xfId="57584"/>
    <cellStyle name="Normal 185 2" xfId="57585"/>
    <cellStyle name="Normal 185 3" xfId="57586"/>
    <cellStyle name="Normal 185 4" xfId="57587"/>
    <cellStyle name="Normal 185 5" xfId="57588"/>
    <cellStyle name="Normal 186" xfId="57589"/>
    <cellStyle name="Normal 186 2" xfId="57590"/>
    <cellStyle name="Normal 186 3" xfId="57591"/>
    <cellStyle name="Normal 186 4" xfId="57592"/>
    <cellStyle name="Normal 186 5" xfId="57593"/>
    <cellStyle name="Normal 187" xfId="57594"/>
    <cellStyle name="Normal 187 2" xfId="57595"/>
    <cellStyle name="Normal 187 3" xfId="57596"/>
    <cellStyle name="Normal 187 4" xfId="57597"/>
    <cellStyle name="Normal 187 5" xfId="57598"/>
    <cellStyle name="Normal 188" xfId="57599"/>
    <cellStyle name="Normal 188 2" xfId="57600"/>
    <cellStyle name="Normal 188 3" xfId="57601"/>
    <cellStyle name="Normal 188 4" xfId="57602"/>
    <cellStyle name="Normal 188 5" xfId="57603"/>
    <cellStyle name="Normal 189" xfId="57604"/>
    <cellStyle name="Normal 189 2" xfId="57605"/>
    <cellStyle name="Normal 189 3" xfId="57606"/>
    <cellStyle name="Normal 189 4" xfId="57607"/>
    <cellStyle name="Normal 189 5" xfId="57608"/>
    <cellStyle name="Normal 19" xfId="18091"/>
    <cellStyle name="Normal 19 10" xfId="18092"/>
    <cellStyle name="Normal 19 10 2" xfId="18093"/>
    <cellStyle name="Normal 19 11" xfId="18094"/>
    <cellStyle name="Normal 19 11 2" xfId="18095"/>
    <cellStyle name="Normal 19 12" xfId="18096"/>
    <cellStyle name="Normal 19 12 2" xfId="18097"/>
    <cellStyle name="Normal 19 13" xfId="18098"/>
    <cellStyle name="Normal 19 13 2" xfId="18099"/>
    <cellStyle name="Normal 19 14" xfId="18100"/>
    <cellStyle name="Normal 19 14 2" xfId="18101"/>
    <cellStyle name="Normal 19 15" xfId="18102"/>
    <cellStyle name="Normal 19 15 2" xfId="18103"/>
    <cellStyle name="Normal 19 16" xfId="18104"/>
    <cellStyle name="Normal 19 16 2" xfId="18105"/>
    <cellStyle name="Normal 19 17" xfId="18106"/>
    <cellStyle name="Normal 19 17 2" xfId="18107"/>
    <cellStyle name="Normal 19 18" xfId="18108"/>
    <cellStyle name="Normal 19 18 2" xfId="18109"/>
    <cellStyle name="Normal 19 19" xfId="18110"/>
    <cellStyle name="Normal 19 19 2" xfId="18111"/>
    <cellStyle name="Normal 19 2" xfId="18112"/>
    <cellStyle name="Normal 19 2 10" xfId="18113"/>
    <cellStyle name="Normal 19 2 11" xfId="18114"/>
    <cellStyle name="Normal 19 2 12" xfId="18115"/>
    <cellStyle name="Normal 19 2 13" xfId="18116"/>
    <cellStyle name="Normal 19 2 14" xfId="18117"/>
    <cellStyle name="Normal 19 2 15" xfId="18118"/>
    <cellStyle name="Normal 19 2 16" xfId="18119"/>
    <cellStyle name="Normal 19 2 17" xfId="18120"/>
    <cellStyle name="Normal 19 2 18" xfId="18121"/>
    <cellStyle name="Normal 19 2 19" xfId="18122"/>
    <cellStyle name="Normal 19 2 2" xfId="18123"/>
    <cellStyle name="Normal 19 2 2 10" xfId="18124"/>
    <cellStyle name="Normal 19 2 2 11" xfId="18125"/>
    <cellStyle name="Normal 19 2 2 12" xfId="18126"/>
    <cellStyle name="Normal 19 2 2 13" xfId="18127"/>
    <cellStyle name="Normal 19 2 2 14" xfId="18128"/>
    <cellStyle name="Normal 19 2 2 15" xfId="18129"/>
    <cellStyle name="Normal 19 2 2 16" xfId="18130"/>
    <cellStyle name="Normal 19 2 2 17" xfId="18131"/>
    <cellStyle name="Normal 19 2 2 18" xfId="18132"/>
    <cellStyle name="Normal 19 2 2 19" xfId="18133"/>
    <cellStyle name="Normal 19 2 2 2" xfId="18134"/>
    <cellStyle name="Normal 19 2 2 20" xfId="18135"/>
    <cellStyle name="Normal 19 2 2 21" xfId="18136"/>
    <cellStyle name="Normal 19 2 2 22" xfId="18137"/>
    <cellStyle name="Normal 19 2 2 23" xfId="18138"/>
    <cellStyle name="Normal 19 2 2 24" xfId="18139"/>
    <cellStyle name="Normal 19 2 2 25" xfId="18140"/>
    <cellStyle name="Normal 19 2 2 26" xfId="18141"/>
    <cellStyle name="Normal 19 2 2 27" xfId="18142"/>
    <cellStyle name="Normal 19 2 2 3" xfId="18143"/>
    <cellStyle name="Normal 19 2 2 4" xfId="18144"/>
    <cellStyle name="Normal 19 2 2 5" xfId="18145"/>
    <cellStyle name="Normal 19 2 2 6" xfId="18146"/>
    <cellStyle name="Normal 19 2 2 7" xfId="18147"/>
    <cellStyle name="Normal 19 2 2 8" xfId="18148"/>
    <cellStyle name="Normal 19 2 2 9" xfId="18149"/>
    <cellStyle name="Normal 19 2 20" xfId="18150"/>
    <cellStyle name="Normal 19 2 21" xfId="18151"/>
    <cellStyle name="Normal 19 2 22" xfId="18152"/>
    <cellStyle name="Normal 19 2 23" xfId="18153"/>
    <cellStyle name="Normal 19 2 24" xfId="18154"/>
    <cellStyle name="Normal 19 2 25" xfId="18155"/>
    <cellStyle name="Normal 19 2 26" xfId="18156"/>
    <cellStyle name="Normal 19 2 27" xfId="18157"/>
    <cellStyle name="Normal 19 2 3" xfId="18158"/>
    <cellStyle name="Normal 19 2 4" xfId="18159"/>
    <cellStyle name="Normal 19 2 5" xfId="18160"/>
    <cellStyle name="Normal 19 2 6" xfId="18161"/>
    <cellStyle name="Normal 19 2 7" xfId="18162"/>
    <cellStyle name="Normal 19 2 8" xfId="18163"/>
    <cellStyle name="Normal 19 2 9" xfId="18164"/>
    <cellStyle name="Normal 19 20" xfId="18165"/>
    <cellStyle name="Normal 19 20 2" xfId="18166"/>
    <cellStyle name="Normal 19 21" xfId="18167"/>
    <cellStyle name="Normal 19 21 2" xfId="18168"/>
    <cellStyle name="Normal 19 22" xfId="18169"/>
    <cellStyle name="Normal 19 22 2" xfId="18170"/>
    <cellStyle name="Normal 19 23" xfId="18171"/>
    <cellStyle name="Normal 19 23 2" xfId="18172"/>
    <cellStyle name="Normal 19 24" xfId="18173"/>
    <cellStyle name="Normal 19 24 2" xfId="18174"/>
    <cellStyle name="Normal 19 25" xfId="18175"/>
    <cellStyle name="Normal 19 25 2" xfId="18176"/>
    <cellStyle name="Normal 19 26" xfId="18177"/>
    <cellStyle name="Normal 19 26 2" xfId="18178"/>
    <cellStyle name="Normal 19 27" xfId="18179"/>
    <cellStyle name="Normal 19 27 2" xfId="18180"/>
    <cellStyle name="Normal 19 28" xfId="18181"/>
    <cellStyle name="Normal 19 28 2" xfId="18182"/>
    <cellStyle name="Normal 19 29" xfId="18183"/>
    <cellStyle name="Normal 19 29 2" xfId="18184"/>
    <cellStyle name="Normal 19 3" xfId="18185"/>
    <cellStyle name="Normal 19 3 2" xfId="18186"/>
    <cellStyle name="Normal 19 3 3" xfId="18187"/>
    <cellStyle name="Normal 19 30" xfId="18188"/>
    <cellStyle name="Normal 19 30 2" xfId="18189"/>
    <cellStyle name="Normal 19 31" xfId="18190"/>
    <cellStyle name="Normal 19 31 2" xfId="18191"/>
    <cellStyle name="Normal 19 32" xfId="18192"/>
    <cellStyle name="Normal 19 32 2" xfId="18193"/>
    <cellStyle name="Normal 19 33" xfId="18194"/>
    <cellStyle name="Normal 19 34" xfId="18195"/>
    <cellStyle name="Normal 19 34 2" xfId="18196"/>
    <cellStyle name="Normal 19 35" xfId="18197"/>
    <cellStyle name="Normal 19 35 2" xfId="18198"/>
    <cellStyle name="Normal 19 36" xfId="18199"/>
    <cellStyle name="Normal 19 36 2" xfId="18200"/>
    <cellStyle name="Normal 19 37" xfId="18201"/>
    <cellStyle name="Normal 19 37 2" xfId="18202"/>
    <cellStyle name="Normal 19 38" xfId="18203"/>
    <cellStyle name="Normal 19 39" xfId="18204"/>
    <cellStyle name="Normal 19 4" xfId="18205"/>
    <cellStyle name="Normal 19 4 2" xfId="18206"/>
    <cellStyle name="Normal 19 5" xfId="18207"/>
    <cellStyle name="Normal 19 5 2" xfId="18208"/>
    <cellStyle name="Normal 19 5 3" xfId="18209"/>
    <cellStyle name="Normal 19 5 3 2" xfId="18210"/>
    <cellStyle name="Normal 19 6" xfId="18211"/>
    <cellStyle name="Normal 19 6 2" xfId="18212"/>
    <cellStyle name="Normal 19 7" xfId="18213"/>
    <cellStyle name="Normal 19 7 2" xfId="18214"/>
    <cellStyle name="Normal 19 8" xfId="18215"/>
    <cellStyle name="Normal 19 8 2" xfId="18216"/>
    <cellStyle name="Normal 19 9" xfId="18217"/>
    <cellStyle name="Normal 19 9 2" xfId="18218"/>
    <cellStyle name="Normal 190" xfId="57609"/>
    <cellStyle name="Normal 190 2" xfId="57610"/>
    <cellStyle name="Normal 190 3" xfId="57611"/>
    <cellStyle name="Normal 190 4" xfId="57612"/>
    <cellStyle name="Normal 190 5" xfId="57613"/>
    <cellStyle name="Normal 191" xfId="57614"/>
    <cellStyle name="Normal 191 2" xfId="57615"/>
    <cellStyle name="Normal 191 3" xfId="57616"/>
    <cellStyle name="Normal 191 4" xfId="57617"/>
    <cellStyle name="Normal 191 5" xfId="57618"/>
    <cellStyle name="Normal 192" xfId="57619"/>
    <cellStyle name="Normal 192 2" xfId="57620"/>
    <cellStyle name="Normal 192 3" xfId="57621"/>
    <cellStyle name="Normal 192 4" xfId="57622"/>
    <cellStyle name="Normal 192 5" xfId="57623"/>
    <cellStyle name="Normal 193" xfId="57624"/>
    <cellStyle name="Normal 193 2" xfId="57625"/>
    <cellStyle name="Normal 193 3" xfId="57626"/>
    <cellStyle name="Normal 193 4" xfId="57627"/>
    <cellStyle name="Normal 193 5" xfId="57628"/>
    <cellStyle name="Normal 194" xfId="57629"/>
    <cellStyle name="Normal 194 2" xfId="57630"/>
    <cellStyle name="Normal 194 3" xfId="57631"/>
    <cellStyle name="Normal 194 4" xfId="57632"/>
    <cellStyle name="Normal 194 5" xfId="57633"/>
    <cellStyle name="Normal 195" xfId="57634"/>
    <cellStyle name="Normal 195 2" xfId="57635"/>
    <cellStyle name="Normal 195 3" xfId="57636"/>
    <cellStyle name="Normal 195 4" xfId="57637"/>
    <cellStyle name="Normal 195 5" xfId="57638"/>
    <cellStyle name="Normal 196" xfId="57639"/>
    <cellStyle name="Normal 196 2" xfId="57640"/>
    <cellStyle name="Normal 196 3" xfId="57641"/>
    <cellStyle name="Normal 196 4" xfId="57642"/>
    <cellStyle name="Normal 196 5" xfId="57643"/>
    <cellStyle name="Normal 197" xfId="57644"/>
    <cellStyle name="Normal 198" xfId="57645"/>
    <cellStyle name="Normal 198 2" xfId="57646"/>
    <cellStyle name="Normal 198 3" xfId="57647"/>
    <cellStyle name="Normal 198 4" xfId="57648"/>
    <cellStyle name="Normal 198 5" xfId="57649"/>
    <cellStyle name="Normal 199" xfId="57650"/>
    <cellStyle name="Normal 199 2" xfId="57651"/>
    <cellStyle name="Normal 199 3" xfId="57652"/>
    <cellStyle name="Normal 199 4" xfId="57653"/>
    <cellStyle name="Normal 199 5" xfId="57654"/>
    <cellStyle name="Normal 2" xfId="3"/>
    <cellStyle name="Normal 2 10" xfId="18219"/>
    <cellStyle name="Normal 2 10 10" xfId="18220"/>
    <cellStyle name="Normal 2 10 10 10" xfId="18221"/>
    <cellStyle name="Normal 2 10 10 11" xfId="18222"/>
    <cellStyle name="Normal 2 10 10 2" xfId="18223"/>
    <cellStyle name="Normal 2 10 10 2 2" xfId="18224"/>
    <cellStyle name="Normal 2 10 10 2 2 2" xfId="18225"/>
    <cellStyle name="Normal 2 10 10 2 2 2 2" xfId="18226"/>
    <cellStyle name="Normal 2 10 10 2 2 3" xfId="18227"/>
    <cellStyle name="Normal 2 10 10 2 2 4" xfId="18228"/>
    <cellStyle name="Normal 2 10 10 2 2 5" xfId="18229"/>
    <cellStyle name="Normal 2 10 10 2 3" xfId="18230"/>
    <cellStyle name="Normal 2 10 10 2 4" xfId="18231"/>
    <cellStyle name="Normal 2 10 10 2 5" xfId="18232"/>
    <cellStyle name="Normal 2 10 10 3" xfId="18233"/>
    <cellStyle name="Normal 2 10 10 3 2" xfId="18234"/>
    <cellStyle name="Normal 2 10 10 3 2 2" xfId="18235"/>
    <cellStyle name="Normal 2 10 10 3 2 3" xfId="18236"/>
    <cellStyle name="Normal 2 10 10 3 2 4" xfId="18237"/>
    <cellStyle name="Normal 2 10 10 3 3" xfId="18238"/>
    <cellStyle name="Normal 2 10 10 3 4" xfId="18239"/>
    <cellStyle name="Normal 2 10 10 3 5" xfId="18240"/>
    <cellStyle name="Normal 2 10 10 4" xfId="18241"/>
    <cellStyle name="Normal 2 10 10 4 2" xfId="18242"/>
    <cellStyle name="Normal 2 10 10 4 2 2" xfId="18243"/>
    <cellStyle name="Normal 2 10 10 4 2 3" xfId="18244"/>
    <cellStyle name="Normal 2 10 10 4 2 4" xfId="18245"/>
    <cellStyle name="Normal 2 10 10 4 3" xfId="18246"/>
    <cellStyle name="Normal 2 10 10 4 4" xfId="18247"/>
    <cellStyle name="Normal 2 10 10 4 5" xfId="18248"/>
    <cellStyle name="Normal 2 10 10 5" xfId="18249"/>
    <cellStyle name="Normal 2 10 10 5 2" xfId="18250"/>
    <cellStyle name="Normal 2 10 10 5 2 2" xfId="18251"/>
    <cellStyle name="Normal 2 10 10 5 2 3" xfId="18252"/>
    <cellStyle name="Normal 2 10 10 5 2 4" xfId="18253"/>
    <cellStyle name="Normal 2 10 10 5 3" xfId="18254"/>
    <cellStyle name="Normal 2 10 10 5 4" xfId="18255"/>
    <cellStyle name="Normal 2 10 10 5 5" xfId="18256"/>
    <cellStyle name="Normal 2 10 10 6" xfId="18257"/>
    <cellStyle name="Normal 2 10 10 6 2" xfId="18258"/>
    <cellStyle name="Normal 2 10 10 6 2 2" xfId="18259"/>
    <cellStyle name="Normal 2 10 10 6 2 2 2" xfId="18260"/>
    <cellStyle name="Normal 2 10 10 6 2 3" xfId="18261"/>
    <cellStyle name="Normal 2 10 10 6 2 4" xfId="18262"/>
    <cellStyle name="Normal 2 10 10 6 2 5" xfId="18263"/>
    <cellStyle name="Normal 2 10 10 6 3" xfId="18264"/>
    <cellStyle name="Normal 2 10 10 6 4" xfId="18265"/>
    <cellStyle name="Normal 2 10 10 6 5" xfId="18266"/>
    <cellStyle name="Normal 2 10 10 7" xfId="18267"/>
    <cellStyle name="Normal 2 10 10 7 2" xfId="18268"/>
    <cellStyle name="Normal 2 10 10 7 2 2" xfId="18269"/>
    <cellStyle name="Normal 2 10 10 7 2 2 2" xfId="18270"/>
    <cellStyle name="Normal 2 10 10 7 2 2 2 2" xfId="18271"/>
    <cellStyle name="Normal 2 10 10 7 2 2 3" xfId="18272"/>
    <cellStyle name="Normal 2 10 10 7 2 3" xfId="18273"/>
    <cellStyle name="Normal 2 10 10 7 2 4" xfId="18274"/>
    <cellStyle name="Normal 2 10 10 7 3" xfId="18275"/>
    <cellStyle name="Normal 2 10 10 7 4" xfId="18276"/>
    <cellStyle name="Normal 2 10 10 7 5" xfId="18277"/>
    <cellStyle name="Normal 2 10 10 8" xfId="18278"/>
    <cellStyle name="Normal 2 10 10 8 2" xfId="18279"/>
    <cellStyle name="Normal 2 10 10 8 3" xfId="18280"/>
    <cellStyle name="Normal 2 10 10 8 4" xfId="18281"/>
    <cellStyle name="Normal 2 10 10 9" xfId="18282"/>
    <cellStyle name="Normal 2 10 10 9 2" xfId="18283"/>
    <cellStyle name="Normal 2 10 10 9 2 2" xfId="18284"/>
    <cellStyle name="Normal 2 10 10 9 3" xfId="18285"/>
    <cellStyle name="Normal 2 10 11" xfId="18286"/>
    <cellStyle name="Normal 2 10 11 10" xfId="18287"/>
    <cellStyle name="Normal 2 10 11 11" xfId="18288"/>
    <cellStyle name="Normal 2 10 11 2" xfId="18289"/>
    <cellStyle name="Normal 2 10 11 2 2" xfId="18290"/>
    <cellStyle name="Normal 2 10 11 2 2 2" xfId="18291"/>
    <cellStyle name="Normal 2 10 11 2 2 3" xfId="18292"/>
    <cellStyle name="Normal 2 10 11 2 2 4" xfId="18293"/>
    <cellStyle name="Normal 2 10 11 2 3" xfId="18294"/>
    <cellStyle name="Normal 2 10 11 2 4" xfId="18295"/>
    <cellStyle name="Normal 2 10 11 2 5" xfId="18296"/>
    <cellStyle name="Normal 2 10 11 3" xfId="18297"/>
    <cellStyle name="Normal 2 10 11 3 2" xfId="18298"/>
    <cellStyle name="Normal 2 10 11 3 2 2" xfId="18299"/>
    <cellStyle name="Normal 2 10 11 3 2 3" xfId="18300"/>
    <cellStyle name="Normal 2 10 11 3 2 4" xfId="18301"/>
    <cellStyle name="Normal 2 10 11 3 3" xfId="18302"/>
    <cellStyle name="Normal 2 10 11 3 4" xfId="18303"/>
    <cellStyle name="Normal 2 10 11 3 5" xfId="18304"/>
    <cellStyle name="Normal 2 10 11 4" xfId="18305"/>
    <cellStyle name="Normal 2 10 11 4 2" xfId="18306"/>
    <cellStyle name="Normal 2 10 11 4 2 2" xfId="18307"/>
    <cellStyle name="Normal 2 10 11 4 2 3" xfId="18308"/>
    <cellStyle name="Normal 2 10 11 4 2 4" xfId="18309"/>
    <cellStyle name="Normal 2 10 11 4 3" xfId="18310"/>
    <cellStyle name="Normal 2 10 11 4 4" xfId="18311"/>
    <cellStyle name="Normal 2 10 11 4 5" xfId="18312"/>
    <cellStyle name="Normal 2 10 11 5" xfId="18313"/>
    <cellStyle name="Normal 2 10 11 5 2" xfId="18314"/>
    <cellStyle name="Normal 2 10 11 5 2 2" xfId="18315"/>
    <cellStyle name="Normal 2 10 11 5 2 3" xfId="18316"/>
    <cellStyle name="Normal 2 10 11 5 2 4" xfId="18317"/>
    <cellStyle name="Normal 2 10 11 5 3" xfId="18318"/>
    <cellStyle name="Normal 2 10 11 5 4" xfId="18319"/>
    <cellStyle name="Normal 2 10 11 5 5" xfId="18320"/>
    <cellStyle name="Normal 2 10 11 6" xfId="18321"/>
    <cellStyle name="Normal 2 10 11 6 2" xfId="18322"/>
    <cellStyle name="Normal 2 10 11 6 2 2" xfId="18323"/>
    <cellStyle name="Normal 2 10 11 6 2 3" xfId="18324"/>
    <cellStyle name="Normal 2 10 11 6 2 4" xfId="18325"/>
    <cellStyle name="Normal 2 10 11 6 3" xfId="18326"/>
    <cellStyle name="Normal 2 10 11 6 4" xfId="18327"/>
    <cellStyle name="Normal 2 10 11 6 5" xfId="18328"/>
    <cellStyle name="Normal 2 10 11 7" xfId="18329"/>
    <cellStyle name="Normal 2 10 11 7 2" xfId="18330"/>
    <cellStyle name="Normal 2 10 11 7 2 2" xfId="18331"/>
    <cellStyle name="Normal 2 10 11 7 2 3" xfId="18332"/>
    <cellStyle name="Normal 2 10 11 7 2 4" xfId="18333"/>
    <cellStyle name="Normal 2 10 11 7 3" xfId="18334"/>
    <cellStyle name="Normal 2 10 11 7 4" xfId="18335"/>
    <cellStyle name="Normal 2 10 11 7 5" xfId="18336"/>
    <cellStyle name="Normal 2 10 11 8" xfId="18337"/>
    <cellStyle name="Normal 2 10 11 8 2" xfId="18338"/>
    <cellStyle name="Normal 2 10 11 8 3" xfId="18339"/>
    <cellStyle name="Normal 2 10 11 8 4" xfId="18340"/>
    <cellStyle name="Normal 2 10 11 9" xfId="18341"/>
    <cellStyle name="Normal 2 10 12" xfId="18342"/>
    <cellStyle name="Normal 2 10 12 10" xfId="18343"/>
    <cellStyle name="Normal 2 10 12 11" xfId="18344"/>
    <cellStyle name="Normal 2 10 12 2" xfId="18345"/>
    <cellStyle name="Normal 2 10 12 2 2" xfId="18346"/>
    <cellStyle name="Normal 2 10 12 2 2 2" xfId="18347"/>
    <cellStyle name="Normal 2 10 12 2 2 3" xfId="18348"/>
    <cellStyle name="Normal 2 10 12 2 2 4" xfId="18349"/>
    <cellStyle name="Normal 2 10 12 2 3" xfId="18350"/>
    <cellStyle name="Normal 2 10 12 2 4" xfId="18351"/>
    <cellStyle name="Normal 2 10 12 2 4 2" xfId="18352"/>
    <cellStyle name="Normal 2 10 12 2 4 2 2" xfId="18353"/>
    <cellStyle name="Normal 2 10 12 2 4 3" xfId="18354"/>
    <cellStyle name="Normal 2 10 12 2 5" xfId="18355"/>
    <cellStyle name="Normal 2 10 12 3" xfId="18356"/>
    <cellStyle name="Normal 2 10 12 3 2" xfId="18357"/>
    <cellStyle name="Normal 2 10 12 3 2 2" xfId="18358"/>
    <cellStyle name="Normal 2 10 12 3 2 3" xfId="18359"/>
    <cellStyle name="Normal 2 10 12 3 2 4" xfId="18360"/>
    <cellStyle name="Normal 2 10 12 3 3" xfId="18361"/>
    <cellStyle name="Normal 2 10 12 3 4" xfId="18362"/>
    <cellStyle name="Normal 2 10 12 3 5" xfId="18363"/>
    <cellStyle name="Normal 2 10 12 4" xfId="18364"/>
    <cellStyle name="Normal 2 10 12 4 2" xfId="18365"/>
    <cellStyle name="Normal 2 10 12 4 2 2" xfId="18366"/>
    <cellStyle name="Normal 2 10 12 4 2 3" xfId="18367"/>
    <cellStyle name="Normal 2 10 12 4 2 4" xfId="18368"/>
    <cellStyle name="Normal 2 10 12 4 3" xfId="18369"/>
    <cellStyle name="Normal 2 10 12 4 4" xfId="18370"/>
    <cellStyle name="Normal 2 10 12 4 5" xfId="18371"/>
    <cellStyle name="Normal 2 10 12 5" xfId="18372"/>
    <cellStyle name="Normal 2 10 12 5 2" xfId="18373"/>
    <cellStyle name="Normal 2 10 12 5 2 2" xfId="18374"/>
    <cellStyle name="Normal 2 10 12 5 2 3" xfId="18375"/>
    <cellStyle name="Normal 2 10 12 5 2 4" xfId="18376"/>
    <cellStyle name="Normal 2 10 12 5 3" xfId="18377"/>
    <cellStyle name="Normal 2 10 12 5 4" xfId="18378"/>
    <cellStyle name="Normal 2 10 12 5 5" xfId="18379"/>
    <cellStyle name="Normal 2 10 12 6" xfId="18380"/>
    <cellStyle name="Normal 2 10 12 6 2" xfId="18381"/>
    <cellStyle name="Normal 2 10 12 6 2 2" xfId="18382"/>
    <cellStyle name="Normal 2 10 12 6 2 3" xfId="18383"/>
    <cellStyle name="Normal 2 10 12 6 2 4" xfId="18384"/>
    <cellStyle name="Normal 2 10 12 6 3" xfId="18385"/>
    <cellStyle name="Normal 2 10 12 6 4" xfId="18386"/>
    <cellStyle name="Normal 2 10 12 6 5" xfId="18387"/>
    <cellStyle name="Normal 2 10 12 7" xfId="18388"/>
    <cellStyle name="Normal 2 10 12 7 2" xfId="18389"/>
    <cellStyle name="Normal 2 10 12 7 2 2" xfId="18390"/>
    <cellStyle name="Normal 2 10 12 7 2 3" xfId="18391"/>
    <cellStyle name="Normal 2 10 12 7 2 4" xfId="18392"/>
    <cellStyle name="Normal 2 10 12 7 3" xfId="18393"/>
    <cellStyle name="Normal 2 10 12 7 4" xfId="18394"/>
    <cellStyle name="Normal 2 10 12 7 5" xfId="18395"/>
    <cellStyle name="Normal 2 10 12 8" xfId="18396"/>
    <cellStyle name="Normal 2 10 12 8 2" xfId="18397"/>
    <cellStyle name="Normal 2 10 12 8 3" xfId="18398"/>
    <cellStyle name="Normal 2 10 12 8 4" xfId="18399"/>
    <cellStyle name="Normal 2 10 12 9" xfId="18400"/>
    <cellStyle name="Normal 2 10 13" xfId="18401"/>
    <cellStyle name="Normal 2 10 13 10" xfId="18402"/>
    <cellStyle name="Normal 2 10 13 11" xfId="18403"/>
    <cellStyle name="Normal 2 10 13 2" xfId="18404"/>
    <cellStyle name="Normal 2 10 13 2 2" xfId="18405"/>
    <cellStyle name="Normal 2 10 13 2 2 2" xfId="18406"/>
    <cellStyle name="Normal 2 10 13 2 2 3" xfId="18407"/>
    <cellStyle name="Normal 2 10 13 2 2 4" xfId="18408"/>
    <cellStyle name="Normal 2 10 13 2 3" xfId="18409"/>
    <cellStyle name="Normal 2 10 13 2 4" xfId="18410"/>
    <cellStyle name="Normal 2 10 13 2 5" xfId="18411"/>
    <cellStyle name="Normal 2 10 13 3" xfId="18412"/>
    <cellStyle name="Normal 2 10 13 3 2" xfId="18413"/>
    <cellStyle name="Normal 2 10 13 3 2 2" xfId="18414"/>
    <cellStyle name="Normal 2 10 13 3 2 3" xfId="18415"/>
    <cellStyle name="Normal 2 10 13 3 2 4" xfId="18416"/>
    <cellStyle name="Normal 2 10 13 3 3" xfId="18417"/>
    <cellStyle name="Normal 2 10 13 3 4" xfId="18418"/>
    <cellStyle name="Normal 2 10 13 3 5" xfId="18419"/>
    <cellStyle name="Normal 2 10 13 4" xfId="18420"/>
    <cellStyle name="Normal 2 10 13 4 2" xfId="18421"/>
    <cellStyle name="Normal 2 10 13 4 2 2" xfId="18422"/>
    <cellStyle name="Normal 2 10 13 4 2 3" xfId="18423"/>
    <cellStyle name="Normal 2 10 13 4 2 4" xfId="18424"/>
    <cellStyle name="Normal 2 10 13 4 3" xfId="18425"/>
    <cellStyle name="Normal 2 10 13 4 4" xfId="18426"/>
    <cellStyle name="Normal 2 10 13 4 5" xfId="18427"/>
    <cellStyle name="Normal 2 10 13 5" xfId="18428"/>
    <cellStyle name="Normal 2 10 13 5 2" xfId="18429"/>
    <cellStyle name="Normal 2 10 13 5 2 2" xfId="18430"/>
    <cellStyle name="Normal 2 10 13 5 2 3" xfId="18431"/>
    <cellStyle name="Normal 2 10 13 5 2 3 2" xfId="18432"/>
    <cellStyle name="Normal 2 10 13 5 2 3 2 2" xfId="18433"/>
    <cellStyle name="Normal 2 10 13 5 2 3 3" xfId="18434"/>
    <cellStyle name="Normal 2 10 13 5 2 4" xfId="18435"/>
    <cellStyle name="Normal 2 10 13 5 3" xfId="18436"/>
    <cellStyle name="Normal 2 10 13 5 4" xfId="18437"/>
    <cellStyle name="Normal 2 10 13 5 5" xfId="18438"/>
    <cellStyle name="Normal 2 10 13 6" xfId="18439"/>
    <cellStyle name="Normal 2 10 13 6 2" xfId="18440"/>
    <cellStyle name="Normal 2 10 13 6 2 2" xfId="18441"/>
    <cellStyle name="Normal 2 10 13 6 2 2 2" xfId="18442"/>
    <cellStyle name="Normal 2 10 13 6 2 3" xfId="18443"/>
    <cellStyle name="Normal 2 10 13 6 2 4" xfId="18444"/>
    <cellStyle name="Normal 2 10 13 6 2 5" xfId="18445"/>
    <cellStyle name="Normal 2 10 13 6 3" xfId="18446"/>
    <cellStyle name="Normal 2 10 13 6 4" xfId="18447"/>
    <cellStyle name="Normal 2 10 13 6 5" xfId="18448"/>
    <cellStyle name="Normal 2 10 13 7" xfId="18449"/>
    <cellStyle name="Normal 2 10 13 7 2" xfId="18450"/>
    <cellStyle name="Normal 2 10 13 7 2 2" xfId="18451"/>
    <cellStyle name="Normal 2 10 13 7 2 3" xfId="18452"/>
    <cellStyle name="Normal 2 10 13 7 2 4" xfId="18453"/>
    <cellStyle name="Normal 2 10 13 7 3" xfId="18454"/>
    <cellStyle name="Normal 2 10 13 7 4" xfId="18455"/>
    <cellStyle name="Normal 2 10 13 7 5" xfId="18456"/>
    <cellStyle name="Normal 2 10 13 8" xfId="18457"/>
    <cellStyle name="Normal 2 10 13 8 2" xfId="18458"/>
    <cellStyle name="Normal 2 10 13 8 3" xfId="18459"/>
    <cellStyle name="Normal 2 10 13 8 4" xfId="18460"/>
    <cellStyle name="Normal 2 10 13 9" xfId="18461"/>
    <cellStyle name="Normal 2 10 14" xfId="18462"/>
    <cellStyle name="Normal 2 10 14 2" xfId="18463"/>
    <cellStyle name="Normal 2 10 14 2 2" xfId="18464"/>
    <cellStyle name="Normal 2 10 14 2 3" xfId="18465"/>
    <cellStyle name="Normal 2 10 14 2 4" xfId="18466"/>
    <cellStyle name="Normal 2 10 14 3" xfId="18467"/>
    <cellStyle name="Normal 2 10 14 4" xfId="18468"/>
    <cellStyle name="Normal 2 10 14 5" xfId="18469"/>
    <cellStyle name="Normal 2 10 15" xfId="18470"/>
    <cellStyle name="Normal 2 10 15 2" xfId="18471"/>
    <cellStyle name="Normal 2 10 15 2 2" xfId="18472"/>
    <cellStyle name="Normal 2 10 15 2 3" xfId="18473"/>
    <cellStyle name="Normal 2 10 15 2 4" xfId="18474"/>
    <cellStyle name="Normal 2 10 15 3" xfId="18475"/>
    <cellStyle name="Normal 2 10 15 4" xfId="18476"/>
    <cellStyle name="Normal 2 10 15 5" xfId="18477"/>
    <cellStyle name="Normal 2 10 16" xfId="18478"/>
    <cellStyle name="Normal 2 10 16 10" xfId="18479"/>
    <cellStyle name="Normal 2 10 16 11" xfId="18480"/>
    <cellStyle name="Normal 2 10 16 12" xfId="18481"/>
    <cellStyle name="Normal 2 10 16 13" xfId="18482"/>
    <cellStyle name="Normal 2 10 16 14" xfId="18483"/>
    <cellStyle name="Normal 2 10 16 15" xfId="18484"/>
    <cellStyle name="Normal 2 10 16 16" xfId="18485"/>
    <cellStyle name="Normal 2 10 16 17" xfId="18486"/>
    <cellStyle name="Normal 2 10 16 18" xfId="18487"/>
    <cellStyle name="Normal 2 10 16 19" xfId="18488"/>
    <cellStyle name="Normal 2 10 16 2" xfId="18489"/>
    <cellStyle name="Normal 2 10 16 2 10" xfId="18490"/>
    <cellStyle name="Normal 2 10 16 2 11" xfId="18491"/>
    <cellStyle name="Normal 2 10 16 2 12" xfId="18492"/>
    <cellStyle name="Normal 2 10 16 2 13" xfId="18493"/>
    <cellStyle name="Normal 2 10 16 2 14" xfId="18494"/>
    <cellStyle name="Normal 2 10 16 2 15" xfId="18495"/>
    <cellStyle name="Normal 2 10 16 2 16" xfId="18496"/>
    <cellStyle name="Normal 2 10 16 2 17" xfId="18497"/>
    <cellStyle name="Normal 2 10 16 2 18" xfId="18498"/>
    <cellStyle name="Normal 2 10 16 2 19" xfId="18499"/>
    <cellStyle name="Normal 2 10 16 2 2" xfId="18500"/>
    <cellStyle name="Normal 2 10 16 2 20" xfId="18501"/>
    <cellStyle name="Normal 2 10 16 2 21" xfId="18502"/>
    <cellStyle name="Normal 2 10 16 2 22" xfId="18503"/>
    <cellStyle name="Normal 2 10 16 2 23" xfId="18504"/>
    <cellStyle name="Normal 2 10 16 2 24" xfId="18505"/>
    <cellStyle name="Normal 2 10 16 2 25" xfId="18506"/>
    <cellStyle name="Normal 2 10 16 2 26" xfId="18507"/>
    <cellStyle name="Normal 2 10 16 2 27" xfId="18508"/>
    <cellStyle name="Normal 2 10 16 2 3" xfId="18509"/>
    <cellStyle name="Normal 2 10 16 2 4" xfId="18510"/>
    <cellStyle name="Normal 2 10 16 2 5" xfId="18511"/>
    <cellStyle name="Normal 2 10 16 2 6" xfId="18512"/>
    <cellStyle name="Normal 2 10 16 2 7" xfId="18513"/>
    <cellStyle name="Normal 2 10 16 2 8" xfId="18514"/>
    <cellStyle name="Normal 2 10 16 2 9" xfId="18515"/>
    <cellStyle name="Normal 2 10 16 20" xfId="18516"/>
    <cellStyle name="Normal 2 10 16 21" xfId="18517"/>
    <cellStyle name="Normal 2 10 16 22" xfId="18518"/>
    <cellStyle name="Normal 2 10 16 23" xfId="18519"/>
    <cellStyle name="Normal 2 10 16 24" xfId="18520"/>
    <cellStyle name="Normal 2 10 16 25" xfId="18521"/>
    <cellStyle name="Normal 2 10 16 26" xfId="18522"/>
    <cellStyle name="Normal 2 10 16 27" xfId="18523"/>
    <cellStyle name="Normal 2 10 16 3" xfId="18524"/>
    <cellStyle name="Normal 2 10 16 4" xfId="18525"/>
    <cellStyle name="Normal 2 10 16 5" xfId="18526"/>
    <cellStyle name="Normal 2 10 16 6" xfId="18527"/>
    <cellStyle name="Normal 2 10 16 7" xfId="18528"/>
    <cellStyle name="Normal 2 10 16 8" xfId="18529"/>
    <cellStyle name="Normal 2 10 16 9" xfId="18530"/>
    <cellStyle name="Normal 2 10 17" xfId="18531"/>
    <cellStyle name="Normal 2 10 17 2" xfId="18532"/>
    <cellStyle name="Normal 2 10 17 2 2" xfId="18533"/>
    <cellStyle name="Normal 2 10 17 2 3" xfId="18534"/>
    <cellStyle name="Normal 2 10 17 2 4" xfId="18535"/>
    <cellStyle name="Normal 2 10 17 3" xfId="18536"/>
    <cellStyle name="Normal 2 10 17 4" xfId="18537"/>
    <cellStyle name="Normal 2 10 17 5" xfId="18538"/>
    <cellStyle name="Normal 2 10 18" xfId="18539"/>
    <cellStyle name="Normal 2 10 18 2" xfId="18540"/>
    <cellStyle name="Normal 2 10 18 2 2" xfId="18541"/>
    <cellStyle name="Normal 2 10 18 2 2 2" xfId="18542"/>
    <cellStyle name="Normal 2 10 18 2 2 2 2" xfId="18543"/>
    <cellStyle name="Normal 2 10 18 2 2 3" xfId="18544"/>
    <cellStyle name="Normal 2 10 18 2 3" xfId="18545"/>
    <cellStyle name="Normal 2 10 18 2 4" xfId="18546"/>
    <cellStyle name="Normal 2 10 18 3" xfId="18547"/>
    <cellStyle name="Normal 2 10 18 3 2" xfId="18548"/>
    <cellStyle name="Normal 2 10 18 4" xfId="18549"/>
    <cellStyle name="Normal 2 10 18 5" xfId="18550"/>
    <cellStyle name="Normal 2 10 18 6" xfId="18551"/>
    <cellStyle name="Normal 2 10 19" xfId="18552"/>
    <cellStyle name="Normal 2 10 19 2" xfId="18553"/>
    <cellStyle name="Normal 2 10 19 2 2" xfId="18554"/>
    <cellStyle name="Normal 2 10 19 2 3" xfId="18555"/>
    <cellStyle name="Normal 2 10 19 2 4" xfId="18556"/>
    <cellStyle name="Normal 2 10 19 3" xfId="18557"/>
    <cellStyle name="Normal 2 10 19 4" xfId="18558"/>
    <cellStyle name="Normal 2 10 19 5" xfId="18559"/>
    <cellStyle name="Normal 2 10 2" xfId="18560"/>
    <cellStyle name="Normal 2 10 2 10" xfId="18561"/>
    <cellStyle name="Normal 2 10 2 11" xfId="18562"/>
    <cellStyle name="Normal 2 10 2 12" xfId="18563"/>
    <cellStyle name="Normal 2 10 2 13" xfId="18564"/>
    <cellStyle name="Normal 2 10 2 14" xfId="18565"/>
    <cellStyle name="Normal 2 10 2 15" xfId="18566"/>
    <cellStyle name="Normal 2 10 2 16" xfId="18567"/>
    <cellStyle name="Normal 2 10 2 16 10" xfId="18568"/>
    <cellStyle name="Normal 2 10 2 16 11" xfId="18569"/>
    <cellStyle name="Normal 2 10 2 16 12" xfId="18570"/>
    <cellStyle name="Normal 2 10 2 16 13" xfId="18571"/>
    <cellStyle name="Normal 2 10 2 16 14" xfId="18572"/>
    <cellStyle name="Normal 2 10 2 16 15" xfId="18573"/>
    <cellStyle name="Normal 2 10 2 16 16" xfId="18574"/>
    <cellStyle name="Normal 2 10 2 16 17" xfId="18575"/>
    <cellStyle name="Normal 2 10 2 16 18" xfId="18576"/>
    <cellStyle name="Normal 2 10 2 16 19" xfId="18577"/>
    <cellStyle name="Normal 2 10 2 16 2" xfId="18578"/>
    <cellStyle name="Normal 2 10 2 16 2 10" xfId="18579"/>
    <cellStyle name="Normal 2 10 2 16 2 11" xfId="18580"/>
    <cellStyle name="Normal 2 10 2 16 2 12" xfId="18581"/>
    <cellStyle name="Normal 2 10 2 16 2 13" xfId="18582"/>
    <cellStyle name="Normal 2 10 2 16 2 14" xfId="18583"/>
    <cellStyle name="Normal 2 10 2 16 2 15" xfId="18584"/>
    <cellStyle name="Normal 2 10 2 16 2 16" xfId="18585"/>
    <cellStyle name="Normal 2 10 2 16 2 17" xfId="18586"/>
    <cellStyle name="Normal 2 10 2 16 2 18" xfId="18587"/>
    <cellStyle name="Normal 2 10 2 16 2 19" xfId="18588"/>
    <cellStyle name="Normal 2 10 2 16 2 2" xfId="18589"/>
    <cellStyle name="Normal 2 10 2 16 2 20" xfId="18590"/>
    <cellStyle name="Normal 2 10 2 16 2 21" xfId="18591"/>
    <cellStyle name="Normal 2 10 2 16 2 22" xfId="18592"/>
    <cellStyle name="Normal 2 10 2 16 2 23" xfId="18593"/>
    <cellStyle name="Normal 2 10 2 16 2 24" xfId="18594"/>
    <cellStyle name="Normal 2 10 2 16 2 25" xfId="18595"/>
    <cellStyle name="Normal 2 10 2 16 2 26" xfId="18596"/>
    <cellStyle name="Normal 2 10 2 16 2 27" xfId="18597"/>
    <cellStyle name="Normal 2 10 2 16 2 3" xfId="18598"/>
    <cellStyle name="Normal 2 10 2 16 2 4" xfId="18599"/>
    <cellStyle name="Normal 2 10 2 16 2 5" xfId="18600"/>
    <cellStyle name="Normal 2 10 2 16 2 6" xfId="18601"/>
    <cellStyle name="Normal 2 10 2 16 2 7" xfId="18602"/>
    <cellStyle name="Normal 2 10 2 16 2 8" xfId="18603"/>
    <cellStyle name="Normal 2 10 2 16 2 9" xfId="18604"/>
    <cellStyle name="Normal 2 10 2 16 20" xfId="18605"/>
    <cellStyle name="Normal 2 10 2 16 21" xfId="18606"/>
    <cellStyle name="Normal 2 10 2 16 22" xfId="18607"/>
    <cellStyle name="Normal 2 10 2 16 23" xfId="18608"/>
    <cellStyle name="Normal 2 10 2 16 24" xfId="18609"/>
    <cellStyle name="Normal 2 10 2 16 25" xfId="18610"/>
    <cellStyle name="Normal 2 10 2 16 26" xfId="18611"/>
    <cellStyle name="Normal 2 10 2 16 27" xfId="18612"/>
    <cellStyle name="Normal 2 10 2 16 3" xfId="18613"/>
    <cellStyle name="Normal 2 10 2 16 4" xfId="18614"/>
    <cellStyle name="Normal 2 10 2 16 5" xfId="18615"/>
    <cellStyle name="Normal 2 10 2 16 6" xfId="18616"/>
    <cellStyle name="Normal 2 10 2 16 7" xfId="18617"/>
    <cellStyle name="Normal 2 10 2 16 8" xfId="18618"/>
    <cellStyle name="Normal 2 10 2 16 9" xfId="18619"/>
    <cellStyle name="Normal 2 10 2 17" xfId="18620"/>
    <cellStyle name="Normal 2 10 2 18" xfId="18621"/>
    <cellStyle name="Normal 2 10 2 19" xfId="18622"/>
    <cellStyle name="Normal 2 10 2 2" xfId="18623"/>
    <cellStyle name="Normal 2 10 2 2 10" xfId="18624"/>
    <cellStyle name="Normal 2 10 2 2 11" xfId="18625"/>
    <cellStyle name="Normal 2 10 2 2 12" xfId="18626"/>
    <cellStyle name="Normal 2 10 2 2 13" xfId="18627"/>
    <cellStyle name="Normal 2 10 2 2 14" xfId="18628"/>
    <cellStyle name="Normal 2 10 2 2 15" xfId="18629"/>
    <cellStyle name="Normal 2 10 2 2 15 10" xfId="18630"/>
    <cellStyle name="Normal 2 10 2 2 15 11" xfId="18631"/>
    <cellStyle name="Normal 2 10 2 2 15 12" xfId="18632"/>
    <cellStyle name="Normal 2 10 2 2 15 13" xfId="18633"/>
    <cellStyle name="Normal 2 10 2 2 15 14" xfId="18634"/>
    <cellStyle name="Normal 2 10 2 2 15 15" xfId="18635"/>
    <cellStyle name="Normal 2 10 2 2 15 16" xfId="18636"/>
    <cellStyle name="Normal 2 10 2 2 15 17" xfId="18637"/>
    <cellStyle name="Normal 2 10 2 2 15 18" xfId="18638"/>
    <cellStyle name="Normal 2 10 2 2 15 19" xfId="18639"/>
    <cellStyle name="Normal 2 10 2 2 15 2" xfId="18640"/>
    <cellStyle name="Normal 2 10 2 2 15 2 10" xfId="18641"/>
    <cellStyle name="Normal 2 10 2 2 15 2 11" xfId="18642"/>
    <cellStyle name="Normal 2 10 2 2 15 2 12" xfId="18643"/>
    <cellStyle name="Normal 2 10 2 2 15 2 13" xfId="18644"/>
    <cellStyle name="Normal 2 10 2 2 15 2 14" xfId="18645"/>
    <cellStyle name="Normal 2 10 2 2 15 2 15" xfId="18646"/>
    <cellStyle name="Normal 2 10 2 2 15 2 16" xfId="18647"/>
    <cellStyle name="Normal 2 10 2 2 15 2 17" xfId="18648"/>
    <cellStyle name="Normal 2 10 2 2 15 2 18" xfId="18649"/>
    <cellStyle name="Normal 2 10 2 2 15 2 19" xfId="18650"/>
    <cellStyle name="Normal 2 10 2 2 15 2 2" xfId="18651"/>
    <cellStyle name="Normal 2 10 2 2 15 2 20" xfId="18652"/>
    <cellStyle name="Normal 2 10 2 2 15 2 21" xfId="18653"/>
    <cellStyle name="Normal 2 10 2 2 15 2 22" xfId="18654"/>
    <cellStyle name="Normal 2 10 2 2 15 2 23" xfId="18655"/>
    <cellStyle name="Normal 2 10 2 2 15 2 24" xfId="18656"/>
    <cellStyle name="Normal 2 10 2 2 15 2 25" xfId="18657"/>
    <cellStyle name="Normal 2 10 2 2 15 2 26" xfId="18658"/>
    <cellStyle name="Normal 2 10 2 2 15 2 27" xfId="18659"/>
    <cellStyle name="Normal 2 10 2 2 15 2 3" xfId="18660"/>
    <cellStyle name="Normal 2 10 2 2 15 2 4" xfId="18661"/>
    <cellStyle name="Normal 2 10 2 2 15 2 5" xfId="18662"/>
    <cellStyle name="Normal 2 10 2 2 15 2 6" xfId="18663"/>
    <cellStyle name="Normal 2 10 2 2 15 2 7" xfId="18664"/>
    <cellStyle name="Normal 2 10 2 2 15 2 8" xfId="18665"/>
    <cellStyle name="Normal 2 10 2 2 15 2 9" xfId="18666"/>
    <cellStyle name="Normal 2 10 2 2 15 20" xfId="18667"/>
    <cellStyle name="Normal 2 10 2 2 15 21" xfId="18668"/>
    <cellStyle name="Normal 2 10 2 2 15 22" xfId="18669"/>
    <cellStyle name="Normal 2 10 2 2 15 23" xfId="18670"/>
    <cellStyle name="Normal 2 10 2 2 15 24" xfId="18671"/>
    <cellStyle name="Normal 2 10 2 2 15 25" xfId="18672"/>
    <cellStyle name="Normal 2 10 2 2 15 26" xfId="18673"/>
    <cellStyle name="Normal 2 10 2 2 15 27" xfId="18674"/>
    <cellStyle name="Normal 2 10 2 2 15 3" xfId="18675"/>
    <cellStyle name="Normal 2 10 2 2 15 4" xfId="18676"/>
    <cellStyle name="Normal 2 10 2 2 15 5" xfId="18677"/>
    <cellStyle name="Normal 2 10 2 2 15 6" xfId="18678"/>
    <cellStyle name="Normal 2 10 2 2 15 7" xfId="18679"/>
    <cellStyle name="Normal 2 10 2 2 15 8" xfId="18680"/>
    <cellStyle name="Normal 2 10 2 2 15 9" xfId="18681"/>
    <cellStyle name="Normal 2 10 2 2 16" xfId="18682"/>
    <cellStyle name="Normal 2 10 2 2 17" xfId="18683"/>
    <cellStyle name="Normal 2 10 2 2 18" xfId="18684"/>
    <cellStyle name="Normal 2 10 2 2 19" xfId="18685"/>
    <cellStyle name="Normal 2 10 2 2 2" xfId="18686"/>
    <cellStyle name="Normal 2 10 2 2 2 10" xfId="18687"/>
    <cellStyle name="Normal 2 10 2 2 2 11" xfId="18688"/>
    <cellStyle name="Normal 2 10 2 2 2 12" xfId="18689"/>
    <cellStyle name="Normal 2 10 2 2 2 13" xfId="18690"/>
    <cellStyle name="Normal 2 10 2 2 2 14" xfId="18691"/>
    <cellStyle name="Normal 2 10 2 2 2 14 10" xfId="18692"/>
    <cellStyle name="Normal 2 10 2 2 2 14 11" xfId="18693"/>
    <cellStyle name="Normal 2 10 2 2 2 14 12" xfId="18694"/>
    <cellStyle name="Normal 2 10 2 2 2 14 13" xfId="18695"/>
    <cellStyle name="Normal 2 10 2 2 2 14 14" xfId="18696"/>
    <cellStyle name="Normal 2 10 2 2 2 14 15" xfId="18697"/>
    <cellStyle name="Normal 2 10 2 2 2 14 16" xfId="18698"/>
    <cellStyle name="Normal 2 10 2 2 2 14 17" xfId="18699"/>
    <cellStyle name="Normal 2 10 2 2 2 14 18" xfId="18700"/>
    <cellStyle name="Normal 2 10 2 2 2 14 19" xfId="18701"/>
    <cellStyle name="Normal 2 10 2 2 2 14 2" xfId="18702"/>
    <cellStyle name="Normal 2 10 2 2 2 14 2 10" xfId="18703"/>
    <cellStyle name="Normal 2 10 2 2 2 14 2 11" xfId="18704"/>
    <cellStyle name="Normal 2 10 2 2 2 14 2 12" xfId="18705"/>
    <cellStyle name="Normal 2 10 2 2 2 14 2 13" xfId="18706"/>
    <cellStyle name="Normal 2 10 2 2 2 14 2 14" xfId="18707"/>
    <cellStyle name="Normal 2 10 2 2 2 14 2 15" xfId="18708"/>
    <cellStyle name="Normal 2 10 2 2 2 14 2 16" xfId="18709"/>
    <cellStyle name="Normal 2 10 2 2 2 14 2 17" xfId="18710"/>
    <cellStyle name="Normal 2 10 2 2 2 14 2 18" xfId="18711"/>
    <cellStyle name="Normal 2 10 2 2 2 14 2 19" xfId="18712"/>
    <cellStyle name="Normal 2 10 2 2 2 14 2 2" xfId="18713"/>
    <cellStyle name="Normal 2 10 2 2 2 14 2 20" xfId="18714"/>
    <cellStyle name="Normal 2 10 2 2 2 14 2 21" xfId="18715"/>
    <cellStyle name="Normal 2 10 2 2 2 14 2 22" xfId="18716"/>
    <cellStyle name="Normal 2 10 2 2 2 14 2 23" xfId="18717"/>
    <cellStyle name="Normal 2 10 2 2 2 14 2 24" xfId="18718"/>
    <cellStyle name="Normal 2 10 2 2 2 14 2 25" xfId="18719"/>
    <cellStyle name="Normal 2 10 2 2 2 14 2 26" xfId="18720"/>
    <cellStyle name="Normal 2 10 2 2 2 14 2 27" xfId="18721"/>
    <cellStyle name="Normal 2 10 2 2 2 14 2 3" xfId="18722"/>
    <cellStyle name="Normal 2 10 2 2 2 14 2 4" xfId="18723"/>
    <cellStyle name="Normal 2 10 2 2 2 14 2 5" xfId="18724"/>
    <cellStyle name="Normal 2 10 2 2 2 14 2 6" xfId="18725"/>
    <cellStyle name="Normal 2 10 2 2 2 14 2 7" xfId="18726"/>
    <cellStyle name="Normal 2 10 2 2 2 14 2 8" xfId="18727"/>
    <cellStyle name="Normal 2 10 2 2 2 14 2 9" xfId="18728"/>
    <cellStyle name="Normal 2 10 2 2 2 14 20" xfId="18729"/>
    <cellStyle name="Normal 2 10 2 2 2 14 21" xfId="18730"/>
    <cellStyle name="Normal 2 10 2 2 2 14 22" xfId="18731"/>
    <cellStyle name="Normal 2 10 2 2 2 14 23" xfId="18732"/>
    <cellStyle name="Normal 2 10 2 2 2 14 24" xfId="18733"/>
    <cellStyle name="Normal 2 10 2 2 2 14 25" xfId="18734"/>
    <cellStyle name="Normal 2 10 2 2 2 14 26" xfId="18735"/>
    <cellStyle name="Normal 2 10 2 2 2 14 27" xfId="18736"/>
    <cellStyle name="Normal 2 10 2 2 2 14 3" xfId="18737"/>
    <cellStyle name="Normal 2 10 2 2 2 14 4" xfId="18738"/>
    <cellStyle name="Normal 2 10 2 2 2 14 5" xfId="18739"/>
    <cellStyle name="Normal 2 10 2 2 2 14 6" xfId="18740"/>
    <cellStyle name="Normal 2 10 2 2 2 14 7" xfId="18741"/>
    <cellStyle name="Normal 2 10 2 2 2 14 8" xfId="18742"/>
    <cellStyle name="Normal 2 10 2 2 2 14 9" xfId="18743"/>
    <cellStyle name="Normal 2 10 2 2 2 15" xfId="18744"/>
    <cellStyle name="Normal 2 10 2 2 2 16" xfId="18745"/>
    <cellStyle name="Normal 2 10 2 2 2 17" xfId="18746"/>
    <cellStyle name="Normal 2 10 2 2 2 18" xfId="18747"/>
    <cellStyle name="Normal 2 10 2 2 2 19" xfId="18748"/>
    <cellStyle name="Normal 2 10 2 2 2 2" xfId="18749"/>
    <cellStyle name="Normal 2 10 2 2 2 20" xfId="18750"/>
    <cellStyle name="Normal 2 10 2 2 2 21" xfId="18751"/>
    <cellStyle name="Normal 2 10 2 2 2 22" xfId="18752"/>
    <cellStyle name="Normal 2 10 2 2 2 23" xfId="18753"/>
    <cellStyle name="Normal 2 10 2 2 2 24" xfId="18754"/>
    <cellStyle name="Normal 2 10 2 2 2 25" xfId="18755"/>
    <cellStyle name="Normal 2 10 2 2 2 26" xfId="18756"/>
    <cellStyle name="Normal 2 10 2 2 2 27" xfId="18757"/>
    <cellStyle name="Normal 2 10 2 2 2 28" xfId="18758"/>
    <cellStyle name="Normal 2 10 2 2 2 29" xfId="18759"/>
    <cellStyle name="Normal 2 10 2 2 2 3" xfId="18760"/>
    <cellStyle name="Normal 2 10 2 2 2 3 10" xfId="18761"/>
    <cellStyle name="Normal 2 10 2 2 2 3 11" xfId="18762"/>
    <cellStyle name="Normal 2 10 2 2 2 3 12" xfId="18763"/>
    <cellStyle name="Normal 2 10 2 2 2 3 13" xfId="18764"/>
    <cellStyle name="Normal 2 10 2 2 2 3 14" xfId="18765"/>
    <cellStyle name="Normal 2 10 2 2 2 3 15" xfId="18766"/>
    <cellStyle name="Normal 2 10 2 2 2 3 16" xfId="18767"/>
    <cellStyle name="Normal 2 10 2 2 2 3 17" xfId="18768"/>
    <cellStyle name="Normal 2 10 2 2 2 3 18" xfId="18769"/>
    <cellStyle name="Normal 2 10 2 2 2 3 19" xfId="18770"/>
    <cellStyle name="Normal 2 10 2 2 2 3 2" xfId="18771"/>
    <cellStyle name="Normal 2 10 2 2 2 3 2 10" xfId="18772"/>
    <cellStyle name="Normal 2 10 2 2 2 3 2 11" xfId="18773"/>
    <cellStyle name="Normal 2 10 2 2 2 3 2 12" xfId="18774"/>
    <cellStyle name="Normal 2 10 2 2 2 3 2 13" xfId="18775"/>
    <cellStyle name="Normal 2 10 2 2 2 3 2 14" xfId="18776"/>
    <cellStyle name="Normal 2 10 2 2 2 3 2 15" xfId="18777"/>
    <cellStyle name="Normal 2 10 2 2 2 3 2 16" xfId="18778"/>
    <cellStyle name="Normal 2 10 2 2 2 3 2 17" xfId="18779"/>
    <cellStyle name="Normal 2 10 2 2 2 3 2 18" xfId="18780"/>
    <cellStyle name="Normal 2 10 2 2 2 3 2 19" xfId="18781"/>
    <cellStyle name="Normal 2 10 2 2 2 3 2 2" xfId="18782"/>
    <cellStyle name="Normal 2 10 2 2 2 3 2 2 10" xfId="18783"/>
    <cellStyle name="Normal 2 10 2 2 2 3 2 2 11" xfId="18784"/>
    <cellStyle name="Normal 2 10 2 2 2 3 2 2 12" xfId="18785"/>
    <cellStyle name="Normal 2 10 2 2 2 3 2 2 13" xfId="18786"/>
    <cellStyle name="Normal 2 10 2 2 2 3 2 2 14" xfId="18787"/>
    <cellStyle name="Normal 2 10 2 2 2 3 2 2 15" xfId="18788"/>
    <cellStyle name="Normal 2 10 2 2 2 3 2 2 16" xfId="18789"/>
    <cellStyle name="Normal 2 10 2 2 2 3 2 2 17" xfId="18790"/>
    <cellStyle name="Normal 2 10 2 2 2 3 2 2 18" xfId="18791"/>
    <cellStyle name="Normal 2 10 2 2 2 3 2 2 19" xfId="18792"/>
    <cellStyle name="Normal 2 10 2 2 2 3 2 2 2" xfId="18793"/>
    <cellStyle name="Normal 2 10 2 2 2 3 2 2 20" xfId="18794"/>
    <cellStyle name="Normal 2 10 2 2 2 3 2 2 21" xfId="18795"/>
    <cellStyle name="Normal 2 10 2 2 2 3 2 2 22" xfId="18796"/>
    <cellStyle name="Normal 2 10 2 2 2 3 2 2 23" xfId="18797"/>
    <cellStyle name="Normal 2 10 2 2 2 3 2 2 24" xfId="18798"/>
    <cellStyle name="Normal 2 10 2 2 2 3 2 2 25" xfId="18799"/>
    <cellStyle name="Normal 2 10 2 2 2 3 2 2 26" xfId="18800"/>
    <cellStyle name="Normal 2 10 2 2 2 3 2 2 27" xfId="18801"/>
    <cellStyle name="Normal 2 10 2 2 2 3 2 2 3" xfId="18802"/>
    <cellStyle name="Normal 2 10 2 2 2 3 2 2 4" xfId="18803"/>
    <cellStyle name="Normal 2 10 2 2 2 3 2 2 5" xfId="18804"/>
    <cellStyle name="Normal 2 10 2 2 2 3 2 2 6" xfId="18805"/>
    <cellStyle name="Normal 2 10 2 2 2 3 2 2 7" xfId="18806"/>
    <cellStyle name="Normal 2 10 2 2 2 3 2 2 8" xfId="18807"/>
    <cellStyle name="Normal 2 10 2 2 2 3 2 2 9" xfId="18808"/>
    <cellStyle name="Normal 2 10 2 2 2 3 2 20" xfId="18809"/>
    <cellStyle name="Normal 2 10 2 2 2 3 2 21" xfId="18810"/>
    <cellStyle name="Normal 2 10 2 2 2 3 2 22" xfId="18811"/>
    <cellStyle name="Normal 2 10 2 2 2 3 2 23" xfId="18812"/>
    <cellStyle name="Normal 2 10 2 2 2 3 2 24" xfId="18813"/>
    <cellStyle name="Normal 2 10 2 2 2 3 2 25" xfId="18814"/>
    <cellStyle name="Normal 2 10 2 2 2 3 2 26" xfId="18815"/>
    <cellStyle name="Normal 2 10 2 2 2 3 2 27" xfId="18816"/>
    <cellStyle name="Normal 2 10 2 2 2 3 2 3" xfId="18817"/>
    <cellStyle name="Normal 2 10 2 2 2 3 2 4" xfId="18818"/>
    <cellStyle name="Normal 2 10 2 2 2 3 2 5" xfId="18819"/>
    <cellStyle name="Normal 2 10 2 2 2 3 2 6" xfId="18820"/>
    <cellStyle name="Normal 2 10 2 2 2 3 2 7" xfId="18821"/>
    <cellStyle name="Normal 2 10 2 2 2 3 2 8" xfId="18822"/>
    <cellStyle name="Normal 2 10 2 2 2 3 2 9" xfId="18823"/>
    <cellStyle name="Normal 2 10 2 2 2 3 20" xfId="18824"/>
    <cellStyle name="Normal 2 10 2 2 2 3 21" xfId="18825"/>
    <cellStyle name="Normal 2 10 2 2 2 3 22" xfId="18826"/>
    <cellStyle name="Normal 2 10 2 2 2 3 23" xfId="18827"/>
    <cellStyle name="Normal 2 10 2 2 2 3 24" xfId="18828"/>
    <cellStyle name="Normal 2 10 2 2 2 3 25" xfId="18829"/>
    <cellStyle name="Normal 2 10 2 2 2 3 26" xfId="18830"/>
    <cellStyle name="Normal 2 10 2 2 2 3 27" xfId="18831"/>
    <cellStyle name="Normal 2 10 2 2 2 3 28" xfId="18832"/>
    <cellStyle name="Normal 2 10 2 2 2 3 29" xfId="18833"/>
    <cellStyle name="Normal 2 10 2 2 2 3 3" xfId="18834"/>
    <cellStyle name="Normal 2 10 2 2 2 3 30" xfId="18835"/>
    <cellStyle name="Normal 2 10 2 2 2 3 31" xfId="18836"/>
    <cellStyle name="Normal 2 10 2 2 2 3 32" xfId="18837"/>
    <cellStyle name="Normal 2 10 2 2 2 3 33" xfId="18838"/>
    <cellStyle name="Normal 2 10 2 2 2 3 34" xfId="18839"/>
    <cellStyle name="Normal 2 10 2 2 2 3 35" xfId="18840"/>
    <cellStyle name="Normal 2 10 2 2 2 3 36" xfId="18841"/>
    <cellStyle name="Normal 2 10 2 2 2 3 37" xfId="18842"/>
    <cellStyle name="Normal 2 10 2 2 2 3 38" xfId="18843"/>
    <cellStyle name="Normal 2 10 2 2 2 3 39" xfId="18844"/>
    <cellStyle name="Normal 2 10 2 2 2 3 4" xfId="18845"/>
    <cellStyle name="Normal 2 10 2 2 2 3 5" xfId="18846"/>
    <cellStyle name="Normal 2 10 2 2 2 3 6" xfId="18847"/>
    <cellStyle name="Normal 2 10 2 2 2 3 7" xfId="18848"/>
    <cellStyle name="Normal 2 10 2 2 2 3 8" xfId="18849"/>
    <cellStyle name="Normal 2 10 2 2 2 3 9" xfId="18850"/>
    <cellStyle name="Normal 2 10 2 2 2 30" xfId="18851"/>
    <cellStyle name="Normal 2 10 2 2 2 31" xfId="18852"/>
    <cellStyle name="Normal 2 10 2 2 2 32" xfId="18853"/>
    <cellStyle name="Normal 2 10 2 2 2 33" xfId="18854"/>
    <cellStyle name="Normal 2 10 2 2 2 34" xfId="18855"/>
    <cellStyle name="Normal 2 10 2 2 2 35" xfId="18856"/>
    <cellStyle name="Normal 2 10 2 2 2 36" xfId="18857"/>
    <cellStyle name="Normal 2 10 2 2 2 37" xfId="18858"/>
    <cellStyle name="Normal 2 10 2 2 2 38" xfId="18859"/>
    <cellStyle name="Normal 2 10 2 2 2 39" xfId="18860"/>
    <cellStyle name="Normal 2 10 2 2 2 4" xfId="18861"/>
    <cellStyle name="Normal 2 10 2 2 2 40" xfId="18862"/>
    <cellStyle name="Normal 2 10 2 2 2 41" xfId="18863"/>
    <cellStyle name="Normal 2 10 2 2 2 42" xfId="18864"/>
    <cellStyle name="Normal 2 10 2 2 2 43" xfId="18865"/>
    <cellStyle name="Normal 2 10 2 2 2 44" xfId="18866"/>
    <cellStyle name="Normal 2 10 2 2 2 45" xfId="18867"/>
    <cellStyle name="Normal 2 10 2 2 2 46" xfId="18868"/>
    <cellStyle name="Normal 2 10 2 2 2 47" xfId="18869"/>
    <cellStyle name="Normal 2 10 2 2 2 48" xfId="18870"/>
    <cellStyle name="Normal 2 10 2 2 2 49" xfId="18871"/>
    <cellStyle name="Normal 2 10 2 2 2 5" xfId="18872"/>
    <cellStyle name="Normal 2 10 2 2 2 50" xfId="18873"/>
    <cellStyle name="Normal 2 10 2 2 2 6" xfId="18874"/>
    <cellStyle name="Normal 2 10 2 2 2 7" xfId="18875"/>
    <cellStyle name="Normal 2 10 2 2 2 8" xfId="18876"/>
    <cellStyle name="Normal 2 10 2 2 2 9" xfId="18877"/>
    <cellStyle name="Normal 2 10 2 2 20" xfId="18878"/>
    <cellStyle name="Normal 2 10 2 2 21" xfId="18879"/>
    <cellStyle name="Normal 2 10 2 2 22" xfId="18880"/>
    <cellStyle name="Normal 2 10 2 2 23" xfId="18881"/>
    <cellStyle name="Normal 2 10 2 2 24" xfId="18882"/>
    <cellStyle name="Normal 2 10 2 2 25" xfId="18883"/>
    <cellStyle name="Normal 2 10 2 2 26" xfId="18884"/>
    <cellStyle name="Normal 2 10 2 2 27" xfId="18885"/>
    <cellStyle name="Normal 2 10 2 2 28" xfId="18886"/>
    <cellStyle name="Normal 2 10 2 2 29" xfId="18887"/>
    <cellStyle name="Normal 2 10 2 2 3" xfId="18888"/>
    <cellStyle name="Normal 2 10 2 2 30" xfId="18889"/>
    <cellStyle name="Normal 2 10 2 2 31" xfId="18890"/>
    <cellStyle name="Normal 2 10 2 2 32" xfId="18891"/>
    <cellStyle name="Normal 2 10 2 2 33" xfId="18892"/>
    <cellStyle name="Normal 2 10 2 2 34" xfId="18893"/>
    <cellStyle name="Normal 2 10 2 2 35" xfId="18894"/>
    <cellStyle name="Normal 2 10 2 2 36" xfId="18895"/>
    <cellStyle name="Normal 2 10 2 2 37" xfId="18896"/>
    <cellStyle name="Normal 2 10 2 2 38" xfId="18897"/>
    <cellStyle name="Normal 2 10 2 2 39" xfId="18898"/>
    <cellStyle name="Normal 2 10 2 2 4" xfId="18899"/>
    <cellStyle name="Normal 2 10 2 2 4 10" xfId="18900"/>
    <cellStyle name="Normal 2 10 2 2 4 11" xfId="18901"/>
    <cellStyle name="Normal 2 10 2 2 4 12" xfId="18902"/>
    <cellStyle name="Normal 2 10 2 2 4 13" xfId="18903"/>
    <cellStyle name="Normal 2 10 2 2 4 14" xfId="18904"/>
    <cellStyle name="Normal 2 10 2 2 4 15" xfId="18905"/>
    <cellStyle name="Normal 2 10 2 2 4 16" xfId="18906"/>
    <cellStyle name="Normal 2 10 2 2 4 17" xfId="18907"/>
    <cellStyle name="Normal 2 10 2 2 4 18" xfId="18908"/>
    <cellStyle name="Normal 2 10 2 2 4 19" xfId="18909"/>
    <cellStyle name="Normal 2 10 2 2 4 2" xfId="18910"/>
    <cellStyle name="Normal 2 10 2 2 4 2 10" xfId="18911"/>
    <cellStyle name="Normal 2 10 2 2 4 2 11" xfId="18912"/>
    <cellStyle name="Normal 2 10 2 2 4 2 12" xfId="18913"/>
    <cellStyle name="Normal 2 10 2 2 4 2 13" xfId="18914"/>
    <cellStyle name="Normal 2 10 2 2 4 2 14" xfId="18915"/>
    <cellStyle name="Normal 2 10 2 2 4 2 15" xfId="18916"/>
    <cellStyle name="Normal 2 10 2 2 4 2 16" xfId="18917"/>
    <cellStyle name="Normal 2 10 2 2 4 2 17" xfId="18918"/>
    <cellStyle name="Normal 2 10 2 2 4 2 18" xfId="18919"/>
    <cellStyle name="Normal 2 10 2 2 4 2 19" xfId="18920"/>
    <cellStyle name="Normal 2 10 2 2 4 2 2" xfId="18921"/>
    <cellStyle name="Normal 2 10 2 2 4 2 2 10" xfId="18922"/>
    <cellStyle name="Normal 2 10 2 2 4 2 2 11" xfId="18923"/>
    <cellStyle name="Normal 2 10 2 2 4 2 2 12" xfId="18924"/>
    <cellStyle name="Normal 2 10 2 2 4 2 2 13" xfId="18925"/>
    <cellStyle name="Normal 2 10 2 2 4 2 2 14" xfId="18926"/>
    <cellStyle name="Normal 2 10 2 2 4 2 2 15" xfId="18927"/>
    <cellStyle name="Normal 2 10 2 2 4 2 2 16" xfId="18928"/>
    <cellStyle name="Normal 2 10 2 2 4 2 2 17" xfId="18929"/>
    <cellStyle name="Normal 2 10 2 2 4 2 2 18" xfId="18930"/>
    <cellStyle name="Normal 2 10 2 2 4 2 2 19" xfId="18931"/>
    <cellStyle name="Normal 2 10 2 2 4 2 2 2" xfId="18932"/>
    <cellStyle name="Normal 2 10 2 2 4 2 2 20" xfId="18933"/>
    <cellStyle name="Normal 2 10 2 2 4 2 2 21" xfId="18934"/>
    <cellStyle name="Normal 2 10 2 2 4 2 2 22" xfId="18935"/>
    <cellStyle name="Normal 2 10 2 2 4 2 2 23" xfId="18936"/>
    <cellStyle name="Normal 2 10 2 2 4 2 2 24" xfId="18937"/>
    <cellStyle name="Normal 2 10 2 2 4 2 2 25" xfId="18938"/>
    <cellStyle name="Normal 2 10 2 2 4 2 2 26" xfId="18939"/>
    <cellStyle name="Normal 2 10 2 2 4 2 2 27" xfId="18940"/>
    <cellStyle name="Normal 2 10 2 2 4 2 2 3" xfId="18941"/>
    <cellStyle name="Normal 2 10 2 2 4 2 2 4" xfId="18942"/>
    <cellStyle name="Normal 2 10 2 2 4 2 2 5" xfId="18943"/>
    <cellStyle name="Normal 2 10 2 2 4 2 2 6" xfId="18944"/>
    <cellStyle name="Normal 2 10 2 2 4 2 2 7" xfId="18945"/>
    <cellStyle name="Normal 2 10 2 2 4 2 2 8" xfId="18946"/>
    <cellStyle name="Normal 2 10 2 2 4 2 2 9" xfId="18947"/>
    <cellStyle name="Normal 2 10 2 2 4 2 20" xfId="18948"/>
    <cellStyle name="Normal 2 10 2 2 4 2 21" xfId="18949"/>
    <cellStyle name="Normal 2 10 2 2 4 2 22" xfId="18950"/>
    <cellStyle name="Normal 2 10 2 2 4 2 23" xfId="18951"/>
    <cellStyle name="Normal 2 10 2 2 4 2 24" xfId="18952"/>
    <cellStyle name="Normal 2 10 2 2 4 2 25" xfId="18953"/>
    <cellStyle name="Normal 2 10 2 2 4 2 26" xfId="18954"/>
    <cellStyle name="Normal 2 10 2 2 4 2 27" xfId="18955"/>
    <cellStyle name="Normal 2 10 2 2 4 2 3" xfId="18956"/>
    <cellStyle name="Normal 2 10 2 2 4 2 4" xfId="18957"/>
    <cellStyle name="Normal 2 10 2 2 4 2 5" xfId="18958"/>
    <cellStyle name="Normal 2 10 2 2 4 2 6" xfId="18959"/>
    <cellStyle name="Normal 2 10 2 2 4 2 7" xfId="18960"/>
    <cellStyle name="Normal 2 10 2 2 4 2 8" xfId="18961"/>
    <cellStyle name="Normal 2 10 2 2 4 2 9" xfId="18962"/>
    <cellStyle name="Normal 2 10 2 2 4 20" xfId="18963"/>
    <cellStyle name="Normal 2 10 2 2 4 21" xfId="18964"/>
    <cellStyle name="Normal 2 10 2 2 4 22" xfId="18965"/>
    <cellStyle name="Normal 2 10 2 2 4 23" xfId="18966"/>
    <cellStyle name="Normal 2 10 2 2 4 24" xfId="18967"/>
    <cellStyle name="Normal 2 10 2 2 4 25" xfId="18968"/>
    <cellStyle name="Normal 2 10 2 2 4 26" xfId="18969"/>
    <cellStyle name="Normal 2 10 2 2 4 27" xfId="18970"/>
    <cellStyle name="Normal 2 10 2 2 4 28" xfId="18971"/>
    <cellStyle name="Normal 2 10 2 2 4 29" xfId="18972"/>
    <cellStyle name="Normal 2 10 2 2 4 3" xfId="18973"/>
    <cellStyle name="Normal 2 10 2 2 4 30" xfId="18974"/>
    <cellStyle name="Normal 2 10 2 2 4 31" xfId="18975"/>
    <cellStyle name="Normal 2 10 2 2 4 32" xfId="18976"/>
    <cellStyle name="Normal 2 10 2 2 4 33" xfId="18977"/>
    <cellStyle name="Normal 2 10 2 2 4 34" xfId="18978"/>
    <cellStyle name="Normal 2 10 2 2 4 35" xfId="18979"/>
    <cellStyle name="Normal 2 10 2 2 4 36" xfId="18980"/>
    <cellStyle name="Normal 2 10 2 2 4 37" xfId="18981"/>
    <cellStyle name="Normal 2 10 2 2 4 38" xfId="18982"/>
    <cellStyle name="Normal 2 10 2 2 4 39" xfId="18983"/>
    <cellStyle name="Normal 2 10 2 2 4 4" xfId="18984"/>
    <cellStyle name="Normal 2 10 2 2 4 5" xfId="18985"/>
    <cellStyle name="Normal 2 10 2 2 4 6" xfId="18986"/>
    <cellStyle name="Normal 2 10 2 2 4 7" xfId="18987"/>
    <cellStyle name="Normal 2 10 2 2 4 8" xfId="18988"/>
    <cellStyle name="Normal 2 10 2 2 4 9" xfId="18989"/>
    <cellStyle name="Normal 2 10 2 2 40" xfId="18990"/>
    <cellStyle name="Normal 2 10 2 2 41" xfId="18991"/>
    <cellStyle name="Normal 2 10 2 2 42" xfId="18992"/>
    <cellStyle name="Normal 2 10 2 2 43" xfId="18993"/>
    <cellStyle name="Normal 2 10 2 2 44" xfId="18994"/>
    <cellStyle name="Normal 2 10 2 2 45" xfId="18995"/>
    <cellStyle name="Normal 2 10 2 2 46" xfId="18996"/>
    <cellStyle name="Normal 2 10 2 2 47" xfId="18997"/>
    <cellStyle name="Normal 2 10 2 2 48" xfId="18998"/>
    <cellStyle name="Normal 2 10 2 2 49" xfId="18999"/>
    <cellStyle name="Normal 2 10 2 2 5" xfId="19000"/>
    <cellStyle name="Normal 2 10 2 2 50" xfId="19001"/>
    <cellStyle name="Normal 2 10 2 2 51" xfId="19002"/>
    <cellStyle name="Normal 2 10 2 2 6" xfId="19003"/>
    <cellStyle name="Normal 2 10 2 2 7" xfId="19004"/>
    <cellStyle name="Normal 2 10 2 2 8" xfId="19005"/>
    <cellStyle name="Normal 2 10 2 2 9" xfId="19006"/>
    <cellStyle name="Normal 2 10 2 20" xfId="19007"/>
    <cellStyle name="Normal 2 10 2 21" xfId="19008"/>
    <cellStyle name="Normal 2 10 2 22" xfId="19009"/>
    <cellStyle name="Normal 2 10 2 23" xfId="19010"/>
    <cellStyle name="Normal 2 10 2 24" xfId="19011"/>
    <cellStyle name="Normal 2 10 2 25" xfId="19012"/>
    <cellStyle name="Normal 2 10 2 26" xfId="19013"/>
    <cellStyle name="Normal 2 10 2 27" xfId="19014"/>
    <cellStyle name="Normal 2 10 2 28" xfId="19015"/>
    <cellStyle name="Normal 2 10 2 29" xfId="19016"/>
    <cellStyle name="Normal 2 10 2 3" xfId="19017"/>
    <cellStyle name="Normal 2 10 2 3 10" xfId="19018"/>
    <cellStyle name="Normal 2 10 2 3 11" xfId="19019"/>
    <cellStyle name="Normal 2 10 2 3 12" xfId="19020"/>
    <cellStyle name="Normal 2 10 2 3 13" xfId="19021"/>
    <cellStyle name="Normal 2 10 2 3 14" xfId="19022"/>
    <cellStyle name="Normal 2 10 2 3 14 10" xfId="19023"/>
    <cellStyle name="Normal 2 10 2 3 14 11" xfId="19024"/>
    <cellStyle name="Normal 2 10 2 3 14 12" xfId="19025"/>
    <cellStyle name="Normal 2 10 2 3 14 13" xfId="19026"/>
    <cellStyle name="Normal 2 10 2 3 14 14" xfId="19027"/>
    <cellStyle name="Normal 2 10 2 3 14 15" xfId="19028"/>
    <cellStyle name="Normal 2 10 2 3 14 16" xfId="19029"/>
    <cellStyle name="Normal 2 10 2 3 14 17" xfId="19030"/>
    <cellStyle name="Normal 2 10 2 3 14 18" xfId="19031"/>
    <cellStyle name="Normal 2 10 2 3 14 19" xfId="19032"/>
    <cellStyle name="Normal 2 10 2 3 14 2" xfId="19033"/>
    <cellStyle name="Normal 2 10 2 3 14 2 10" xfId="19034"/>
    <cellStyle name="Normal 2 10 2 3 14 2 11" xfId="19035"/>
    <cellStyle name="Normal 2 10 2 3 14 2 12" xfId="19036"/>
    <cellStyle name="Normal 2 10 2 3 14 2 13" xfId="19037"/>
    <cellStyle name="Normal 2 10 2 3 14 2 14" xfId="19038"/>
    <cellStyle name="Normal 2 10 2 3 14 2 15" xfId="19039"/>
    <cellStyle name="Normal 2 10 2 3 14 2 16" xfId="19040"/>
    <cellStyle name="Normal 2 10 2 3 14 2 17" xfId="19041"/>
    <cellStyle name="Normal 2 10 2 3 14 2 18" xfId="19042"/>
    <cellStyle name="Normal 2 10 2 3 14 2 19" xfId="19043"/>
    <cellStyle name="Normal 2 10 2 3 14 2 2" xfId="19044"/>
    <cellStyle name="Normal 2 10 2 3 14 2 20" xfId="19045"/>
    <cellStyle name="Normal 2 10 2 3 14 2 21" xfId="19046"/>
    <cellStyle name="Normal 2 10 2 3 14 2 22" xfId="19047"/>
    <cellStyle name="Normal 2 10 2 3 14 2 23" xfId="19048"/>
    <cellStyle name="Normal 2 10 2 3 14 2 24" xfId="19049"/>
    <cellStyle name="Normal 2 10 2 3 14 2 25" xfId="19050"/>
    <cellStyle name="Normal 2 10 2 3 14 2 26" xfId="19051"/>
    <cellStyle name="Normal 2 10 2 3 14 2 27" xfId="19052"/>
    <cellStyle name="Normal 2 10 2 3 14 2 3" xfId="19053"/>
    <cellStyle name="Normal 2 10 2 3 14 2 4" xfId="19054"/>
    <cellStyle name="Normal 2 10 2 3 14 2 5" xfId="19055"/>
    <cellStyle name="Normal 2 10 2 3 14 2 6" xfId="19056"/>
    <cellStyle name="Normal 2 10 2 3 14 2 7" xfId="19057"/>
    <cellStyle name="Normal 2 10 2 3 14 2 8" xfId="19058"/>
    <cellStyle name="Normal 2 10 2 3 14 2 9" xfId="19059"/>
    <cellStyle name="Normal 2 10 2 3 14 20" xfId="19060"/>
    <cellStyle name="Normal 2 10 2 3 14 21" xfId="19061"/>
    <cellStyle name="Normal 2 10 2 3 14 22" xfId="19062"/>
    <cellStyle name="Normal 2 10 2 3 14 23" xfId="19063"/>
    <cellStyle name="Normal 2 10 2 3 14 24" xfId="19064"/>
    <cellStyle name="Normal 2 10 2 3 14 25" xfId="19065"/>
    <cellStyle name="Normal 2 10 2 3 14 26" xfId="19066"/>
    <cellStyle name="Normal 2 10 2 3 14 27" xfId="19067"/>
    <cellStyle name="Normal 2 10 2 3 14 3" xfId="19068"/>
    <cellStyle name="Normal 2 10 2 3 14 4" xfId="19069"/>
    <cellStyle name="Normal 2 10 2 3 14 5" xfId="19070"/>
    <cellStyle name="Normal 2 10 2 3 14 6" xfId="19071"/>
    <cellStyle name="Normal 2 10 2 3 14 7" xfId="19072"/>
    <cellStyle name="Normal 2 10 2 3 14 8" xfId="19073"/>
    <cellStyle name="Normal 2 10 2 3 14 9" xfId="19074"/>
    <cellStyle name="Normal 2 10 2 3 15" xfId="19075"/>
    <cellStyle name="Normal 2 10 2 3 16" xfId="19076"/>
    <cellStyle name="Normal 2 10 2 3 17" xfId="19077"/>
    <cellStyle name="Normal 2 10 2 3 18" xfId="19078"/>
    <cellStyle name="Normal 2 10 2 3 19" xfId="19079"/>
    <cellStyle name="Normal 2 10 2 3 2" xfId="19080"/>
    <cellStyle name="Normal 2 10 2 3 2 10" xfId="19081"/>
    <cellStyle name="Normal 2 10 2 3 2 11" xfId="19082"/>
    <cellStyle name="Normal 2 10 2 3 2 12" xfId="19083"/>
    <cellStyle name="Normal 2 10 2 3 2 13" xfId="19084"/>
    <cellStyle name="Normal 2 10 2 3 2 14" xfId="19085"/>
    <cellStyle name="Normal 2 10 2 3 2 15" xfId="19086"/>
    <cellStyle name="Normal 2 10 2 3 2 16" xfId="19087"/>
    <cellStyle name="Normal 2 10 2 3 2 17" xfId="19088"/>
    <cellStyle name="Normal 2 10 2 3 2 18" xfId="19089"/>
    <cellStyle name="Normal 2 10 2 3 2 19" xfId="19090"/>
    <cellStyle name="Normal 2 10 2 3 2 2" xfId="19091"/>
    <cellStyle name="Normal 2 10 2 3 2 2 10" xfId="19092"/>
    <cellStyle name="Normal 2 10 2 3 2 2 11" xfId="19093"/>
    <cellStyle name="Normal 2 10 2 3 2 2 12" xfId="19094"/>
    <cellStyle name="Normal 2 10 2 3 2 2 13" xfId="19095"/>
    <cellStyle name="Normal 2 10 2 3 2 2 14" xfId="19096"/>
    <cellStyle name="Normal 2 10 2 3 2 2 15" xfId="19097"/>
    <cellStyle name="Normal 2 10 2 3 2 2 16" xfId="19098"/>
    <cellStyle name="Normal 2 10 2 3 2 2 17" xfId="19099"/>
    <cellStyle name="Normal 2 10 2 3 2 2 18" xfId="19100"/>
    <cellStyle name="Normal 2 10 2 3 2 2 19" xfId="19101"/>
    <cellStyle name="Normal 2 10 2 3 2 2 2" xfId="19102"/>
    <cellStyle name="Normal 2 10 2 3 2 2 2 10" xfId="19103"/>
    <cellStyle name="Normal 2 10 2 3 2 2 2 11" xfId="19104"/>
    <cellStyle name="Normal 2 10 2 3 2 2 2 12" xfId="19105"/>
    <cellStyle name="Normal 2 10 2 3 2 2 2 13" xfId="19106"/>
    <cellStyle name="Normal 2 10 2 3 2 2 2 14" xfId="19107"/>
    <cellStyle name="Normal 2 10 2 3 2 2 2 15" xfId="19108"/>
    <cellStyle name="Normal 2 10 2 3 2 2 2 16" xfId="19109"/>
    <cellStyle name="Normal 2 10 2 3 2 2 2 17" xfId="19110"/>
    <cellStyle name="Normal 2 10 2 3 2 2 2 18" xfId="19111"/>
    <cellStyle name="Normal 2 10 2 3 2 2 2 19" xfId="19112"/>
    <cellStyle name="Normal 2 10 2 3 2 2 2 2" xfId="19113"/>
    <cellStyle name="Normal 2 10 2 3 2 2 2 20" xfId="19114"/>
    <cellStyle name="Normal 2 10 2 3 2 2 2 21" xfId="19115"/>
    <cellStyle name="Normal 2 10 2 3 2 2 2 22" xfId="19116"/>
    <cellStyle name="Normal 2 10 2 3 2 2 2 23" xfId="19117"/>
    <cellStyle name="Normal 2 10 2 3 2 2 2 24" xfId="19118"/>
    <cellStyle name="Normal 2 10 2 3 2 2 2 25" xfId="19119"/>
    <cellStyle name="Normal 2 10 2 3 2 2 2 26" xfId="19120"/>
    <cellStyle name="Normal 2 10 2 3 2 2 2 27" xfId="19121"/>
    <cellStyle name="Normal 2 10 2 3 2 2 2 3" xfId="19122"/>
    <cellStyle name="Normal 2 10 2 3 2 2 2 4" xfId="19123"/>
    <cellStyle name="Normal 2 10 2 3 2 2 2 5" xfId="19124"/>
    <cellStyle name="Normal 2 10 2 3 2 2 2 6" xfId="19125"/>
    <cellStyle name="Normal 2 10 2 3 2 2 2 7" xfId="19126"/>
    <cellStyle name="Normal 2 10 2 3 2 2 2 8" xfId="19127"/>
    <cellStyle name="Normal 2 10 2 3 2 2 2 9" xfId="19128"/>
    <cellStyle name="Normal 2 10 2 3 2 2 20" xfId="19129"/>
    <cellStyle name="Normal 2 10 2 3 2 2 21" xfId="19130"/>
    <cellStyle name="Normal 2 10 2 3 2 2 22" xfId="19131"/>
    <cellStyle name="Normal 2 10 2 3 2 2 23" xfId="19132"/>
    <cellStyle name="Normal 2 10 2 3 2 2 24" xfId="19133"/>
    <cellStyle name="Normal 2 10 2 3 2 2 25" xfId="19134"/>
    <cellStyle name="Normal 2 10 2 3 2 2 26" xfId="19135"/>
    <cellStyle name="Normal 2 10 2 3 2 2 27" xfId="19136"/>
    <cellStyle name="Normal 2 10 2 3 2 2 3" xfId="19137"/>
    <cellStyle name="Normal 2 10 2 3 2 2 4" xfId="19138"/>
    <cellStyle name="Normal 2 10 2 3 2 2 5" xfId="19139"/>
    <cellStyle name="Normal 2 10 2 3 2 2 6" xfId="19140"/>
    <cellStyle name="Normal 2 10 2 3 2 2 7" xfId="19141"/>
    <cellStyle name="Normal 2 10 2 3 2 2 8" xfId="19142"/>
    <cellStyle name="Normal 2 10 2 3 2 2 9" xfId="19143"/>
    <cellStyle name="Normal 2 10 2 3 2 20" xfId="19144"/>
    <cellStyle name="Normal 2 10 2 3 2 21" xfId="19145"/>
    <cellStyle name="Normal 2 10 2 3 2 22" xfId="19146"/>
    <cellStyle name="Normal 2 10 2 3 2 23" xfId="19147"/>
    <cellStyle name="Normal 2 10 2 3 2 24" xfId="19148"/>
    <cellStyle name="Normal 2 10 2 3 2 25" xfId="19149"/>
    <cellStyle name="Normal 2 10 2 3 2 26" xfId="19150"/>
    <cellStyle name="Normal 2 10 2 3 2 27" xfId="19151"/>
    <cellStyle name="Normal 2 10 2 3 2 28" xfId="19152"/>
    <cellStyle name="Normal 2 10 2 3 2 29" xfId="19153"/>
    <cellStyle name="Normal 2 10 2 3 2 3" xfId="19154"/>
    <cellStyle name="Normal 2 10 2 3 2 30" xfId="19155"/>
    <cellStyle name="Normal 2 10 2 3 2 31" xfId="19156"/>
    <cellStyle name="Normal 2 10 2 3 2 32" xfId="19157"/>
    <cellStyle name="Normal 2 10 2 3 2 33" xfId="19158"/>
    <cellStyle name="Normal 2 10 2 3 2 34" xfId="19159"/>
    <cellStyle name="Normal 2 10 2 3 2 35" xfId="19160"/>
    <cellStyle name="Normal 2 10 2 3 2 36" xfId="19161"/>
    <cellStyle name="Normal 2 10 2 3 2 37" xfId="19162"/>
    <cellStyle name="Normal 2 10 2 3 2 38" xfId="19163"/>
    <cellStyle name="Normal 2 10 2 3 2 39" xfId="19164"/>
    <cellStyle name="Normal 2 10 2 3 2 4" xfId="19165"/>
    <cellStyle name="Normal 2 10 2 3 2 5" xfId="19166"/>
    <cellStyle name="Normal 2 10 2 3 2 6" xfId="19167"/>
    <cellStyle name="Normal 2 10 2 3 2 7" xfId="19168"/>
    <cellStyle name="Normal 2 10 2 3 2 8" xfId="19169"/>
    <cellStyle name="Normal 2 10 2 3 2 9" xfId="19170"/>
    <cellStyle name="Normal 2 10 2 3 20" xfId="19171"/>
    <cellStyle name="Normal 2 10 2 3 21" xfId="19172"/>
    <cellStyle name="Normal 2 10 2 3 22" xfId="19173"/>
    <cellStyle name="Normal 2 10 2 3 23" xfId="19174"/>
    <cellStyle name="Normal 2 10 2 3 24" xfId="19175"/>
    <cellStyle name="Normal 2 10 2 3 25" xfId="19176"/>
    <cellStyle name="Normal 2 10 2 3 26" xfId="19177"/>
    <cellStyle name="Normal 2 10 2 3 27" xfId="19178"/>
    <cellStyle name="Normal 2 10 2 3 28" xfId="19179"/>
    <cellStyle name="Normal 2 10 2 3 29" xfId="19180"/>
    <cellStyle name="Normal 2 10 2 3 3" xfId="19181"/>
    <cellStyle name="Normal 2 10 2 3 30" xfId="19182"/>
    <cellStyle name="Normal 2 10 2 3 31" xfId="19183"/>
    <cellStyle name="Normal 2 10 2 3 32" xfId="19184"/>
    <cellStyle name="Normal 2 10 2 3 33" xfId="19185"/>
    <cellStyle name="Normal 2 10 2 3 34" xfId="19186"/>
    <cellStyle name="Normal 2 10 2 3 35" xfId="19187"/>
    <cellStyle name="Normal 2 10 2 3 36" xfId="19188"/>
    <cellStyle name="Normal 2 10 2 3 37" xfId="19189"/>
    <cellStyle name="Normal 2 10 2 3 38" xfId="19190"/>
    <cellStyle name="Normal 2 10 2 3 39" xfId="19191"/>
    <cellStyle name="Normal 2 10 2 3 4" xfId="19192"/>
    <cellStyle name="Normal 2 10 2 3 40" xfId="19193"/>
    <cellStyle name="Normal 2 10 2 3 41" xfId="19194"/>
    <cellStyle name="Normal 2 10 2 3 42" xfId="19195"/>
    <cellStyle name="Normal 2 10 2 3 43" xfId="19196"/>
    <cellStyle name="Normal 2 10 2 3 44" xfId="19197"/>
    <cellStyle name="Normal 2 10 2 3 45" xfId="19198"/>
    <cellStyle name="Normal 2 10 2 3 46" xfId="19199"/>
    <cellStyle name="Normal 2 10 2 3 47" xfId="19200"/>
    <cellStyle name="Normal 2 10 2 3 48" xfId="19201"/>
    <cellStyle name="Normal 2 10 2 3 49" xfId="19202"/>
    <cellStyle name="Normal 2 10 2 3 5" xfId="19203"/>
    <cellStyle name="Normal 2 10 2 3 50" xfId="19204"/>
    <cellStyle name="Normal 2 10 2 3 6" xfId="19205"/>
    <cellStyle name="Normal 2 10 2 3 7" xfId="19206"/>
    <cellStyle name="Normal 2 10 2 3 8" xfId="19207"/>
    <cellStyle name="Normal 2 10 2 3 9" xfId="19208"/>
    <cellStyle name="Normal 2 10 2 30" xfId="19209"/>
    <cellStyle name="Normal 2 10 2 31" xfId="19210"/>
    <cellStyle name="Normal 2 10 2 32" xfId="19211"/>
    <cellStyle name="Normal 2 10 2 33" xfId="19212"/>
    <cellStyle name="Normal 2 10 2 34" xfId="19213"/>
    <cellStyle name="Normal 2 10 2 35" xfId="19214"/>
    <cellStyle name="Normal 2 10 2 36" xfId="19215"/>
    <cellStyle name="Normal 2 10 2 37" xfId="19216"/>
    <cellStyle name="Normal 2 10 2 38" xfId="19217"/>
    <cellStyle name="Normal 2 10 2 39" xfId="19218"/>
    <cellStyle name="Normal 2 10 2 4" xfId="19219"/>
    <cellStyle name="Normal 2 10 2 4 2" xfId="19220"/>
    <cellStyle name="Normal 2 10 2 4 2 2" xfId="19221"/>
    <cellStyle name="Normal 2 10 2 4 2 3" xfId="19222"/>
    <cellStyle name="Normal 2 10 2 4 2 4" xfId="19223"/>
    <cellStyle name="Normal 2 10 2 4 3" xfId="19224"/>
    <cellStyle name="Normal 2 10 2 4 4" xfId="19225"/>
    <cellStyle name="Normal 2 10 2 4 5" xfId="19226"/>
    <cellStyle name="Normal 2 10 2 40" xfId="19227"/>
    <cellStyle name="Normal 2 10 2 41" xfId="19228"/>
    <cellStyle name="Normal 2 10 2 42" xfId="19229"/>
    <cellStyle name="Normal 2 10 2 43" xfId="19230"/>
    <cellStyle name="Normal 2 10 2 44" xfId="19231"/>
    <cellStyle name="Normal 2 10 2 45" xfId="19232"/>
    <cellStyle name="Normal 2 10 2 46" xfId="19233"/>
    <cellStyle name="Normal 2 10 2 47" xfId="19234"/>
    <cellStyle name="Normal 2 10 2 48" xfId="19235"/>
    <cellStyle name="Normal 2 10 2 49" xfId="19236"/>
    <cellStyle name="Normal 2 10 2 5" xfId="19237"/>
    <cellStyle name="Normal 2 10 2 5 10" xfId="19238"/>
    <cellStyle name="Normal 2 10 2 5 11" xfId="19239"/>
    <cellStyle name="Normal 2 10 2 5 12" xfId="19240"/>
    <cellStyle name="Normal 2 10 2 5 13" xfId="19241"/>
    <cellStyle name="Normal 2 10 2 5 14" xfId="19242"/>
    <cellStyle name="Normal 2 10 2 5 15" xfId="19243"/>
    <cellStyle name="Normal 2 10 2 5 16" xfId="19244"/>
    <cellStyle name="Normal 2 10 2 5 17" xfId="19245"/>
    <cellStyle name="Normal 2 10 2 5 18" xfId="19246"/>
    <cellStyle name="Normal 2 10 2 5 19" xfId="19247"/>
    <cellStyle name="Normal 2 10 2 5 2" xfId="19248"/>
    <cellStyle name="Normal 2 10 2 5 2 10" xfId="19249"/>
    <cellStyle name="Normal 2 10 2 5 2 11" xfId="19250"/>
    <cellStyle name="Normal 2 10 2 5 2 12" xfId="19251"/>
    <cellStyle name="Normal 2 10 2 5 2 13" xfId="19252"/>
    <cellStyle name="Normal 2 10 2 5 2 14" xfId="19253"/>
    <cellStyle name="Normal 2 10 2 5 2 15" xfId="19254"/>
    <cellStyle name="Normal 2 10 2 5 2 16" xfId="19255"/>
    <cellStyle name="Normal 2 10 2 5 2 17" xfId="19256"/>
    <cellStyle name="Normal 2 10 2 5 2 18" xfId="19257"/>
    <cellStyle name="Normal 2 10 2 5 2 19" xfId="19258"/>
    <cellStyle name="Normal 2 10 2 5 2 2" xfId="19259"/>
    <cellStyle name="Normal 2 10 2 5 2 2 10" xfId="19260"/>
    <cellStyle name="Normal 2 10 2 5 2 2 11" xfId="19261"/>
    <cellStyle name="Normal 2 10 2 5 2 2 12" xfId="19262"/>
    <cellStyle name="Normal 2 10 2 5 2 2 13" xfId="19263"/>
    <cellStyle name="Normal 2 10 2 5 2 2 14" xfId="19264"/>
    <cellStyle name="Normal 2 10 2 5 2 2 15" xfId="19265"/>
    <cellStyle name="Normal 2 10 2 5 2 2 16" xfId="19266"/>
    <cellStyle name="Normal 2 10 2 5 2 2 17" xfId="19267"/>
    <cellStyle name="Normal 2 10 2 5 2 2 18" xfId="19268"/>
    <cellStyle name="Normal 2 10 2 5 2 2 19" xfId="19269"/>
    <cellStyle name="Normal 2 10 2 5 2 2 2" xfId="19270"/>
    <cellStyle name="Normal 2 10 2 5 2 2 20" xfId="19271"/>
    <cellStyle name="Normal 2 10 2 5 2 2 21" xfId="19272"/>
    <cellStyle name="Normal 2 10 2 5 2 2 22" xfId="19273"/>
    <cellStyle name="Normal 2 10 2 5 2 2 23" xfId="19274"/>
    <cellStyle name="Normal 2 10 2 5 2 2 24" xfId="19275"/>
    <cellStyle name="Normal 2 10 2 5 2 2 25" xfId="19276"/>
    <cellStyle name="Normal 2 10 2 5 2 2 26" xfId="19277"/>
    <cellStyle name="Normal 2 10 2 5 2 2 27" xfId="19278"/>
    <cellStyle name="Normal 2 10 2 5 2 2 3" xfId="19279"/>
    <cellStyle name="Normal 2 10 2 5 2 2 4" xfId="19280"/>
    <cellStyle name="Normal 2 10 2 5 2 2 5" xfId="19281"/>
    <cellStyle name="Normal 2 10 2 5 2 2 6" xfId="19282"/>
    <cellStyle name="Normal 2 10 2 5 2 2 7" xfId="19283"/>
    <cellStyle name="Normal 2 10 2 5 2 2 8" xfId="19284"/>
    <cellStyle name="Normal 2 10 2 5 2 2 9" xfId="19285"/>
    <cellStyle name="Normal 2 10 2 5 2 20" xfId="19286"/>
    <cellStyle name="Normal 2 10 2 5 2 21" xfId="19287"/>
    <cellStyle name="Normal 2 10 2 5 2 22" xfId="19288"/>
    <cellStyle name="Normal 2 10 2 5 2 23" xfId="19289"/>
    <cellStyle name="Normal 2 10 2 5 2 24" xfId="19290"/>
    <cellStyle name="Normal 2 10 2 5 2 25" xfId="19291"/>
    <cellStyle name="Normal 2 10 2 5 2 26" xfId="19292"/>
    <cellStyle name="Normal 2 10 2 5 2 27" xfId="19293"/>
    <cellStyle name="Normal 2 10 2 5 2 3" xfId="19294"/>
    <cellStyle name="Normal 2 10 2 5 2 4" xfId="19295"/>
    <cellStyle name="Normal 2 10 2 5 2 5" xfId="19296"/>
    <cellStyle name="Normal 2 10 2 5 2 6" xfId="19297"/>
    <cellStyle name="Normal 2 10 2 5 2 7" xfId="19298"/>
    <cellStyle name="Normal 2 10 2 5 2 8" xfId="19299"/>
    <cellStyle name="Normal 2 10 2 5 2 9" xfId="19300"/>
    <cellStyle name="Normal 2 10 2 5 20" xfId="19301"/>
    <cellStyle name="Normal 2 10 2 5 21" xfId="19302"/>
    <cellStyle name="Normal 2 10 2 5 22" xfId="19303"/>
    <cellStyle name="Normal 2 10 2 5 23" xfId="19304"/>
    <cellStyle name="Normal 2 10 2 5 24" xfId="19305"/>
    <cellStyle name="Normal 2 10 2 5 25" xfId="19306"/>
    <cellStyle name="Normal 2 10 2 5 26" xfId="19307"/>
    <cellStyle name="Normal 2 10 2 5 27" xfId="19308"/>
    <cellStyle name="Normal 2 10 2 5 28" xfId="19309"/>
    <cellStyle name="Normal 2 10 2 5 29" xfId="19310"/>
    <cellStyle name="Normal 2 10 2 5 3" xfId="19311"/>
    <cellStyle name="Normal 2 10 2 5 30" xfId="19312"/>
    <cellStyle name="Normal 2 10 2 5 31" xfId="19313"/>
    <cellStyle name="Normal 2 10 2 5 32" xfId="19314"/>
    <cellStyle name="Normal 2 10 2 5 33" xfId="19315"/>
    <cellStyle name="Normal 2 10 2 5 34" xfId="19316"/>
    <cellStyle name="Normal 2 10 2 5 35" xfId="19317"/>
    <cellStyle name="Normal 2 10 2 5 36" xfId="19318"/>
    <cellStyle name="Normal 2 10 2 5 37" xfId="19319"/>
    <cellStyle name="Normal 2 10 2 5 38" xfId="19320"/>
    <cellStyle name="Normal 2 10 2 5 39" xfId="19321"/>
    <cellStyle name="Normal 2 10 2 5 4" xfId="19322"/>
    <cellStyle name="Normal 2 10 2 5 5" xfId="19323"/>
    <cellStyle name="Normal 2 10 2 5 6" xfId="19324"/>
    <cellStyle name="Normal 2 10 2 5 7" xfId="19325"/>
    <cellStyle name="Normal 2 10 2 5 8" xfId="19326"/>
    <cellStyle name="Normal 2 10 2 5 9" xfId="19327"/>
    <cellStyle name="Normal 2 10 2 50" xfId="19328"/>
    <cellStyle name="Normal 2 10 2 51" xfId="19329"/>
    <cellStyle name="Normal 2 10 2 52" xfId="19330"/>
    <cellStyle name="Normal 2 10 2 6" xfId="19331"/>
    <cellStyle name="Normal 2 10 2 6 2" xfId="19332"/>
    <cellStyle name="Normal 2 10 2 6 2 2" xfId="19333"/>
    <cellStyle name="Normal 2 10 2 6 2 3" xfId="19334"/>
    <cellStyle name="Normal 2 10 2 6 2 4" xfId="19335"/>
    <cellStyle name="Normal 2 10 2 6 3" xfId="19336"/>
    <cellStyle name="Normal 2 10 2 6 4" xfId="19337"/>
    <cellStyle name="Normal 2 10 2 6 5" xfId="19338"/>
    <cellStyle name="Normal 2 10 2 7" xfId="19339"/>
    <cellStyle name="Normal 2 10 2 7 2" xfId="19340"/>
    <cellStyle name="Normal 2 10 2 7 2 2" xfId="19341"/>
    <cellStyle name="Normal 2 10 2 7 2 3" xfId="19342"/>
    <cellStyle name="Normal 2 10 2 7 2 4" xfId="19343"/>
    <cellStyle name="Normal 2 10 2 7 3" xfId="19344"/>
    <cellStyle name="Normal 2 10 2 7 4" xfId="19345"/>
    <cellStyle name="Normal 2 10 2 7 5" xfId="19346"/>
    <cellStyle name="Normal 2 10 2 8" xfId="19347"/>
    <cellStyle name="Normal 2 10 2 8 2" xfId="19348"/>
    <cellStyle name="Normal 2 10 2 8 3" xfId="19349"/>
    <cellStyle name="Normal 2 10 2 8 4" xfId="19350"/>
    <cellStyle name="Normal 2 10 2 9" xfId="19351"/>
    <cellStyle name="Normal 2 10 20" xfId="19352"/>
    <cellStyle name="Normal 2 10 20 2" xfId="19353"/>
    <cellStyle name="Normal 2 10 20 3" xfId="19354"/>
    <cellStyle name="Normal 2 10 20 3 2" xfId="19355"/>
    <cellStyle name="Normal 2 10 20 3 2 2" xfId="19356"/>
    <cellStyle name="Normal 2 10 20 3 3" xfId="19357"/>
    <cellStyle name="Normal 2 10 20 4" xfId="19358"/>
    <cellStyle name="Normal 2 10 21" xfId="19359"/>
    <cellStyle name="Normal 2 10 21 2" xfId="19360"/>
    <cellStyle name="Normal 2 10 21 3" xfId="19361"/>
    <cellStyle name="Normal 2 10 21 4" xfId="19362"/>
    <cellStyle name="Normal 2 10 22" xfId="19363"/>
    <cellStyle name="Normal 2 10 23" xfId="19364"/>
    <cellStyle name="Normal 2 10 24" xfId="19365"/>
    <cellStyle name="Normal 2 10 25" xfId="19366"/>
    <cellStyle name="Normal 2 10 26" xfId="19367"/>
    <cellStyle name="Normal 2 10 27" xfId="19368"/>
    <cellStyle name="Normal 2 10 28" xfId="19369"/>
    <cellStyle name="Normal 2 10 29" xfId="19370"/>
    <cellStyle name="Normal 2 10 3" xfId="19371"/>
    <cellStyle name="Normal 2 10 3 10" xfId="19372"/>
    <cellStyle name="Normal 2 10 3 11" xfId="19373"/>
    <cellStyle name="Normal 2 10 3 12" xfId="19374"/>
    <cellStyle name="Normal 2 10 3 13" xfId="19375"/>
    <cellStyle name="Normal 2 10 3 14" xfId="19376"/>
    <cellStyle name="Normal 2 10 3 14 10" xfId="19377"/>
    <cellStyle name="Normal 2 10 3 14 11" xfId="19378"/>
    <cellStyle name="Normal 2 10 3 14 12" xfId="19379"/>
    <cellStyle name="Normal 2 10 3 14 13" xfId="19380"/>
    <cellStyle name="Normal 2 10 3 14 14" xfId="19381"/>
    <cellStyle name="Normal 2 10 3 14 15" xfId="19382"/>
    <cellStyle name="Normal 2 10 3 14 16" xfId="19383"/>
    <cellStyle name="Normal 2 10 3 14 17" xfId="19384"/>
    <cellStyle name="Normal 2 10 3 14 18" xfId="19385"/>
    <cellStyle name="Normal 2 10 3 14 19" xfId="19386"/>
    <cellStyle name="Normal 2 10 3 14 2" xfId="19387"/>
    <cellStyle name="Normal 2 10 3 14 2 10" xfId="19388"/>
    <cellStyle name="Normal 2 10 3 14 2 11" xfId="19389"/>
    <cellStyle name="Normal 2 10 3 14 2 12" xfId="19390"/>
    <cellStyle name="Normal 2 10 3 14 2 13" xfId="19391"/>
    <cellStyle name="Normal 2 10 3 14 2 14" xfId="19392"/>
    <cellStyle name="Normal 2 10 3 14 2 15" xfId="19393"/>
    <cellStyle name="Normal 2 10 3 14 2 16" xfId="19394"/>
    <cellStyle name="Normal 2 10 3 14 2 17" xfId="19395"/>
    <cellStyle name="Normal 2 10 3 14 2 18" xfId="19396"/>
    <cellStyle name="Normal 2 10 3 14 2 19" xfId="19397"/>
    <cellStyle name="Normal 2 10 3 14 2 2" xfId="19398"/>
    <cellStyle name="Normal 2 10 3 14 2 20" xfId="19399"/>
    <cellStyle name="Normal 2 10 3 14 2 21" xfId="19400"/>
    <cellStyle name="Normal 2 10 3 14 2 22" xfId="19401"/>
    <cellStyle name="Normal 2 10 3 14 2 23" xfId="19402"/>
    <cellStyle name="Normal 2 10 3 14 2 24" xfId="19403"/>
    <cellStyle name="Normal 2 10 3 14 2 25" xfId="19404"/>
    <cellStyle name="Normal 2 10 3 14 2 26" xfId="19405"/>
    <cellStyle name="Normal 2 10 3 14 2 27" xfId="19406"/>
    <cellStyle name="Normal 2 10 3 14 2 3" xfId="19407"/>
    <cellStyle name="Normal 2 10 3 14 2 4" xfId="19408"/>
    <cellStyle name="Normal 2 10 3 14 2 5" xfId="19409"/>
    <cellStyle name="Normal 2 10 3 14 2 6" xfId="19410"/>
    <cellStyle name="Normal 2 10 3 14 2 7" xfId="19411"/>
    <cellStyle name="Normal 2 10 3 14 2 8" xfId="19412"/>
    <cellStyle name="Normal 2 10 3 14 2 9" xfId="19413"/>
    <cellStyle name="Normal 2 10 3 14 20" xfId="19414"/>
    <cellStyle name="Normal 2 10 3 14 21" xfId="19415"/>
    <cellStyle name="Normal 2 10 3 14 22" xfId="19416"/>
    <cellStyle name="Normal 2 10 3 14 23" xfId="19417"/>
    <cellStyle name="Normal 2 10 3 14 24" xfId="19418"/>
    <cellStyle name="Normal 2 10 3 14 25" xfId="19419"/>
    <cellStyle name="Normal 2 10 3 14 26" xfId="19420"/>
    <cellStyle name="Normal 2 10 3 14 27" xfId="19421"/>
    <cellStyle name="Normal 2 10 3 14 3" xfId="19422"/>
    <cellStyle name="Normal 2 10 3 14 4" xfId="19423"/>
    <cellStyle name="Normal 2 10 3 14 5" xfId="19424"/>
    <cellStyle name="Normal 2 10 3 14 6" xfId="19425"/>
    <cellStyle name="Normal 2 10 3 14 7" xfId="19426"/>
    <cellStyle name="Normal 2 10 3 14 8" xfId="19427"/>
    <cellStyle name="Normal 2 10 3 14 9" xfId="19428"/>
    <cellStyle name="Normal 2 10 3 15" xfId="19429"/>
    <cellStyle name="Normal 2 10 3 16" xfId="19430"/>
    <cellStyle name="Normal 2 10 3 17" xfId="19431"/>
    <cellStyle name="Normal 2 10 3 18" xfId="19432"/>
    <cellStyle name="Normal 2 10 3 19" xfId="19433"/>
    <cellStyle name="Normal 2 10 3 2" xfId="19434"/>
    <cellStyle name="Normal 2 10 3 2 2" xfId="19435"/>
    <cellStyle name="Normal 2 10 3 2 2 2" xfId="19436"/>
    <cellStyle name="Normal 2 10 3 2 2 3" xfId="19437"/>
    <cellStyle name="Normal 2 10 3 2 2 4" xfId="19438"/>
    <cellStyle name="Normal 2 10 3 2 3" xfId="19439"/>
    <cellStyle name="Normal 2 10 3 2 4" xfId="19440"/>
    <cellStyle name="Normal 2 10 3 2 5" xfId="19441"/>
    <cellStyle name="Normal 2 10 3 20" xfId="19442"/>
    <cellStyle name="Normal 2 10 3 21" xfId="19443"/>
    <cellStyle name="Normal 2 10 3 22" xfId="19444"/>
    <cellStyle name="Normal 2 10 3 23" xfId="19445"/>
    <cellStyle name="Normal 2 10 3 24" xfId="19446"/>
    <cellStyle name="Normal 2 10 3 25" xfId="19447"/>
    <cellStyle name="Normal 2 10 3 26" xfId="19448"/>
    <cellStyle name="Normal 2 10 3 27" xfId="19449"/>
    <cellStyle name="Normal 2 10 3 28" xfId="19450"/>
    <cellStyle name="Normal 2 10 3 29" xfId="19451"/>
    <cellStyle name="Normal 2 10 3 3" xfId="19452"/>
    <cellStyle name="Normal 2 10 3 3 10" xfId="19453"/>
    <cellStyle name="Normal 2 10 3 3 11" xfId="19454"/>
    <cellStyle name="Normal 2 10 3 3 12" xfId="19455"/>
    <cellStyle name="Normal 2 10 3 3 13" xfId="19456"/>
    <cellStyle name="Normal 2 10 3 3 14" xfId="19457"/>
    <cellStyle name="Normal 2 10 3 3 15" xfId="19458"/>
    <cellStyle name="Normal 2 10 3 3 16" xfId="19459"/>
    <cellStyle name="Normal 2 10 3 3 17" xfId="19460"/>
    <cellStyle name="Normal 2 10 3 3 18" xfId="19461"/>
    <cellStyle name="Normal 2 10 3 3 19" xfId="19462"/>
    <cellStyle name="Normal 2 10 3 3 2" xfId="19463"/>
    <cellStyle name="Normal 2 10 3 3 2 10" xfId="19464"/>
    <cellStyle name="Normal 2 10 3 3 2 11" xfId="19465"/>
    <cellStyle name="Normal 2 10 3 3 2 12" xfId="19466"/>
    <cellStyle name="Normal 2 10 3 3 2 13" xfId="19467"/>
    <cellStyle name="Normal 2 10 3 3 2 14" xfId="19468"/>
    <cellStyle name="Normal 2 10 3 3 2 15" xfId="19469"/>
    <cellStyle name="Normal 2 10 3 3 2 16" xfId="19470"/>
    <cellStyle name="Normal 2 10 3 3 2 17" xfId="19471"/>
    <cellStyle name="Normal 2 10 3 3 2 18" xfId="19472"/>
    <cellStyle name="Normal 2 10 3 3 2 19" xfId="19473"/>
    <cellStyle name="Normal 2 10 3 3 2 2" xfId="19474"/>
    <cellStyle name="Normal 2 10 3 3 2 2 10" xfId="19475"/>
    <cellStyle name="Normal 2 10 3 3 2 2 11" xfId="19476"/>
    <cellStyle name="Normal 2 10 3 3 2 2 12" xfId="19477"/>
    <cellStyle name="Normal 2 10 3 3 2 2 13" xfId="19478"/>
    <cellStyle name="Normal 2 10 3 3 2 2 14" xfId="19479"/>
    <cellStyle name="Normal 2 10 3 3 2 2 15" xfId="19480"/>
    <cellStyle name="Normal 2 10 3 3 2 2 16" xfId="19481"/>
    <cellStyle name="Normal 2 10 3 3 2 2 17" xfId="19482"/>
    <cellStyle name="Normal 2 10 3 3 2 2 18" xfId="19483"/>
    <cellStyle name="Normal 2 10 3 3 2 2 19" xfId="19484"/>
    <cellStyle name="Normal 2 10 3 3 2 2 2" xfId="19485"/>
    <cellStyle name="Normal 2 10 3 3 2 2 2 2" xfId="19486"/>
    <cellStyle name="Normal 2 10 3 3 2 2 20" xfId="19487"/>
    <cellStyle name="Normal 2 10 3 3 2 2 21" xfId="19488"/>
    <cellStyle name="Normal 2 10 3 3 2 2 22" xfId="19489"/>
    <cellStyle name="Normal 2 10 3 3 2 2 23" xfId="19490"/>
    <cellStyle name="Normal 2 10 3 3 2 2 24" xfId="19491"/>
    <cellStyle name="Normal 2 10 3 3 2 2 25" xfId="19492"/>
    <cellStyle name="Normal 2 10 3 3 2 2 26" xfId="19493"/>
    <cellStyle name="Normal 2 10 3 3 2 2 27" xfId="19494"/>
    <cellStyle name="Normal 2 10 3 3 2 2 3" xfId="19495"/>
    <cellStyle name="Normal 2 10 3 3 2 2 4" xfId="19496"/>
    <cellStyle name="Normal 2 10 3 3 2 2 5" xfId="19497"/>
    <cellStyle name="Normal 2 10 3 3 2 2 6" xfId="19498"/>
    <cellStyle name="Normal 2 10 3 3 2 2 7" xfId="19499"/>
    <cellStyle name="Normal 2 10 3 3 2 2 8" xfId="19500"/>
    <cellStyle name="Normal 2 10 3 3 2 2 9" xfId="19501"/>
    <cellStyle name="Normal 2 10 3 3 2 20" xfId="19502"/>
    <cellStyle name="Normal 2 10 3 3 2 21" xfId="19503"/>
    <cellStyle name="Normal 2 10 3 3 2 22" xfId="19504"/>
    <cellStyle name="Normal 2 10 3 3 2 23" xfId="19505"/>
    <cellStyle name="Normal 2 10 3 3 2 24" xfId="19506"/>
    <cellStyle name="Normal 2 10 3 3 2 25" xfId="19507"/>
    <cellStyle name="Normal 2 10 3 3 2 26" xfId="19508"/>
    <cellStyle name="Normal 2 10 3 3 2 27" xfId="19509"/>
    <cellStyle name="Normal 2 10 3 3 2 3" xfId="19510"/>
    <cellStyle name="Normal 2 10 3 3 2 4" xfId="19511"/>
    <cellStyle name="Normal 2 10 3 3 2 5" xfId="19512"/>
    <cellStyle name="Normal 2 10 3 3 2 6" xfId="19513"/>
    <cellStyle name="Normal 2 10 3 3 2 7" xfId="19514"/>
    <cellStyle name="Normal 2 10 3 3 2 8" xfId="19515"/>
    <cellStyle name="Normal 2 10 3 3 2 9" xfId="19516"/>
    <cellStyle name="Normal 2 10 3 3 20" xfId="19517"/>
    <cellStyle name="Normal 2 10 3 3 21" xfId="19518"/>
    <cellStyle name="Normal 2 10 3 3 22" xfId="19519"/>
    <cellStyle name="Normal 2 10 3 3 23" xfId="19520"/>
    <cellStyle name="Normal 2 10 3 3 24" xfId="19521"/>
    <cellStyle name="Normal 2 10 3 3 25" xfId="19522"/>
    <cellStyle name="Normal 2 10 3 3 26" xfId="19523"/>
    <cellStyle name="Normal 2 10 3 3 27" xfId="19524"/>
    <cellStyle name="Normal 2 10 3 3 28" xfId="19525"/>
    <cellStyle name="Normal 2 10 3 3 29" xfId="19526"/>
    <cellStyle name="Normal 2 10 3 3 3" xfId="19527"/>
    <cellStyle name="Normal 2 10 3 3 30" xfId="19528"/>
    <cellStyle name="Normal 2 10 3 3 31" xfId="19529"/>
    <cellStyle name="Normal 2 10 3 3 32" xfId="19530"/>
    <cellStyle name="Normal 2 10 3 3 33" xfId="19531"/>
    <cellStyle name="Normal 2 10 3 3 34" xfId="19532"/>
    <cellStyle name="Normal 2 10 3 3 35" xfId="19533"/>
    <cellStyle name="Normal 2 10 3 3 36" xfId="19534"/>
    <cellStyle name="Normal 2 10 3 3 37" xfId="19535"/>
    <cellStyle name="Normal 2 10 3 3 38" xfId="19536"/>
    <cellStyle name="Normal 2 10 3 3 39" xfId="19537"/>
    <cellStyle name="Normal 2 10 3 3 4" xfId="19538"/>
    <cellStyle name="Normal 2 10 3 3 5" xfId="19539"/>
    <cellStyle name="Normal 2 10 3 3 6" xfId="19540"/>
    <cellStyle name="Normal 2 10 3 3 7" xfId="19541"/>
    <cellStyle name="Normal 2 10 3 3 8" xfId="19542"/>
    <cellStyle name="Normal 2 10 3 3 9" xfId="19543"/>
    <cellStyle name="Normal 2 10 3 30" xfId="19544"/>
    <cellStyle name="Normal 2 10 3 31" xfId="19545"/>
    <cellStyle name="Normal 2 10 3 32" xfId="19546"/>
    <cellStyle name="Normal 2 10 3 33" xfId="19547"/>
    <cellStyle name="Normal 2 10 3 34" xfId="19548"/>
    <cellStyle name="Normal 2 10 3 35" xfId="19549"/>
    <cellStyle name="Normal 2 10 3 36" xfId="19550"/>
    <cellStyle name="Normal 2 10 3 37" xfId="19551"/>
    <cellStyle name="Normal 2 10 3 38" xfId="19552"/>
    <cellStyle name="Normal 2 10 3 39" xfId="19553"/>
    <cellStyle name="Normal 2 10 3 4" xfId="19554"/>
    <cellStyle name="Normal 2 10 3 4 2" xfId="19555"/>
    <cellStyle name="Normal 2 10 3 4 2 2" xfId="19556"/>
    <cellStyle name="Normal 2 10 3 4 2 2 2" xfId="19557"/>
    <cellStyle name="Normal 2 10 3 4 2 2 2 2" xfId="19558"/>
    <cellStyle name="Normal 2 10 3 4 2 2 3" xfId="19559"/>
    <cellStyle name="Normal 2 10 3 4 2 3" xfId="19560"/>
    <cellStyle name="Normal 2 10 3 4 2 4" xfId="19561"/>
    <cellStyle name="Normal 2 10 3 4 3" xfId="19562"/>
    <cellStyle name="Normal 2 10 3 4 4" xfId="19563"/>
    <cellStyle name="Normal 2 10 3 4 5" xfId="19564"/>
    <cellStyle name="Normal 2 10 3 40" xfId="19565"/>
    <cellStyle name="Normal 2 10 3 41" xfId="19566"/>
    <cellStyle name="Normal 2 10 3 42" xfId="19567"/>
    <cellStyle name="Normal 2 10 3 43" xfId="19568"/>
    <cellStyle name="Normal 2 10 3 44" xfId="19569"/>
    <cellStyle name="Normal 2 10 3 45" xfId="19570"/>
    <cellStyle name="Normal 2 10 3 46" xfId="19571"/>
    <cellStyle name="Normal 2 10 3 47" xfId="19572"/>
    <cellStyle name="Normal 2 10 3 48" xfId="19573"/>
    <cellStyle name="Normal 2 10 3 49" xfId="19574"/>
    <cellStyle name="Normal 2 10 3 5" xfId="19575"/>
    <cellStyle name="Normal 2 10 3 5 2" xfId="19576"/>
    <cellStyle name="Normal 2 10 3 5 2 2" xfId="19577"/>
    <cellStyle name="Normal 2 10 3 5 2 3" xfId="19578"/>
    <cellStyle name="Normal 2 10 3 5 2 4" xfId="19579"/>
    <cellStyle name="Normal 2 10 3 5 3" xfId="19580"/>
    <cellStyle name="Normal 2 10 3 5 4" xfId="19581"/>
    <cellStyle name="Normal 2 10 3 5 5" xfId="19582"/>
    <cellStyle name="Normal 2 10 3 50" xfId="19583"/>
    <cellStyle name="Normal 2 10 3 6" xfId="19584"/>
    <cellStyle name="Normal 2 10 3 6 2" xfId="19585"/>
    <cellStyle name="Normal 2 10 3 6 2 2" xfId="19586"/>
    <cellStyle name="Normal 2 10 3 6 2 3" xfId="19587"/>
    <cellStyle name="Normal 2 10 3 6 2 4" xfId="19588"/>
    <cellStyle name="Normal 2 10 3 6 3" xfId="19589"/>
    <cellStyle name="Normal 2 10 3 6 4" xfId="19590"/>
    <cellStyle name="Normal 2 10 3 6 5" xfId="19591"/>
    <cellStyle name="Normal 2 10 3 7" xfId="19592"/>
    <cellStyle name="Normal 2 10 3 7 2" xfId="19593"/>
    <cellStyle name="Normal 2 10 3 7 2 2" xfId="19594"/>
    <cellStyle name="Normal 2 10 3 7 2 3" xfId="19595"/>
    <cellStyle name="Normal 2 10 3 7 2 4" xfId="19596"/>
    <cellStyle name="Normal 2 10 3 7 3" xfId="19597"/>
    <cellStyle name="Normal 2 10 3 7 4" xfId="19598"/>
    <cellStyle name="Normal 2 10 3 7 5" xfId="19599"/>
    <cellStyle name="Normal 2 10 3 8" xfId="19600"/>
    <cellStyle name="Normal 2 10 3 8 2" xfId="19601"/>
    <cellStyle name="Normal 2 10 3 8 3" xfId="19602"/>
    <cellStyle name="Normal 2 10 3 8 4" xfId="19603"/>
    <cellStyle name="Normal 2 10 3 9" xfId="19604"/>
    <cellStyle name="Normal 2 10 30" xfId="19605"/>
    <cellStyle name="Normal 2 10 31" xfId="19606"/>
    <cellStyle name="Normal 2 10 32" xfId="19607"/>
    <cellStyle name="Normal 2 10 33" xfId="19608"/>
    <cellStyle name="Normal 2 10 34" xfId="19609"/>
    <cellStyle name="Normal 2 10 35" xfId="19610"/>
    <cellStyle name="Normal 2 10 36" xfId="19611"/>
    <cellStyle name="Normal 2 10 37" xfId="19612"/>
    <cellStyle name="Normal 2 10 38" xfId="19613"/>
    <cellStyle name="Normal 2 10 39" xfId="19614"/>
    <cellStyle name="Normal 2 10 4" xfId="19615"/>
    <cellStyle name="Normal 2 10 4 10" xfId="19616"/>
    <cellStyle name="Normal 2 10 4 11" xfId="19617"/>
    <cellStyle name="Normal 2 10 4 2" xfId="19618"/>
    <cellStyle name="Normal 2 10 4 2 2" xfId="19619"/>
    <cellStyle name="Normal 2 10 4 2 2 2" xfId="19620"/>
    <cellStyle name="Normal 2 10 4 2 2 3" xfId="19621"/>
    <cellStyle name="Normal 2 10 4 2 2 4" xfId="19622"/>
    <cellStyle name="Normal 2 10 4 2 3" xfId="19623"/>
    <cellStyle name="Normal 2 10 4 2 3 2" xfId="19624"/>
    <cellStyle name="Normal 2 10 4 2 4" xfId="19625"/>
    <cellStyle name="Normal 2 10 4 2 5" xfId="19626"/>
    <cellStyle name="Normal 2 10 4 2 6" xfId="19627"/>
    <cellStyle name="Normal 2 10 4 3" xfId="19628"/>
    <cellStyle name="Normal 2 10 4 3 2" xfId="19629"/>
    <cellStyle name="Normal 2 10 4 3 2 2" xfId="19630"/>
    <cellStyle name="Normal 2 10 4 3 2 3" xfId="19631"/>
    <cellStyle name="Normal 2 10 4 3 2 4" xfId="19632"/>
    <cellStyle name="Normal 2 10 4 3 3" xfId="19633"/>
    <cellStyle name="Normal 2 10 4 3 4" xfId="19634"/>
    <cellStyle name="Normal 2 10 4 3 5" xfId="19635"/>
    <cellStyle name="Normal 2 10 4 4" xfId="19636"/>
    <cellStyle name="Normal 2 10 4 4 2" xfId="19637"/>
    <cellStyle name="Normal 2 10 4 4 2 2" xfId="19638"/>
    <cellStyle name="Normal 2 10 4 4 2 3" xfId="19639"/>
    <cellStyle name="Normal 2 10 4 4 2 4" xfId="19640"/>
    <cellStyle name="Normal 2 10 4 4 3" xfId="19641"/>
    <cellStyle name="Normal 2 10 4 4 4" xfId="19642"/>
    <cellStyle name="Normal 2 10 4 4 4 2" xfId="19643"/>
    <cellStyle name="Normal 2 10 4 4 4 2 2" xfId="19644"/>
    <cellStyle name="Normal 2 10 4 4 4 3" xfId="19645"/>
    <cellStyle name="Normal 2 10 4 4 5" xfId="19646"/>
    <cellStyle name="Normal 2 10 4 5" xfId="19647"/>
    <cellStyle name="Normal 2 10 4 5 2" xfId="19648"/>
    <cellStyle name="Normal 2 10 4 5 2 2" xfId="19649"/>
    <cellStyle name="Normal 2 10 4 5 2 3" xfId="19650"/>
    <cellStyle name="Normal 2 10 4 5 2 4" xfId="19651"/>
    <cellStyle name="Normal 2 10 4 5 3" xfId="19652"/>
    <cellStyle name="Normal 2 10 4 5 4" xfId="19653"/>
    <cellStyle name="Normal 2 10 4 5 5" xfId="19654"/>
    <cellStyle name="Normal 2 10 4 6" xfId="19655"/>
    <cellStyle name="Normal 2 10 4 6 2" xfId="19656"/>
    <cellStyle name="Normal 2 10 4 6 2 2" xfId="19657"/>
    <cellStyle name="Normal 2 10 4 6 2 3" xfId="19658"/>
    <cellStyle name="Normal 2 10 4 6 2 4" xfId="19659"/>
    <cellStyle name="Normal 2 10 4 6 3" xfId="19660"/>
    <cellStyle name="Normal 2 10 4 6 4" xfId="19661"/>
    <cellStyle name="Normal 2 10 4 6 5" xfId="19662"/>
    <cellStyle name="Normal 2 10 4 7" xfId="19663"/>
    <cellStyle name="Normal 2 10 4 7 2" xfId="19664"/>
    <cellStyle name="Normal 2 10 4 7 2 2" xfId="19665"/>
    <cellStyle name="Normal 2 10 4 7 2 3" xfId="19666"/>
    <cellStyle name="Normal 2 10 4 7 2 4" xfId="19667"/>
    <cellStyle name="Normal 2 10 4 7 3" xfId="19668"/>
    <cellStyle name="Normal 2 10 4 7 4" xfId="19669"/>
    <cellStyle name="Normal 2 10 4 7 5" xfId="19670"/>
    <cellStyle name="Normal 2 10 4 8" xfId="19671"/>
    <cellStyle name="Normal 2 10 4 8 2" xfId="19672"/>
    <cellStyle name="Normal 2 10 4 8 3" xfId="19673"/>
    <cellStyle name="Normal 2 10 4 8 4" xfId="19674"/>
    <cellStyle name="Normal 2 10 4 9" xfId="19675"/>
    <cellStyle name="Normal 2 10 40" xfId="19676"/>
    <cellStyle name="Normal 2 10 41" xfId="19677"/>
    <cellStyle name="Normal 2 10 42" xfId="19678"/>
    <cellStyle name="Normal 2 10 43" xfId="19679"/>
    <cellStyle name="Normal 2 10 44" xfId="19680"/>
    <cellStyle name="Normal 2 10 45" xfId="19681"/>
    <cellStyle name="Normal 2 10 46" xfId="19682"/>
    <cellStyle name="Normal 2 10 47" xfId="19683"/>
    <cellStyle name="Normal 2 10 48" xfId="19684"/>
    <cellStyle name="Normal 2 10 49" xfId="19685"/>
    <cellStyle name="Normal 2 10 5" xfId="19686"/>
    <cellStyle name="Normal 2 10 5 10" xfId="19687"/>
    <cellStyle name="Normal 2 10 5 11" xfId="19688"/>
    <cellStyle name="Normal 2 10 5 12" xfId="19689"/>
    <cellStyle name="Normal 2 10 5 13" xfId="19690"/>
    <cellStyle name="Normal 2 10 5 14" xfId="19691"/>
    <cellStyle name="Normal 2 10 5 15" xfId="19692"/>
    <cellStyle name="Normal 2 10 5 16" xfId="19693"/>
    <cellStyle name="Normal 2 10 5 17" xfId="19694"/>
    <cellStyle name="Normal 2 10 5 18" xfId="19695"/>
    <cellStyle name="Normal 2 10 5 19" xfId="19696"/>
    <cellStyle name="Normal 2 10 5 2" xfId="19697"/>
    <cellStyle name="Normal 2 10 5 2 10" xfId="19698"/>
    <cellStyle name="Normal 2 10 5 2 11" xfId="19699"/>
    <cellStyle name="Normal 2 10 5 2 12" xfId="19700"/>
    <cellStyle name="Normal 2 10 5 2 13" xfId="19701"/>
    <cellStyle name="Normal 2 10 5 2 14" xfId="19702"/>
    <cellStyle name="Normal 2 10 5 2 15" xfId="19703"/>
    <cellStyle name="Normal 2 10 5 2 16" xfId="19704"/>
    <cellStyle name="Normal 2 10 5 2 17" xfId="19705"/>
    <cellStyle name="Normal 2 10 5 2 18" xfId="19706"/>
    <cellStyle name="Normal 2 10 5 2 19" xfId="19707"/>
    <cellStyle name="Normal 2 10 5 2 2" xfId="19708"/>
    <cellStyle name="Normal 2 10 5 2 2 10" xfId="19709"/>
    <cellStyle name="Normal 2 10 5 2 2 11" xfId="19710"/>
    <cellStyle name="Normal 2 10 5 2 2 12" xfId="19711"/>
    <cellStyle name="Normal 2 10 5 2 2 13" xfId="19712"/>
    <cellStyle name="Normal 2 10 5 2 2 14" xfId="19713"/>
    <cellStyle name="Normal 2 10 5 2 2 15" xfId="19714"/>
    <cellStyle name="Normal 2 10 5 2 2 16" xfId="19715"/>
    <cellStyle name="Normal 2 10 5 2 2 17" xfId="19716"/>
    <cellStyle name="Normal 2 10 5 2 2 18" xfId="19717"/>
    <cellStyle name="Normal 2 10 5 2 2 19" xfId="19718"/>
    <cellStyle name="Normal 2 10 5 2 2 2" xfId="19719"/>
    <cellStyle name="Normal 2 10 5 2 2 20" xfId="19720"/>
    <cellStyle name="Normal 2 10 5 2 2 21" xfId="19721"/>
    <cellStyle name="Normal 2 10 5 2 2 22" xfId="19722"/>
    <cellStyle name="Normal 2 10 5 2 2 23" xfId="19723"/>
    <cellStyle name="Normal 2 10 5 2 2 24" xfId="19724"/>
    <cellStyle name="Normal 2 10 5 2 2 25" xfId="19725"/>
    <cellStyle name="Normal 2 10 5 2 2 26" xfId="19726"/>
    <cellStyle name="Normal 2 10 5 2 2 27" xfId="19727"/>
    <cellStyle name="Normal 2 10 5 2 2 3" xfId="19728"/>
    <cellStyle name="Normal 2 10 5 2 2 4" xfId="19729"/>
    <cellStyle name="Normal 2 10 5 2 2 5" xfId="19730"/>
    <cellStyle name="Normal 2 10 5 2 2 6" xfId="19731"/>
    <cellStyle name="Normal 2 10 5 2 2 7" xfId="19732"/>
    <cellStyle name="Normal 2 10 5 2 2 8" xfId="19733"/>
    <cellStyle name="Normal 2 10 5 2 2 9" xfId="19734"/>
    <cellStyle name="Normal 2 10 5 2 20" xfId="19735"/>
    <cellStyle name="Normal 2 10 5 2 21" xfId="19736"/>
    <cellStyle name="Normal 2 10 5 2 22" xfId="19737"/>
    <cellStyle name="Normal 2 10 5 2 23" xfId="19738"/>
    <cellStyle name="Normal 2 10 5 2 24" xfId="19739"/>
    <cellStyle name="Normal 2 10 5 2 25" xfId="19740"/>
    <cellStyle name="Normal 2 10 5 2 26" xfId="19741"/>
    <cellStyle name="Normal 2 10 5 2 27" xfId="19742"/>
    <cellStyle name="Normal 2 10 5 2 3" xfId="19743"/>
    <cellStyle name="Normal 2 10 5 2 4" xfId="19744"/>
    <cellStyle name="Normal 2 10 5 2 5" xfId="19745"/>
    <cellStyle name="Normal 2 10 5 2 6" xfId="19746"/>
    <cellStyle name="Normal 2 10 5 2 7" xfId="19747"/>
    <cellStyle name="Normal 2 10 5 2 8" xfId="19748"/>
    <cellStyle name="Normal 2 10 5 2 9" xfId="19749"/>
    <cellStyle name="Normal 2 10 5 20" xfId="19750"/>
    <cellStyle name="Normal 2 10 5 21" xfId="19751"/>
    <cellStyle name="Normal 2 10 5 22" xfId="19752"/>
    <cellStyle name="Normal 2 10 5 23" xfId="19753"/>
    <cellStyle name="Normal 2 10 5 24" xfId="19754"/>
    <cellStyle name="Normal 2 10 5 25" xfId="19755"/>
    <cellStyle name="Normal 2 10 5 26" xfId="19756"/>
    <cellStyle name="Normal 2 10 5 27" xfId="19757"/>
    <cellStyle name="Normal 2 10 5 28" xfId="19758"/>
    <cellStyle name="Normal 2 10 5 29" xfId="19759"/>
    <cellStyle name="Normal 2 10 5 3" xfId="19760"/>
    <cellStyle name="Normal 2 10 5 3 2" xfId="19761"/>
    <cellStyle name="Normal 2 10 5 3 2 2" xfId="19762"/>
    <cellStyle name="Normal 2 10 5 3 2 3" xfId="19763"/>
    <cellStyle name="Normal 2 10 5 3 2 4" xfId="19764"/>
    <cellStyle name="Normal 2 10 5 3 3" xfId="19765"/>
    <cellStyle name="Normal 2 10 5 3 4" xfId="19766"/>
    <cellStyle name="Normal 2 10 5 3 5" xfId="19767"/>
    <cellStyle name="Normal 2 10 5 30" xfId="19768"/>
    <cellStyle name="Normal 2 10 5 31" xfId="19769"/>
    <cellStyle name="Normal 2 10 5 32" xfId="19770"/>
    <cellStyle name="Normal 2 10 5 33" xfId="19771"/>
    <cellStyle name="Normal 2 10 5 34" xfId="19772"/>
    <cellStyle name="Normal 2 10 5 35" xfId="19773"/>
    <cellStyle name="Normal 2 10 5 36" xfId="19774"/>
    <cellStyle name="Normal 2 10 5 37" xfId="19775"/>
    <cellStyle name="Normal 2 10 5 38" xfId="19776"/>
    <cellStyle name="Normal 2 10 5 39" xfId="19777"/>
    <cellStyle name="Normal 2 10 5 4" xfId="19778"/>
    <cellStyle name="Normal 2 10 5 4 2" xfId="19779"/>
    <cellStyle name="Normal 2 10 5 4 2 2" xfId="19780"/>
    <cellStyle name="Normal 2 10 5 4 2 3" xfId="19781"/>
    <cellStyle name="Normal 2 10 5 4 2 4" xfId="19782"/>
    <cellStyle name="Normal 2 10 5 4 3" xfId="19783"/>
    <cellStyle name="Normal 2 10 5 4 4" xfId="19784"/>
    <cellStyle name="Normal 2 10 5 4 5" xfId="19785"/>
    <cellStyle name="Normal 2 10 5 5" xfId="19786"/>
    <cellStyle name="Normal 2 10 5 5 2" xfId="19787"/>
    <cellStyle name="Normal 2 10 5 5 2 2" xfId="19788"/>
    <cellStyle name="Normal 2 10 5 5 2 3" xfId="19789"/>
    <cellStyle name="Normal 2 10 5 5 2 4" xfId="19790"/>
    <cellStyle name="Normal 2 10 5 5 3" xfId="19791"/>
    <cellStyle name="Normal 2 10 5 5 4" xfId="19792"/>
    <cellStyle name="Normal 2 10 5 5 5" xfId="19793"/>
    <cellStyle name="Normal 2 10 5 6" xfId="19794"/>
    <cellStyle name="Normal 2 10 5 6 2" xfId="19795"/>
    <cellStyle name="Normal 2 10 5 6 2 2" xfId="19796"/>
    <cellStyle name="Normal 2 10 5 6 2 3" xfId="19797"/>
    <cellStyle name="Normal 2 10 5 6 2 4" xfId="19798"/>
    <cellStyle name="Normal 2 10 5 6 3" xfId="19799"/>
    <cellStyle name="Normal 2 10 5 6 4" xfId="19800"/>
    <cellStyle name="Normal 2 10 5 6 5" xfId="19801"/>
    <cellStyle name="Normal 2 10 5 7" xfId="19802"/>
    <cellStyle name="Normal 2 10 5 7 2" xfId="19803"/>
    <cellStyle name="Normal 2 10 5 7 2 2" xfId="19804"/>
    <cellStyle name="Normal 2 10 5 7 2 3" xfId="19805"/>
    <cellStyle name="Normal 2 10 5 7 2 4" xfId="19806"/>
    <cellStyle name="Normal 2 10 5 7 3" xfId="19807"/>
    <cellStyle name="Normal 2 10 5 7 4" xfId="19808"/>
    <cellStyle name="Normal 2 10 5 7 5" xfId="19809"/>
    <cellStyle name="Normal 2 10 5 8" xfId="19810"/>
    <cellStyle name="Normal 2 10 5 8 2" xfId="19811"/>
    <cellStyle name="Normal 2 10 5 8 3" xfId="19812"/>
    <cellStyle name="Normal 2 10 5 8 4" xfId="19813"/>
    <cellStyle name="Normal 2 10 5 9" xfId="19814"/>
    <cellStyle name="Normal 2 10 50" xfId="19815"/>
    <cellStyle name="Normal 2 10 51" xfId="19816"/>
    <cellStyle name="Normal 2 10 52" xfId="19817"/>
    <cellStyle name="Normal 2 10 6" xfId="19818"/>
    <cellStyle name="Normal 2 10 6 10" xfId="19819"/>
    <cellStyle name="Normal 2 10 6 11" xfId="19820"/>
    <cellStyle name="Normal 2 10 6 2" xfId="19821"/>
    <cellStyle name="Normal 2 10 6 2 2" xfId="19822"/>
    <cellStyle name="Normal 2 10 6 2 2 2" xfId="19823"/>
    <cellStyle name="Normal 2 10 6 2 2 3" xfId="19824"/>
    <cellStyle name="Normal 2 10 6 2 2 4" xfId="19825"/>
    <cellStyle name="Normal 2 10 6 2 3" xfId="19826"/>
    <cellStyle name="Normal 2 10 6 2 4" xfId="19827"/>
    <cellStyle name="Normal 2 10 6 2 5" xfId="19828"/>
    <cellStyle name="Normal 2 10 6 3" xfId="19829"/>
    <cellStyle name="Normal 2 10 6 3 2" xfId="19830"/>
    <cellStyle name="Normal 2 10 6 3 2 2" xfId="19831"/>
    <cellStyle name="Normal 2 10 6 3 2 3" xfId="19832"/>
    <cellStyle name="Normal 2 10 6 3 2 4" xfId="19833"/>
    <cellStyle name="Normal 2 10 6 3 3" xfId="19834"/>
    <cellStyle name="Normal 2 10 6 3 4" xfId="19835"/>
    <cellStyle name="Normal 2 10 6 3 5" xfId="19836"/>
    <cellStyle name="Normal 2 10 6 4" xfId="19837"/>
    <cellStyle name="Normal 2 10 6 4 2" xfId="19838"/>
    <cellStyle name="Normal 2 10 6 4 2 2" xfId="19839"/>
    <cellStyle name="Normal 2 10 6 4 2 3" xfId="19840"/>
    <cellStyle name="Normal 2 10 6 4 2 4" xfId="19841"/>
    <cellStyle name="Normal 2 10 6 4 3" xfId="19842"/>
    <cellStyle name="Normal 2 10 6 4 4" xfId="19843"/>
    <cellStyle name="Normal 2 10 6 4 5" xfId="19844"/>
    <cellStyle name="Normal 2 10 6 5" xfId="19845"/>
    <cellStyle name="Normal 2 10 6 5 2" xfId="19846"/>
    <cellStyle name="Normal 2 10 6 5 2 2" xfId="19847"/>
    <cellStyle name="Normal 2 10 6 5 2 3" xfId="19848"/>
    <cellStyle name="Normal 2 10 6 5 2 4" xfId="19849"/>
    <cellStyle name="Normal 2 10 6 5 3" xfId="19850"/>
    <cellStyle name="Normal 2 10 6 5 4" xfId="19851"/>
    <cellStyle name="Normal 2 10 6 5 5" xfId="19852"/>
    <cellStyle name="Normal 2 10 6 6" xfId="19853"/>
    <cellStyle name="Normal 2 10 6 6 2" xfId="19854"/>
    <cellStyle name="Normal 2 10 6 6 2 2" xfId="19855"/>
    <cellStyle name="Normal 2 10 6 6 2 3" xfId="19856"/>
    <cellStyle name="Normal 2 10 6 6 2 4" xfId="19857"/>
    <cellStyle name="Normal 2 10 6 6 3" xfId="19858"/>
    <cellStyle name="Normal 2 10 6 6 4" xfId="19859"/>
    <cellStyle name="Normal 2 10 6 6 5" xfId="19860"/>
    <cellStyle name="Normal 2 10 6 7" xfId="19861"/>
    <cellStyle name="Normal 2 10 6 7 2" xfId="19862"/>
    <cellStyle name="Normal 2 10 6 7 2 2" xfId="19863"/>
    <cellStyle name="Normal 2 10 6 7 2 3" xfId="19864"/>
    <cellStyle name="Normal 2 10 6 7 2 4" xfId="19865"/>
    <cellStyle name="Normal 2 10 6 7 3" xfId="19866"/>
    <cellStyle name="Normal 2 10 6 7 4" xfId="19867"/>
    <cellStyle name="Normal 2 10 6 7 5" xfId="19868"/>
    <cellStyle name="Normal 2 10 6 8" xfId="19869"/>
    <cellStyle name="Normal 2 10 6 8 2" xfId="19870"/>
    <cellStyle name="Normal 2 10 6 8 3" xfId="19871"/>
    <cellStyle name="Normal 2 10 6 8 4" xfId="19872"/>
    <cellStyle name="Normal 2 10 6 9" xfId="19873"/>
    <cellStyle name="Normal 2 10 6 9 2" xfId="19874"/>
    <cellStyle name="Normal 2 10 6 9 2 2" xfId="19875"/>
    <cellStyle name="Normal 2 10 6 9 3" xfId="19876"/>
    <cellStyle name="Normal 2 10 7" xfId="19877"/>
    <cellStyle name="Normal 2 10 7 10" xfId="19878"/>
    <cellStyle name="Normal 2 10 7 11" xfId="19879"/>
    <cellStyle name="Normal 2 10 7 2" xfId="19880"/>
    <cellStyle name="Normal 2 10 7 2 2" xfId="19881"/>
    <cellStyle name="Normal 2 10 7 2 2 2" xfId="19882"/>
    <cellStyle name="Normal 2 10 7 2 2 3" xfId="19883"/>
    <cellStyle name="Normal 2 10 7 2 2 4" xfId="19884"/>
    <cellStyle name="Normal 2 10 7 2 3" xfId="19885"/>
    <cellStyle name="Normal 2 10 7 2 4" xfId="19886"/>
    <cellStyle name="Normal 2 10 7 2 5" xfId="19887"/>
    <cellStyle name="Normal 2 10 7 3" xfId="19888"/>
    <cellStyle name="Normal 2 10 7 3 2" xfId="19889"/>
    <cellStyle name="Normal 2 10 7 3 2 2" xfId="19890"/>
    <cellStyle name="Normal 2 10 7 3 2 3" xfId="19891"/>
    <cellStyle name="Normal 2 10 7 3 2 4" xfId="19892"/>
    <cellStyle name="Normal 2 10 7 3 3" xfId="19893"/>
    <cellStyle name="Normal 2 10 7 3 4" xfId="19894"/>
    <cellStyle name="Normal 2 10 7 3 5" xfId="19895"/>
    <cellStyle name="Normal 2 10 7 4" xfId="19896"/>
    <cellStyle name="Normal 2 10 7 4 2" xfId="19897"/>
    <cellStyle name="Normal 2 10 7 4 2 2" xfId="19898"/>
    <cellStyle name="Normal 2 10 7 4 2 3" xfId="19899"/>
    <cellStyle name="Normal 2 10 7 4 2 4" xfId="19900"/>
    <cellStyle name="Normal 2 10 7 4 3" xfId="19901"/>
    <cellStyle name="Normal 2 10 7 4 4" xfId="19902"/>
    <cellStyle name="Normal 2 10 7 4 5" xfId="19903"/>
    <cellStyle name="Normal 2 10 7 5" xfId="19904"/>
    <cellStyle name="Normal 2 10 7 5 2" xfId="19905"/>
    <cellStyle name="Normal 2 10 7 5 2 2" xfId="19906"/>
    <cellStyle name="Normal 2 10 7 5 2 3" xfId="19907"/>
    <cellStyle name="Normal 2 10 7 5 2 4" xfId="19908"/>
    <cellStyle name="Normal 2 10 7 5 3" xfId="19909"/>
    <cellStyle name="Normal 2 10 7 5 4" xfId="19910"/>
    <cellStyle name="Normal 2 10 7 5 5" xfId="19911"/>
    <cellStyle name="Normal 2 10 7 6" xfId="19912"/>
    <cellStyle name="Normal 2 10 7 6 2" xfId="19913"/>
    <cellStyle name="Normal 2 10 7 6 2 2" xfId="19914"/>
    <cellStyle name="Normal 2 10 7 6 2 3" xfId="19915"/>
    <cellStyle name="Normal 2 10 7 6 2 4" xfId="19916"/>
    <cellStyle name="Normal 2 10 7 6 3" xfId="19917"/>
    <cellStyle name="Normal 2 10 7 6 4" xfId="19918"/>
    <cellStyle name="Normal 2 10 7 6 5" xfId="19919"/>
    <cellStyle name="Normal 2 10 7 7" xfId="19920"/>
    <cellStyle name="Normal 2 10 7 7 2" xfId="19921"/>
    <cellStyle name="Normal 2 10 7 7 2 2" xfId="19922"/>
    <cellStyle name="Normal 2 10 7 7 2 3" xfId="19923"/>
    <cellStyle name="Normal 2 10 7 7 2 4" xfId="19924"/>
    <cellStyle name="Normal 2 10 7 7 3" xfId="19925"/>
    <cellStyle name="Normal 2 10 7 7 4" xfId="19926"/>
    <cellStyle name="Normal 2 10 7 7 5" xfId="19927"/>
    <cellStyle name="Normal 2 10 7 8" xfId="19928"/>
    <cellStyle name="Normal 2 10 7 8 2" xfId="19929"/>
    <cellStyle name="Normal 2 10 7 8 3" xfId="19930"/>
    <cellStyle name="Normal 2 10 7 8 4" xfId="19931"/>
    <cellStyle name="Normal 2 10 7 9" xfId="19932"/>
    <cellStyle name="Normal 2 10 8" xfId="19933"/>
    <cellStyle name="Normal 2 10 8 10" xfId="19934"/>
    <cellStyle name="Normal 2 10 8 11" xfId="19935"/>
    <cellStyle name="Normal 2 10 8 2" xfId="19936"/>
    <cellStyle name="Normal 2 10 8 2 2" xfId="19937"/>
    <cellStyle name="Normal 2 10 8 2 2 2" xfId="19938"/>
    <cellStyle name="Normal 2 10 8 2 2 3" xfId="19939"/>
    <cellStyle name="Normal 2 10 8 2 2 4" xfId="19940"/>
    <cellStyle name="Normal 2 10 8 2 3" xfId="19941"/>
    <cellStyle name="Normal 2 10 8 2 4" xfId="19942"/>
    <cellStyle name="Normal 2 10 8 2 5" xfId="19943"/>
    <cellStyle name="Normal 2 10 8 3" xfId="19944"/>
    <cellStyle name="Normal 2 10 8 3 2" xfId="19945"/>
    <cellStyle name="Normal 2 10 8 3 2 2" xfId="19946"/>
    <cellStyle name="Normal 2 10 8 3 2 3" xfId="19947"/>
    <cellStyle name="Normal 2 10 8 3 2 4" xfId="19948"/>
    <cellStyle name="Normal 2 10 8 3 3" xfId="19949"/>
    <cellStyle name="Normal 2 10 8 3 4" xfId="19950"/>
    <cellStyle name="Normal 2 10 8 3 5" xfId="19951"/>
    <cellStyle name="Normal 2 10 8 4" xfId="19952"/>
    <cellStyle name="Normal 2 10 8 4 2" xfId="19953"/>
    <cellStyle name="Normal 2 10 8 4 2 2" xfId="19954"/>
    <cellStyle name="Normal 2 10 8 4 2 3" xfId="19955"/>
    <cellStyle name="Normal 2 10 8 4 2 4" xfId="19956"/>
    <cellStyle name="Normal 2 10 8 4 3" xfId="19957"/>
    <cellStyle name="Normal 2 10 8 4 4" xfId="19958"/>
    <cellStyle name="Normal 2 10 8 4 5" xfId="19959"/>
    <cellStyle name="Normal 2 10 8 5" xfId="19960"/>
    <cellStyle name="Normal 2 10 8 5 2" xfId="19961"/>
    <cellStyle name="Normal 2 10 8 5 2 2" xfId="19962"/>
    <cellStyle name="Normal 2 10 8 5 2 3" xfId="19963"/>
    <cellStyle name="Normal 2 10 8 5 2 4" xfId="19964"/>
    <cellStyle name="Normal 2 10 8 5 3" xfId="19965"/>
    <cellStyle name="Normal 2 10 8 5 4" xfId="19966"/>
    <cellStyle name="Normal 2 10 8 5 5" xfId="19967"/>
    <cellStyle name="Normal 2 10 8 6" xfId="19968"/>
    <cellStyle name="Normal 2 10 8 6 2" xfId="19969"/>
    <cellStyle name="Normal 2 10 8 6 2 2" xfId="19970"/>
    <cellStyle name="Normal 2 10 8 6 2 3" xfId="19971"/>
    <cellStyle name="Normal 2 10 8 6 2 4" xfId="19972"/>
    <cellStyle name="Normal 2 10 8 6 3" xfId="19973"/>
    <cellStyle name="Normal 2 10 8 6 4" xfId="19974"/>
    <cellStyle name="Normal 2 10 8 6 5" xfId="19975"/>
    <cellStyle name="Normal 2 10 8 7" xfId="19976"/>
    <cellStyle name="Normal 2 10 8 7 2" xfId="19977"/>
    <cellStyle name="Normal 2 10 8 7 2 2" xfId="19978"/>
    <cellStyle name="Normal 2 10 8 7 2 3" xfId="19979"/>
    <cellStyle name="Normal 2 10 8 7 2 4" xfId="19980"/>
    <cellStyle name="Normal 2 10 8 7 3" xfId="19981"/>
    <cellStyle name="Normal 2 10 8 7 4" xfId="19982"/>
    <cellStyle name="Normal 2 10 8 7 5" xfId="19983"/>
    <cellStyle name="Normal 2 10 8 8" xfId="19984"/>
    <cellStyle name="Normal 2 10 8 8 2" xfId="19985"/>
    <cellStyle name="Normal 2 10 8 8 3" xfId="19986"/>
    <cellStyle name="Normal 2 10 8 8 4" xfId="19987"/>
    <cellStyle name="Normal 2 10 8 9" xfId="19988"/>
    <cellStyle name="Normal 2 10 9" xfId="19989"/>
    <cellStyle name="Normal 2 10 9 10" xfId="19990"/>
    <cellStyle name="Normal 2 10 9 11" xfId="19991"/>
    <cellStyle name="Normal 2 10 9 2" xfId="19992"/>
    <cellStyle name="Normal 2 10 9 2 2" xfId="19993"/>
    <cellStyle name="Normal 2 10 9 2 2 2" xfId="19994"/>
    <cellStyle name="Normal 2 10 9 2 2 3" xfId="19995"/>
    <cellStyle name="Normal 2 10 9 2 2 4" xfId="19996"/>
    <cellStyle name="Normal 2 10 9 2 3" xfId="19997"/>
    <cellStyle name="Normal 2 10 9 2 4" xfId="19998"/>
    <cellStyle name="Normal 2 10 9 2 5" xfId="19999"/>
    <cellStyle name="Normal 2 10 9 3" xfId="20000"/>
    <cellStyle name="Normal 2 10 9 3 2" xfId="20001"/>
    <cellStyle name="Normal 2 10 9 3 2 2" xfId="20002"/>
    <cellStyle name="Normal 2 10 9 3 2 3" xfId="20003"/>
    <cellStyle name="Normal 2 10 9 3 2 4" xfId="20004"/>
    <cellStyle name="Normal 2 10 9 3 3" xfId="20005"/>
    <cellStyle name="Normal 2 10 9 3 4" xfId="20006"/>
    <cellStyle name="Normal 2 10 9 3 5" xfId="20007"/>
    <cellStyle name="Normal 2 10 9 4" xfId="20008"/>
    <cellStyle name="Normal 2 10 9 4 2" xfId="20009"/>
    <cellStyle name="Normal 2 10 9 4 2 2" xfId="20010"/>
    <cellStyle name="Normal 2 10 9 4 2 3" xfId="20011"/>
    <cellStyle name="Normal 2 10 9 4 2 4" xfId="20012"/>
    <cellStyle name="Normal 2 10 9 4 3" xfId="20013"/>
    <cellStyle name="Normal 2 10 9 4 4" xfId="20014"/>
    <cellStyle name="Normal 2 10 9 4 5" xfId="20015"/>
    <cellStyle name="Normal 2 10 9 5" xfId="20016"/>
    <cellStyle name="Normal 2 10 9 5 2" xfId="20017"/>
    <cellStyle name="Normal 2 10 9 5 2 2" xfId="20018"/>
    <cellStyle name="Normal 2 10 9 5 2 3" xfId="20019"/>
    <cellStyle name="Normal 2 10 9 5 2 4" xfId="20020"/>
    <cellStyle name="Normal 2 10 9 5 3" xfId="20021"/>
    <cellStyle name="Normal 2 10 9 5 3 2" xfId="20022"/>
    <cellStyle name="Normal 2 10 9 5 3 2 2" xfId="20023"/>
    <cellStyle name="Normal 2 10 9 5 3 3" xfId="20024"/>
    <cellStyle name="Normal 2 10 9 5 4" xfId="20025"/>
    <cellStyle name="Normal 2 10 9 5 5" xfId="20026"/>
    <cellStyle name="Normal 2 10 9 6" xfId="20027"/>
    <cellStyle name="Normal 2 10 9 6 2" xfId="20028"/>
    <cellStyle name="Normal 2 10 9 6 2 2" xfId="20029"/>
    <cellStyle name="Normal 2 10 9 6 2 3" xfId="20030"/>
    <cellStyle name="Normal 2 10 9 6 2 4" xfId="20031"/>
    <cellStyle name="Normal 2 10 9 6 3" xfId="20032"/>
    <cellStyle name="Normal 2 10 9 6 4" xfId="20033"/>
    <cellStyle name="Normal 2 10 9 6 5" xfId="20034"/>
    <cellStyle name="Normal 2 10 9 7" xfId="20035"/>
    <cellStyle name="Normal 2 10 9 7 2" xfId="20036"/>
    <cellStyle name="Normal 2 10 9 7 2 2" xfId="20037"/>
    <cellStyle name="Normal 2 10 9 7 2 3" xfId="20038"/>
    <cellStyle name="Normal 2 10 9 7 2 4" xfId="20039"/>
    <cellStyle name="Normal 2 10 9 7 3" xfId="20040"/>
    <cellStyle name="Normal 2 10 9 7 4" xfId="20041"/>
    <cellStyle name="Normal 2 10 9 7 4 2" xfId="20042"/>
    <cellStyle name="Normal 2 10 9 7 4 2 2" xfId="20043"/>
    <cellStyle name="Normal 2 10 9 7 4 3" xfId="20044"/>
    <cellStyle name="Normal 2 10 9 7 5" xfId="20045"/>
    <cellStyle name="Normal 2 10 9 8" xfId="20046"/>
    <cellStyle name="Normal 2 10 9 8 2" xfId="20047"/>
    <cellStyle name="Normal 2 10 9 8 3" xfId="20048"/>
    <cellStyle name="Normal 2 10 9 8 4" xfId="20049"/>
    <cellStyle name="Normal 2 10 9 9" xfId="20050"/>
    <cellStyle name="Normal 2 11" xfId="20051"/>
    <cellStyle name="Normal 2 11 10" xfId="20052"/>
    <cellStyle name="Normal 2 11 10 10" xfId="20053"/>
    <cellStyle name="Normal 2 11 10 11" xfId="20054"/>
    <cellStyle name="Normal 2 11 10 2" xfId="20055"/>
    <cellStyle name="Normal 2 11 10 2 2" xfId="20056"/>
    <cellStyle name="Normal 2 11 10 2 2 2" xfId="20057"/>
    <cellStyle name="Normal 2 11 10 2 2 3" xfId="20058"/>
    <cellStyle name="Normal 2 11 10 2 2 4" xfId="20059"/>
    <cellStyle name="Normal 2 11 10 2 3" xfId="20060"/>
    <cellStyle name="Normal 2 11 10 2 4" xfId="20061"/>
    <cellStyle name="Normal 2 11 10 2 5" xfId="20062"/>
    <cellStyle name="Normal 2 11 10 3" xfId="20063"/>
    <cellStyle name="Normal 2 11 10 3 2" xfId="20064"/>
    <cellStyle name="Normal 2 11 10 3 2 2" xfId="20065"/>
    <cellStyle name="Normal 2 11 10 3 2 3" xfId="20066"/>
    <cellStyle name="Normal 2 11 10 3 2 4" xfId="20067"/>
    <cellStyle name="Normal 2 11 10 3 3" xfId="20068"/>
    <cellStyle name="Normal 2 11 10 3 4" xfId="20069"/>
    <cellStyle name="Normal 2 11 10 3 4 2" xfId="20070"/>
    <cellStyle name="Normal 2 11 10 3 4 2 2" xfId="20071"/>
    <cellStyle name="Normal 2 11 10 3 4 3" xfId="20072"/>
    <cellStyle name="Normal 2 11 10 3 5" xfId="20073"/>
    <cellStyle name="Normal 2 11 10 4" xfId="20074"/>
    <cellStyle name="Normal 2 11 10 4 2" xfId="20075"/>
    <cellStyle name="Normal 2 11 10 4 2 2" xfId="20076"/>
    <cellStyle name="Normal 2 11 10 4 2 3" xfId="20077"/>
    <cellStyle name="Normal 2 11 10 4 2 4" xfId="20078"/>
    <cellStyle name="Normal 2 11 10 4 3" xfId="20079"/>
    <cellStyle name="Normal 2 11 10 4 4" xfId="20080"/>
    <cellStyle name="Normal 2 11 10 4 5" xfId="20081"/>
    <cellStyle name="Normal 2 11 10 5" xfId="20082"/>
    <cellStyle name="Normal 2 11 10 5 2" xfId="20083"/>
    <cellStyle name="Normal 2 11 10 5 2 2" xfId="20084"/>
    <cellStyle name="Normal 2 11 10 5 2 3" xfId="20085"/>
    <cellStyle name="Normal 2 11 10 5 2 4" xfId="20086"/>
    <cellStyle name="Normal 2 11 10 5 3" xfId="20087"/>
    <cellStyle name="Normal 2 11 10 5 4" xfId="20088"/>
    <cellStyle name="Normal 2 11 10 5 5" xfId="20089"/>
    <cellStyle name="Normal 2 11 10 6" xfId="20090"/>
    <cellStyle name="Normal 2 11 10 6 2" xfId="20091"/>
    <cellStyle name="Normal 2 11 10 6 2 2" xfId="20092"/>
    <cellStyle name="Normal 2 11 10 6 2 3" xfId="20093"/>
    <cellStyle name="Normal 2 11 10 6 2 4" xfId="20094"/>
    <cellStyle name="Normal 2 11 10 6 3" xfId="20095"/>
    <cellStyle name="Normal 2 11 10 6 4" xfId="20096"/>
    <cellStyle name="Normal 2 11 10 6 5" xfId="20097"/>
    <cellStyle name="Normal 2 11 10 7" xfId="20098"/>
    <cellStyle name="Normal 2 11 10 7 2" xfId="20099"/>
    <cellStyle name="Normal 2 11 10 7 2 2" xfId="20100"/>
    <cellStyle name="Normal 2 11 10 7 2 3" xfId="20101"/>
    <cellStyle name="Normal 2 11 10 7 2 4" xfId="20102"/>
    <cellStyle name="Normal 2 11 10 7 3" xfId="20103"/>
    <cellStyle name="Normal 2 11 10 7 4" xfId="20104"/>
    <cellStyle name="Normal 2 11 10 7 5" xfId="20105"/>
    <cellStyle name="Normal 2 11 10 8" xfId="20106"/>
    <cellStyle name="Normal 2 11 10 8 2" xfId="20107"/>
    <cellStyle name="Normal 2 11 10 8 3" xfId="20108"/>
    <cellStyle name="Normal 2 11 10 8 4" xfId="20109"/>
    <cellStyle name="Normal 2 11 10 9" xfId="20110"/>
    <cellStyle name="Normal 2 11 11" xfId="20111"/>
    <cellStyle name="Normal 2 11 11 10" xfId="20112"/>
    <cellStyle name="Normal 2 11 11 11" xfId="20113"/>
    <cellStyle name="Normal 2 11 11 2" xfId="20114"/>
    <cellStyle name="Normal 2 11 11 2 2" xfId="20115"/>
    <cellStyle name="Normal 2 11 11 2 2 2" xfId="20116"/>
    <cellStyle name="Normal 2 11 11 2 2 3" xfId="20117"/>
    <cellStyle name="Normal 2 11 11 2 2 4" xfId="20118"/>
    <cellStyle name="Normal 2 11 11 2 3" xfId="20119"/>
    <cellStyle name="Normal 2 11 11 2 4" xfId="20120"/>
    <cellStyle name="Normal 2 11 11 2 5" xfId="20121"/>
    <cellStyle name="Normal 2 11 11 3" xfId="20122"/>
    <cellStyle name="Normal 2 11 11 3 2" xfId="20123"/>
    <cellStyle name="Normal 2 11 11 3 2 2" xfId="20124"/>
    <cellStyle name="Normal 2 11 11 3 2 3" xfId="20125"/>
    <cellStyle name="Normal 2 11 11 3 2 4" xfId="20126"/>
    <cellStyle name="Normal 2 11 11 3 3" xfId="20127"/>
    <cellStyle name="Normal 2 11 11 3 4" xfId="20128"/>
    <cellStyle name="Normal 2 11 11 3 5" xfId="20129"/>
    <cellStyle name="Normal 2 11 11 4" xfId="20130"/>
    <cellStyle name="Normal 2 11 11 4 2" xfId="20131"/>
    <cellStyle name="Normal 2 11 11 4 2 2" xfId="20132"/>
    <cellStyle name="Normal 2 11 11 4 2 3" xfId="20133"/>
    <cellStyle name="Normal 2 11 11 4 2 4" xfId="20134"/>
    <cellStyle name="Normal 2 11 11 4 3" xfId="20135"/>
    <cellStyle name="Normal 2 11 11 4 4" xfId="20136"/>
    <cellStyle name="Normal 2 11 11 4 5" xfId="20137"/>
    <cellStyle name="Normal 2 11 11 5" xfId="20138"/>
    <cellStyle name="Normal 2 11 11 5 2" xfId="20139"/>
    <cellStyle name="Normal 2 11 11 5 2 2" xfId="20140"/>
    <cellStyle name="Normal 2 11 11 5 2 3" xfId="20141"/>
    <cellStyle name="Normal 2 11 11 5 2 4" xfId="20142"/>
    <cellStyle name="Normal 2 11 11 5 3" xfId="20143"/>
    <cellStyle name="Normal 2 11 11 5 4" xfId="20144"/>
    <cellStyle name="Normal 2 11 11 5 5" xfId="20145"/>
    <cellStyle name="Normal 2 11 11 6" xfId="20146"/>
    <cellStyle name="Normal 2 11 11 6 2" xfId="20147"/>
    <cellStyle name="Normal 2 11 11 6 2 2" xfId="20148"/>
    <cellStyle name="Normal 2 11 11 6 2 3" xfId="20149"/>
    <cellStyle name="Normal 2 11 11 6 2 4" xfId="20150"/>
    <cellStyle name="Normal 2 11 11 6 3" xfId="20151"/>
    <cellStyle name="Normal 2 11 11 6 4" xfId="20152"/>
    <cellStyle name="Normal 2 11 11 6 5" xfId="20153"/>
    <cellStyle name="Normal 2 11 11 7" xfId="20154"/>
    <cellStyle name="Normal 2 11 11 7 2" xfId="20155"/>
    <cellStyle name="Normal 2 11 11 7 2 2" xfId="20156"/>
    <cellStyle name="Normal 2 11 11 7 2 2 2" xfId="20157"/>
    <cellStyle name="Normal 2 11 11 7 2 2 2 2" xfId="20158"/>
    <cellStyle name="Normal 2 11 11 7 2 2 3" xfId="20159"/>
    <cellStyle name="Normal 2 11 11 7 2 3" xfId="20160"/>
    <cellStyle name="Normal 2 11 11 7 2 4" xfId="20161"/>
    <cellStyle name="Normal 2 11 11 7 3" xfId="20162"/>
    <cellStyle name="Normal 2 11 11 7 4" xfId="20163"/>
    <cellStyle name="Normal 2 11 11 7 5" xfId="20164"/>
    <cellStyle name="Normal 2 11 11 8" xfId="20165"/>
    <cellStyle name="Normal 2 11 11 8 2" xfId="20166"/>
    <cellStyle name="Normal 2 11 11 8 3" xfId="20167"/>
    <cellStyle name="Normal 2 11 11 8 4" xfId="20168"/>
    <cellStyle name="Normal 2 11 11 9" xfId="20169"/>
    <cellStyle name="Normal 2 11 12" xfId="20170"/>
    <cellStyle name="Normal 2 11 12 10" xfId="20171"/>
    <cellStyle name="Normal 2 11 12 11" xfId="20172"/>
    <cellStyle name="Normal 2 11 12 2" xfId="20173"/>
    <cellStyle name="Normal 2 11 12 2 2" xfId="20174"/>
    <cellStyle name="Normal 2 11 12 2 2 2" xfId="20175"/>
    <cellStyle name="Normal 2 11 12 2 2 2 2" xfId="20176"/>
    <cellStyle name="Normal 2 11 12 2 2 3" xfId="20177"/>
    <cellStyle name="Normal 2 11 12 2 2 4" xfId="20178"/>
    <cellStyle name="Normal 2 11 12 2 2 5" xfId="20179"/>
    <cellStyle name="Normal 2 11 12 2 3" xfId="20180"/>
    <cellStyle name="Normal 2 11 12 2 4" xfId="20181"/>
    <cellStyle name="Normal 2 11 12 2 5" xfId="20182"/>
    <cellStyle name="Normal 2 11 12 3" xfId="20183"/>
    <cellStyle name="Normal 2 11 12 3 2" xfId="20184"/>
    <cellStyle name="Normal 2 11 12 3 2 2" xfId="20185"/>
    <cellStyle name="Normal 2 11 12 3 2 3" xfId="20186"/>
    <cellStyle name="Normal 2 11 12 3 2 4" xfId="20187"/>
    <cellStyle name="Normal 2 11 12 3 3" xfId="20188"/>
    <cellStyle name="Normal 2 11 12 3 4" xfId="20189"/>
    <cellStyle name="Normal 2 11 12 3 5" xfId="20190"/>
    <cellStyle name="Normal 2 11 12 4" xfId="20191"/>
    <cellStyle name="Normal 2 11 12 4 2" xfId="20192"/>
    <cellStyle name="Normal 2 11 12 4 2 2" xfId="20193"/>
    <cellStyle name="Normal 2 11 12 4 2 3" xfId="20194"/>
    <cellStyle name="Normal 2 11 12 4 2 4" xfId="20195"/>
    <cellStyle name="Normal 2 11 12 4 3" xfId="20196"/>
    <cellStyle name="Normal 2 11 12 4 4" xfId="20197"/>
    <cellStyle name="Normal 2 11 12 4 5" xfId="20198"/>
    <cellStyle name="Normal 2 11 12 5" xfId="20199"/>
    <cellStyle name="Normal 2 11 12 5 2" xfId="20200"/>
    <cellStyle name="Normal 2 11 12 5 2 2" xfId="20201"/>
    <cellStyle name="Normal 2 11 12 5 2 3" xfId="20202"/>
    <cellStyle name="Normal 2 11 12 5 2 4" xfId="20203"/>
    <cellStyle name="Normal 2 11 12 5 3" xfId="20204"/>
    <cellStyle name="Normal 2 11 12 5 4" xfId="20205"/>
    <cellStyle name="Normal 2 11 12 5 5" xfId="20206"/>
    <cellStyle name="Normal 2 11 12 6" xfId="20207"/>
    <cellStyle name="Normal 2 11 12 6 2" xfId="20208"/>
    <cellStyle name="Normal 2 11 12 6 2 2" xfId="20209"/>
    <cellStyle name="Normal 2 11 12 6 2 3" xfId="20210"/>
    <cellStyle name="Normal 2 11 12 6 2 4" xfId="20211"/>
    <cellStyle name="Normal 2 11 12 6 3" xfId="20212"/>
    <cellStyle name="Normal 2 11 12 6 4" xfId="20213"/>
    <cellStyle name="Normal 2 11 12 6 5" xfId="20214"/>
    <cellStyle name="Normal 2 11 12 7" xfId="20215"/>
    <cellStyle name="Normal 2 11 12 7 2" xfId="20216"/>
    <cellStyle name="Normal 2 11 12 7 2 2" xfId="20217"/>
    <cellStyle name="Normal 2 11 12 7 2 3" xfId="20218"/>
    <cellStyle name="Normal 2 11 12 7 2 4" xfId="20219"/>
    <cellStyle name="Normal 2 11 12 7 3" xfId="20220"/>
    <cellStyle name="Normal 2 11 12 7 4" xfId="20221"/>
    <cellStyle name="Normal 2 11 12 7 5" xfId="20222"/>
    <cellStyle name="Normal 2 11 12 8" xfId="20223"/>
    <cellStyle name="Normal 2 11 12 8 2" xfId="20224"/>
    <cellStyle name="Normal 2 11 12 8 3" xfId="20225"/>
    <cellStyle name="Normal 2 11 12 8 4" xfId="20226"/>
    <cellStyle name="Normal 2 11 12 9" xfId="20227"/>
    <cellStyle name="Normal 2 11 13" xfId="20228"/>
    <cellStyle name="Normal 2 11 13 10" xfId="20229"/>
    <cellStyle name="Normal 2 11 13 11" xfId="20230"/>
    <cellStyle name="Normal 2 11 13 2" xfId="20231"/>
    <cellStyle name="Normal 2 11 13 2 2" xfId="20232"/>
    <cellStyle name="Normal 2 11 13 2 2 2" xfId="20233"/>
    <cellStyle name="Normal 2 11 13 2 2 3" xfId="20234"/>
    <cellStyle name="Normal 2 11 13 2 2 4" xfId="20235"/>
    <cellStyle name="Normal 2 11 13 2 3" xfId="20236"/>
    <cellStyle name="Normal 2 11 13 2 4" xfId="20237"/>
    <cellStyle name="Normal 2 11 13 2 5" xfId="20238"/>
    <cellStyle name="Normal 2 11 13 3" xfId="20239"/>
    <cellStyle name="Normal 2 11 13 3 2" xfId="20240"/>
    <cellStyle name="Normal 2 11 13 3 2 2" xfId="20241"/>
    <cellStyle name="Normal 2 11 13 3 2 3" xfId="20242"/>
    <cellStyle name="Normal 2 11 13 3 2 4" xfId="20243"/>
    <cellStyle name="Normal 2 11 13 3 3" xfId="20244"/>
    <cellStyle name="Normal 2 11 13 3 4" xfId="20245"/>
    <cellStyle name="Normal 2 11 13 3 5" xfId="20246"/>
    <cellStyle name="Normal 2 11 13 4" xfId="20247"/>
    <cellStyle name="Normal 2 11 13 4 2" xfId="20248"/>
    <cellStyle name="Normal 2 11 13 4 2 2" xfId="20249"/>
    <cellStyle name="Normal 2 11 13 4 2 3" xfId="20250"/>
    <cellStyle name="Normal 2 11 13 4 2 4" xfId="20251"/>
    <cellStyle name="Normal 2 11 13 4 3" xfId="20252"/>
    <cellStyle name="Normal 2 11 13 4 4" xfId="20253"/>
    <cellStyle name="Normal 2 11 13 4 5" xfId="20254"/>
    <cellStyle name="Normal 2 11 13 5" xfId="20255"/>
    <cellStyle name="Normal 2 11 13 5 2" xfId="20256"/>
    <cellStyle name="Normal 2 11 13 5 2 2" xfId="20257"/>
    <cellStyle name="Normal 2 11 13 5 2 3" xfId="20258"/>
    <cellStyle name="Normal 2 11 13 5 2 4" xfId="20259"/>
    <cellStyle name="Normal 2 11 13 5 3" xfId="20260"/>
    <cellStyle name="Normal 2 11 13 5 4" xfId="20261"/>
    <cellStyle name="Normal 2 11 13 5 5" xfId="20262"/>
    <cellStyle name="Normal 2 11 13 6" xfId="20263"/>
    <cellStyle name="Normal 2 11 13 6 2" xfId="20264"/>
    <cellStyle name="Normal 2 11 13 6 2 2" xfId="20265"/>
    <cellStyle name="Normal 2 11 13 6 2 3" xfId="20266"/>
    <cellStyle name="Normal 2 11 13 6 2 4" xfId="20267"/>
    <cellStyle name="Normal 2 11 13 6 3" xfId="20268"/>
    <cellStyle name="Normal 2 11 13 6 4" xfId="20269"/>
    <cellStyle name="Normal 2 11 13 6 5" xfId="20270"/>
    <cellStyle name="Normal 2 11 13 7" xfId="20271"/>
    <cellStyle name="Normal 2 11 13 7 2" xfId="20272"/>
    <cellStyle name="Normal 2 11 13 7 2 2" xfId="20273"/>
    <cellStyle name="Normal 2 11 13 7 2 3" xfId="20274"/>
    <cellStyle name="Normal 2 11 13 7 2 4" xfId="20275"/>
    <cellStyle name="Normal 2 11 13 7 3" xfId="20276"/>
    <cellStyle name="Normal 2 11 13 7 4" xfId="20277"/>
    <cellStyle name="Normal 2 11 13 7 5" xfId="20278"/>
    <cellStyle name="Normal 2 11 13 8" xfId="20279"/>
    <cellStyle name="Normal 2 11 13 8 2" xfId="20280"/>
    <cellStyle name="Normal 2 11 13 8 3" xfId="20281"/>
    <cellStyle name="Normal 2 11 13 8 4" xfId="20282"/>
    <cellStyle name="Normal 2 11 13 9" xfId="20283"/>
    <cellStyle name="Normal 2 11 14" xfId="20284"/>
    <cellStyle name="Normal 2 11 14 2" xfId="20285"/>
    <cellStyle name="Normal 2 11 14 2 2" xfId="20286"/>
    <cellStyle name="Normal 2 11 14 2 3" xfId="20287"/>
    <cellStyle name="Normal 2 11 14 2 4" xfId="20288"/>
    <cellStyle name="Normal 2 11 14 3" xfId="20289"/>
    <cellStyle name="Normal 2 11 14 3 2" xfId="20290"/>
    <cellStyle name="Normal 2 11 14 3 2 2" xfId="20291"/>
    <cellStyle name="Normal 2 11 14 3 3" xfId="20292"/>
    <cellStyle name="Normal 2 11 14 4" xfId="20293"/>
    <cellStyle name="Normal 2 11 14 5" xfId="20294"/>
    <cellStyle name="Normal 2 11 15" xfId="20295"/>
    <cellStyle name="Normal 2 11 15 2" xfId="20296"/>
    <cellStyle name="Normal 2 11 15 2 2" xfId="20297"/>
    <cellStyle name="Normal 2 11 15 2 3" xfId="20298"/>
    <cellStyle name="Normal 2 11 15 2 4" xfId="20299"/>
    <cellStyle name="Normal 2 11 15 3" xfId="20300"/>
    <cellStyle name="Normal 2 11 15 4" xfId="20301"/>
    <cellStyle name="Normal 2 11 15 5" xfId="20302"/>
    <cellStyle name="Normal 2 11 16" xfId="20303"/>
    <cellStyle name="Normal 2 11 16 2" xfId="20304"/>
    <cellStyle name="Normal 2 11 16 2 2" xfId="20305"/>
    <cellStyle name="Normal 2 11 16 2 3" xfId="20306"/>
    <cellStyle name="Normal 2 11 16 2 4" xfId="20307"/>
    <cellStyle name="Normal 2 11 16 3" xfId="20308"/>
    <cellStyle name="Normal 2 11 16 4" xfId="20309"/>
    <cellStyle name="Normal 2 11 16 5" xfId="20310"/>
    <cellStyle name="Normal 2 11 17" xfId="20311"/>
    <cellStyle name="Normal 2 11 17 2" xfId="20312"/>
    <cellStyle name="Normal 2 11 17 2 2" xfId="20313"/>
    <cellStyle name="Normal 2 11 17 2 2 2" xfId="20314"/>
    <cellStyle name="Normal 2 11 17 2 2 2 2" xfId="20315"/>
    <cellStyle name="Normal 2 11 17 2 2 3" xfId="20316"/>
    <cellStyle name="Normal 2 11 17 2 3" xfId="20317"/>
    <cellStyle name="Normal 2 11 17 2 4" xfId="20318"/>
    <cellStyle name="Normal 2 11 17 3" xfId="20319"/>
    <cellStyle name="Normal 2 11 17 4" xfId="20320"/>
    <cellStyle name="Normal 2 11 17 5" xfId="20321"/>
    <cellStyle name="Normal 2 11 18" xfId="20322"/>
    <cellStyle name="Normal 2 11 18 2" xfId="20323"/>
    <cellStyle name="Normal 2 11 18 2 2" xfId="20324"/>
    <cellStyle name="Normal 2 11 18 2 3" xfId="20325"/>
    <cellStyle name="Normal 2 11 18 2 4" xfId="20326"/>
    <cellStyle name="Normal 2 11 18 3" xfId="20327"/>
    <cellStyle name="Normal 2 11 18 4" xfId="20328"/>
    <cellStyle name="Normal 2 11 18 5" xfId="20329"/>
    <cellStyle name="Normal 2 11 19" xfId="20330"/>
    <cellStyle name="Normal 2 11 19 2" xfId="20331"/>
    <cellStyle name="Normal 2 11 19 2 2" xfId="20332"/>
    <cellStyle name="Normal 2 11 19 2 3" xfId="20333"/>
    <cellStyle name="Normal 2 11 19 2 4" xfId="20334"/>
    <cellStyle name="Normal 2 11 19 3" xfId="20335"/>
    <cellStyle name="Normal 2 11 19 4" xfId="20336"/>
    <cellStyle name="Normal 2 11 19 5" xfId="20337"/>
    <cellStyle name="Normal 2 11 2" xfId="20338"/>
    <cellStyle name="Normal 2 11 2 10" xfId="20339"/>
    <cellStyle name="Normal 2 11 2 11" xfId="20340"/>
    <cellStyle name="Normal 2 11 2 2" xfId="20341"/>
    <cellStyle name="Normal 2 11 2 2 2" xfId="20342"/>
    <cellStyle name="Normal 2 11 2 2 2 2" xfId="20343"/>
    <cellStyle name="Normal 2 11 2 2 2 3" xfId="20344"/>
    <cellStyle name="Normal 2 11 2 2 2 4" xfId="20345"/>
    <cellStyle name="Normal 2 11 2 2 3" xfId="20346"/>
    <cellStyle name="Normal 2 11 2 2 4" xfId="20347"/>
    <cellStyle name="Normal 2 11 2 2 5" xfId="20348"/>
    <cellStyle name="Normal 2 11 2 3" xfId="20349"/>
    <cellStyle name="Normal 2 11 2 3 2" xfId="20350"/>
    <cellStyle name="Normal 2 11 2 3 2 2" xfId="20351"/>
    <cellStyle name="Normal 2 11 2 3 2 3" xfId="20352"/>
    <cellStyle name="Normal 2 11 2 3 2 4" xfId="20353"/>
    <cellStyle name="Normal 2 11 2 3 3" xfId="20354"/>
    <cellStyle name="Normal 2 11 2 3 4" xfId="20355"/>
    <cellStyle name="Normal 2 11 2 3 5" xfId="20356"/>
    <cellStyle name="Normal 2 11 2 4" xfId="20357"/>
    <cellStyle name="Normal 2 11 2 4 2" xfId="20358"/>
    <cellStyle name="Normal 2 11 2 4 2 2" xfId="20359"/>
    <cellStyle name="Normal 2 11 2 4 2 3" xfId="20360"/>
    <cellStyle name="Normal 2 11 2 4 2 4" xfId="20361"/>
    <cellStyle name="Normal 2 11 2 4 3" xfId="20362"/>
    <cellStyle name="Normal 2 11 2 4 4" xfId="20363"/>
    <cellStyle name="Normal 2 11 2 4 5" xfId="20364"/>
    <cellStyle name="Normal 2 11 2 5" xfId="20365"/>
    <cellStyle name="Normal 2 11 2 5 2" xfId="20366"/>
    <cellStyle name="Normal 2 11 2 5 2 2" xfId="20367"/>
    <cellStyle name="Normal 2 11 2 5 2 3" xfId="20368"/>
    <cellStyle name="Normal 2 11 2 5 2 4" xfId="20369"/>
    <cellStyle name="Normal 2 11 2 5 3" xfId="20370"/>
    <cellStyle name="Normal 2 11 2 5 3 2" xfId="20371"/>
    <cellStyle name="Normal 2 11 2 5 4" xfId="20372"/>
    <cellStyle name="Normal 2 11 2 5 5" xfId="20373"/>
    <cellStyle name="Normal 2 11 2 5 6" xfId="20374"/>
    <cellStyle name="Normal 2 11 2 6" xfId="20375"/>
    <cellStyle name="Normal 2 11 2 6 2" xfId="20376"/>
    <cellStyle name="Normal 2 11 2 6 2 2" xfId="20377"/>
    <cellStyle name="Normal 2 11 2 6 2 3" xfId="20378"/>
    <cellStyle name="Normal 2 11 2 6 2 4" xfId="20379"/>
    <cellStyle name="Normal 2 11 2 6 3" xfId="20380"/>
    <cellStyle name="Normal 2 11 2 6 4" xfId="20381"/>
    <cellStyle name="Normal 2 11 2 6 5" xfId="20382"/>
    <cellStyle name="Normal 2 11 2 7" xfId="20383"/>
    <cellStyle name="Normal 2 11 2 7 2" xfId="20384"/>
    <cellStyle name="Normal 2 11 2 7 2 2" xfId="20385"/>
    <cellStyle name="Normal 2 11 2 7 2 3" xfId="20386"/>
    <cellStyle name="Normal 2 11 2 7 2 4" xfId="20387"/>
    <cellStyle name="Normal 2 11 2 7 3" xfId="20388"/>
    <cellStyle name="Normal 2 11 2 7 3 2" xfId="20389"/>
    <cellStyle name="Normal 2 11 2 7 4" xfId="20390"/>
    <cellStyle name="Normal 2 11 2 7 5" xfId="20391"/>
    <cellStyle name="Normal 2 11 2 7 6" xfId="20392"/>
    <cellStyle name="Normal 2 11 2 8" xfId="20393"/>
    <cellStyle name="Normal 2 11 2 8 2" xfId="20394"/>
    <cellStyle name="Normal 2 11 2 8 3" xfId="20395"/>
    <cellStyle name="Normal 2 11 2 8 4" xfId="20396"/>
    <cellStyle name="Normal 2 11 2 9" xfId="20397"/>
    <cellStyle name="Normal 2 11 20" xfId="20398"/>
    <cellStyle name="Normal 2 11 20 2" xfId="20399"/>
    <cellStyle name="Normal 2 11 20 3" xfId="20400"/>
    <cellStyle name="Normal 2 11 20 4" xfId="20401"/>
    <cellStyle name="Normal 2 11 21" xfId="20402"/>
    <cellStyle name="Normal 2 11 22" xfId="20403"/>
    <cellStyle name="Normal 2 11 23" xfId="20404"/>
    <cellStyle name="Normal 2 11 3" xfId="20405"/>
    <cellStyle name="Normal 2 11 3 10" xfId="20406"/>
    <cellStyle name="Normal 2 11 3 11" xfId="20407"/>
    <cellStyle name="Normal 2 11 3 2" xfId="20408"/>
    <cellStyle name="Normal 2 11 3 2 2" xfId="20409"/>
    <cellStyle name="Normal 2 11 3 2 2 2" xfId="20410"/>
    <cellStyle name="Normal 2 11 3 2 2 3" xfId="20411"/>
    <cellStyle name="Normal 2 11 3 2 2 4" xfId="20412"/>
    <cellStyle name="Normal 2 11 3 2 3" xfId="20413"/>
    <cellStyle name="Normal 2 11 3 2 4" xfId="20414"/>
    <cellStyle name="Normal 2 11 3 2 5" xfId="20415"/>
    <cellStyle name="Normal 2 11 3 3" xfId="20416"/>
    <cellStyle name="Normal 2 11 3 3 2" xfId="20417"/>
    <cellStyle name="Normal 2 11 3 3 2 2" xfId="20418"/>
    <cellStyle name="Normal 2 11 3 3 2 3" xfId="20419"/>
    <cellStyle name="Normal 2 11 3 3 2 4" xfId="20420"/>
    <cellStyle name="Normal 2 11 3 3 3" xfId="20421"/>
    <cellStyle name="Normal 2 11 3 3 4" xfId="20422"/>
    <cellStyle name="Normal 2 11 3 3 5" xfId="20423"/>
    <cellStyle name="Normal 2 11 3 4" xfId="20424"/>
    <cellStyle name="Normal 2 11 3 4 2" xfId="20425"/>
    <cellStyle name="Normal 2 11 3 4 2 2" xfId="20426"/>
    <cellStyle name="Normal 2 11 3 4 2 3" xfId="20427"/>
    <cellStyle name="Normal 2 11 3 4 2 4" xfId="20428"/>
    <cellStyle name="Normal 2 11 3 4 3" xfId="20429"/>
    <cellStyle name="Normal 2 11 3 4 4" xfId="20430"/>
    <cellStyle name="Normal 2 11 3 4 5" xfId="20431"/>
    <cellStyle name="Normal 2 11 3 5" xfId="20432"/>
    <cellStyle name="Normal 2 11 3 5 2" xfId="20433"/>
    <cellStyle name="Normal 2 11 3 5 2 2" xfId="20434"/>
    <cellStyle name="Normal 2 11 3 5 2 3" xfId="20435"/>
    <cellStyle name="Normal 2 11 3 5 2 4" xfId="20436"/>
    <cellStyle name="Normal 2 11 3 5 3" xfId="20437"/>
    <cellStyle name="Normal 2 11 3 5 4" xfId="20438"/>
    <cellStyle name="Normal 2 11 3 5 5" xfId="20439"/>
    <cellStyle name="Normal 2 11 3 6" xfId="20440"/>
    <cellStyle name="Normal 2 11 3 6 2" xfId="20441"/>
    <cellStyle name="Normal 2 11 3 6 2 2" xfId="20442"/>
    <cellStyle name="Normal 2 11 3 6 2 3" xfId="20443"/>
    <cellStyle name="Normal 2 11 3 6 2 4" xfId="20444"/>
    <cellStyle name="Normal 2 11 3 6 3" xfId="20445"/>
    <cellStyle name="Normal 2 11 3 6 4" xfId="20446"/>
    <cellStyle name="Normal 2 11 3 6 5" xfId="20447"/>
    <cellStyle name="Normal 2 11 3 7" xfId="20448"/>
    <cellStyle name="Normal 2 11 3 7 2" xfId="20449"/>
    <cellStyle name="Normal 2 11 3 7 2 2" xfId="20450"/>
    <cellStyle name="Normal 2 11 3 7 2 3" xfId="20451"/>
    <cellStyle name="Normal 2 11 3 7 2 4" xfId="20452"/>
    <cellStyle name="Normal 2 11 3 7 3" xfId="20453"/>
    <cellStyle name="Normal 2 11 3 7 4" xfId="20454"/>
    <cellStyle name="Normal 2 11 3 7 5" xfId="20455"/>
    <cellStyle name="Normal 2 11 3 8" xfId="20456"/>
    <cellStyle name="Normal 2 11 3 8 2" xfId="20457"/>
    <cellStyle name="Normal 2 11 3 8 3" xfId="20458"/>
    <cellStyle name="Normal 2 11 3 8 4" xfId="20459"/>
    <cellStyle name="Normal 2 11 3 9" xfId="20460"/>
    <cellStyle name="Normal 2 11 4" xfId="20461"/>
    <cellStyle name="Normal 2 11 4 10" xfId="20462"/>
    <cellStyle name="Normal 2 11 4 11" xfId="20463"/>
    <cellStyle name="Normal 2 11 4 2" xfId="20464"/>
    <cellStyle name="Normal 2 11 4 2 2" xfId="20465"/>
    <cellStyle name="Normal 2 11 4 2 2 2" xfId="20466"/>
    <cellStyle name="Normal 2 11 4 2 2 3" xfId="20467"/>
    <cellStyle name="Normal 2 11 4 2 2 4" xfId="20468"/>
    <cellStyle name="Normal 2 11 4 2 3" xfId="20469"/>
    <cellStyle name="Normal 2 11 4 2 4" xfId="20470"/>
    <cellStyle name="Normal 2 11 4 2 5" xfId="20471"/>
    <cellStyle name="Normal 2 11 4 3" xfId="20472"/>
    <cellStyle name="Normal 2 11 4 3 2" xfId="20473"/>
    <cellStyle name="Normal 2 11 4 3 2 2" xfId="20474"/>
    <cellStyle name="Normal 2 11 4 3 2 2 2" xfId="20475"/>
    <cellStyle name="Normal 2 11 4 3 2 2 2 2" xfId="20476"/>
    <cellStyle name="Normal 2 11 4 3 2 2 3" xfId="20477"/>
    <cellStyle name="Normal 2 11 4 3 2 3" xfId="20478"/>
    <cellStyle name="Normal 2 11 4 3 2 4" xfId="20479"/>
    <cellStyle name="Normal 2 11 4 3 3" xfId="20480"/>
    <cellStyle name="Normal 2 11 4 3 4" xfId="20481"/>
    <cellStyle name="Normal 2 11 4 3 5" xfId="20482"/>
    <cellStyle name="Normal 2 11 4 4" xfId="20483"/>
    <cellStyle name="Normal 2 11 4 4 2" xfId="20484"/>
    <cellStyle name="Normal 2 11 4 4 2 2" xfId="20485"/>
    <cellStyle name="Normal 2 11 4 4 2 2 2" xfId="20486"/>
    <cellStyle name="Normal 2 11 4 4 2 2 2 2" xfId="20487"/>
    <cellStyle name="Normal 2 11 4 4 2 2 3" xfId="20488"/>
    <cellStyle name="Normal 2 11 4 4 2 3" xfId="20489"/>
    <cellStyle name="Normal 2 11 4 4 2 4" xfId="20490"/>
    <cellStyle name="Normal 2 11 4 4 3" xfId="20491"/>
    <cellStyle name="Normal 2 11 4 4 4" xfId="20492"/>
    <cellStyle name="Normal 2 11 4 4 5" xfId="20493"/>
    <cellStyle name="Normal 2 11 4 5" xfId="20494"/>
    <cellStyle name="Normal 2 11 4 5 2" xfId="20495"/>
    <cellStyle name="Normal 2 11 4 5 2 2" xfId="20496"/>
    <cellStyle name="Normal 2 11 4 5 2 3" xfId="20497"/>
    <cellStyle name="Normal 2 11 4 5 2 4" xfId="20498"/>
    <cellStyle name="Normal 2 11 4 5 3" xfId="20499"/>
    <cellStyle name="Normal 2 11 4 5 4" xfId="20500"/>
    <cellStyle name="Normal 2 11 4 5 5" xfId="20501"/>
    <cellStyle name="Normal 2 11 4 6" xfId="20502"/>
    <cellStyle name="Normal 2 11 4 6 2" xfId="20503"/>
    <cellStyle name="Normal 2 11 4 6 2 2" xfId="20504"/>
    <cellStyle name="Normal 2 11 4 6 2 3" xfId="20505"/>
    <cellStyle name="Normal 2 11 4 6 2 4" xfId="20506"/>
    <cellStyle name="Normal 2 11 4 6 3" xfId="20507"/>
    <cellStyle name="Normal 2 11 4 6 4" xfId="20508"/>
    <cellStyle name="Normal 2 11 4 6 4 2" xfId="20509"/>
    <cellStyle name="Normal 2 11 4 6 4 2 2" xfId="20510"/>
    <cellStyle name="Normal 2 11 4 6 4 3" xfId="20511"/>
    <cellStyle name="Normal 2 11 4 6 5" xfId="20512"/>
    <cellStyle name="Normal 2 11 4 7" xfId="20513"/>
    <cellStyle name="Normal 2 11 4 7 2" xfId="20514"/>
    <cellStyle name="Normal 2 11 4 7 2 2" xfId="20515"/>
    <cellStyle name="Normal 2 11 4 7 2 3" xfId="20516"/>
    <cellStyle name="Normal 2 11 4 7 2 4" xfId="20517"/>
    <cellStyle name="Normal 2 11 4 7 3" xfId="20518"/>
    <cellStyle name="Normal 2 11 4 7 4" xfId="20519"/>
    <cellStyle name="Normal 2 11 4 7 5" xfId="20520"/>
    <cellStyle name="Normal 2 11 4 8" xfId="20521"/>
    <cellStyle name="Normal 2 11 4 8 2" xfId="20522"/>
    <cellStyle name="Normal 2 11 4 8 3" xfId="20523"/>
    <cellStyle name="Normal 2 11 4 8 4" xfId="20524"/>
    <cellStyle name="Normal 2 11 4 9" xfId="20525"/>
    <cellStyle name="Normal 2 11 5" xfId="20526"/>
    <cellStyle name="Normal 2 11 5 10" xfId="20527"/>
    <cellStyle name="Normal 2 11 5 11" xfId="20528"/>
    <cellStyle name="Normal 2 11 5 2" xfId="20529"/>
    <cellStyle name="Normal 2 11 5 2 2" xfId="20530"/>
    <cellStyle name="Normal 2 11 5 2 2 2" xfId="20531"/>
    <cellStyle name="Normal 2 11 5 2 2 3" xfId="20532"/>
    <cellStyle name="Normal 2 11 5 2 2 4" xfId="20533"/>
    <cellStyle name="Normal 2 11 5 2 3" xfId="20534"/>
    <cellStyle name="Normal 2 11 5 2 4" xfId="20535"/>
    <cellStyle name="Normal 2 11 5 2 5" xfId="20536"/>
    <cellStyle name="Normal 2 11 5 3" xfId="20537"/>
    <cellStyle name="Normal 2 11 5 3 2" xfId="20538"/>
    <cellStyle name="Normal 2 11 5 3 2 2" xfId="20539"/>
    <cellStyle name="Normal 2 11 5 3 2 3" xfId="20540"/>
    <cellStyle name="Normal 2 11 5 3 2 4" xfId="20541"/>
    <cellStyle name="Normal 2 11 5 3 3" xfId="20542"/>
    <cellStyle name="Normal 2 11 5 3 4" xfId="20543"/>
    <cellStyle name="Normal 2 11 5 3 5" xfId="20544"/>
    <cellStyle name="Normal 2 11 5 4" xfId="20545"/>
    <cellStyle name="Normal 2 11 5 4 2" xfId="20546"/>
    <cellStyle name="Normal 2 11 5 4 2 2" xfId="20547"/>
    <cellStyle name="Normal 2 11 5 4 2 3" xfId="20548"/>
    <cellStyle name="Normal 2 11 5 4 2 4" xfId="20549"/>
    <cellStyle name="Normal 2 11 5 4 3" xfId="20550"/>
    <cellStyle name="Normal 2 11 5 4 4" xfId="20551"/>
    <cellStyle name="Normal 2 11 5 4 5" xfId="20552"/>
    <cellStyle name="Normal 2 11 5 5" xfId="20553"/>
    <cellStyle name="Normal 2 11 5 5 2" xfId="20554"/>
    <cellStyle name="Normal 2 11 5 5 2 2" xfId="20555"/>
    <cellStyle name="Normal 2 11 5 5 2 3" xfId="20556"/>
    <cellStyle name="Normal 2 11 5 5 2 4" xfId="20557"/>
    <cellStyle name="Normal 2 11 5 5 3" xfId="20558"/>
    <cellStyle name="Normal 2 11 5 5 4" xfId="20559"/>
    <cellStyle name="Normal 2 11 5 5 5" xfId="20560"/>
    <cellStyle name="Normal 2 11 5 6" xfId="20561"/>
    <cellStyle name="Normal 2 11 5 6 2" xfId="20562"/>
    <cellStyle name="Normal 2 11 5 6 2 2" xfId="20563"/>
    <cellStyle name="Normal 2 11 5 6 2 3" xfId="20564"/>
    <cellStyle name="Normal 2 11 5 6 2 4" xfId="20565"/>
    <cellStyle name="Normal 2 11 5 6 3" xfId="20566"/>
    <cellStyle name="Normal 2 11 5 6 4" xfId="20567"/>
    <cellStyle name="Normal 2 11 5 6 5" xfId="20568"/>
    <cellStyle name="Normal 2 11 5 7" xfId="20569"/>
    <cellStyle name="Normal 2 11 5 7 2" xfId="20570"/>
    <cellStyle name="Normal 2 11 5 7 2 2" xfId="20571"/>
    <cellStyle name="Normal 2 11 5 7 2 3" xfId="20572"/>
    <cellStyle name="Normal 2 11 5 7 2 4" xfId="20573"/>
    <cellStyle name="Normal 2 11 5 7 3" xfId="20574"/>
    <cellStyle name="Normal 2 11 5 7 4" xfId="20575"/>
    <cellStyle name="Normal 2 11 5 7 5" xfId="20576"/>
    <cellStyle name="Normal 2 11 5 8" xfId="20577"/>
    <cellStyle name="Normal 2 11 5 8 2" xfId="20578"/>
    <cellStyle name="Normal 2 11 5 8 3" xfId="20579"/>
    <cellStyle name="Normal 2 11 5 8 4" xfId="20580"/>
    <cellStyle name="Normal 2 11 5 9" xfId="20581"/>
    <cellStyle name="Normal 2 11 6" xfId="20582"/>
    <cellStyle name="Normal 2 11 6 10" xfId="20583"/>
    <cellStyle name="Normal 2 11 6 11" xfId="20584"/>
    <cellStyle name="Normal 2 11 6 2" xfId="20585"/>
    <cellStyle name="Normal 2 11 6 2 2" xfId="20586"/>
    <cellStyle name="Normal 2 11 6 2 2 2" xfId="20587"/>
    <cellStyle name="Normal 2 11 6 2 2 3" xfId="20588"/>
    <cellStyle name="Normal 2 11 6 2 2 4" xfId="20589"/>
    <cellStyle name="Normal 2 11 6 2 3" xfId="20590"/>
    <cellStyle name="Normal 2 11 6 2 4" xfId="20591"/>
    <cellStyle name="Normal 2 11 6 2 5" xfId="20592"/>
    <cellStyle name="Normal 2 11 6 3" xfId="20593"/>
    <cellStyle name="Normal 2 11 6 3 2" xfId="20594"/>
    <cellStyle name="Normal 2 11 6 3 2 2" xfId="20595"/>
    <cellStyle name="Normal 2 11 6 3 2 3" xfId="20596"/>
    <cellStyle name="Normal 2 11 6 3 2 4" xfId="20597"/>
    <cellStyle name="Normal 2 11 6 3 3" xfId="20598"/>
    <cellStyle name="Normal 2 11 6 3 4" xfId="20599"/>
    <cellStyle name="Normal 2 11 6 3 5" xfId="20600"/>
    <cellStyle name="Normal 2 11 6 4" xfId="20601"/>
    <cellStyle name="Normal 2 11 6 4 2" xfId="20602"/>
    <cellStyle name="Normal 2 11 6 4 2 2" xfId="20603"/>
    <cellStyle name="Normal 2 11 6 4 2 3" xfId="20604"/>
    <cellStyle name="Normal 2 11 6 4 2 4" xfId="20605"/>
    <cellStyle name="Normal 2 11 6 4 3" xfId="20606"/>
    <cellStyle name="Normal 2 11 6 4 4" xfId="20607"/>
    <cellStyle name="Normal 2 11 6 4 5" xfId="20608"/>
    <cellStyle name="Normal 2 11 6 5" xfId="20609"/>
    <cellStyle name="Normal 2 11 6 5 2" xfId="20610"/>
    <cellStyle name="Normal 2 11 6 5 2 2" xfId="20611"/>
    <cellStyle name="Normal 2 11 6 5 2 3" xfId="20612"/>
    <cellStyle name="Normal 2 11 6 5 2 4" xfId="20613"/>
    <cellStyle name="Normal 2 11 6 5 3" xfId="20614"/>
    <cellStyle name="Normal 2 11 6 5 4" xfId="20615"/>
    <cellStyle name="Normal 2 11 6 5 5" xfId="20616"/>
    <cellStyle name="Normal 2 11 6 6" xfId="20617"/>
    <cellStyle name="Normal 2 11 6 6 2" xfId="20618"/>
    <cellStyle name="Normal 2 11 6 6 2 2" xfId="20619"/>
    <cellStyle name="Normal 2 11 6 6 2 3" xfId="20620"/>
    <cellStyle name="Normal 2 11 6 6 2 4" xfId="20621"/>
    <cellStyle name="Normal 2 11 6 6 3" xfId="20622"/>
    <cellStyle name="Normal 2 11 6 6 4" xfId="20623"/>
    <cellStyle name="Normal 2 11 6 6 5" xfId="20624"/>
    <cellStyle name="Normal 2 11 6 7" xfId="20625"/>
    <cellStyle name="Normal 2 11 6 7 2" xfId="20626"/>
    <cellStyle name="Normal 2 11 6 7 2 2" xfId="20627"/>
    <cellStyle name="Normal 2 11 6 7 2 2 2" xfId="20628"/>
    <cellStyle name="Normal 2 11 6 7 2 3" xfId="20629"/>
    <cellStyle name="Normal 2 11 6 7 2 4" xfId="20630"/>
    <cellStyle name="Normal 2 11 6 7 2 5" xfId="20631"/>
    <cellStyle name="Normal 2 11 6 7 3" xfId="20632"/>
    <cellStyle name="Normal 2 11 6 7 4" xfId="20633"/>
    <cellStyle name="Normal 2 11 6 7 5" xfId="20634"/>
    <cellStyle name="Normal 2 11 6 8" xfId="20635"/>
    <cellStyle name="Normal 2 11 6 8 2" xfId="20636"/>
    <cellStyle name="Normal 2 11 6 8 3" xfId="20637"/>
    <cellStyle name="Normal 2 11 6 8 4" xfId="20638"/>
    <cellStyle name="Normal 2 11 6 9" xfId="20639"/>
    <cellStyle name="Normal 2 11 7" xfId="20640"/>
    <cellStyle name="Normal 2 11 7 10" xfId="20641"/>
    <cellStyle name="Normal 2 11 7 11" xfId="20642"/>
    <cellStyle name="Normal 2 11 7 2" xfId="20643"/>
    <cellStyle name="Normal 2 11 7 2 2" xfId="20644"/>
    <cellStyle name="Normal 2 11 7 2 2 2" xfId="20645"/>
    <cellStyle name="Normal 2 11 7 2 2 3" xfId="20646"/>
    <cellStyle name="Normal 2 11 7 2 2 4" xfId="20647"/>
    <cellStyle name="Normal 2 11 7 2 3" xfId="20648"/>
    <cellStyle name="Normal 2 11 7 2 4" xfId="20649"/>
    <cellStyle name="Normal 2 11 7 2 5" xfId="20650"/>
    <cellStyle name="Normal 2 11 7 3" xfId="20651"/>
    <cellStyle name="Normal 2 11 7 3 2" xfId="20652"/>
    <cellStyle name="Normal 2 11 7 3 2 2" xfId="20653"/>
    <cellStyle name="Normal 2 11 7 3 2 3" xfId="20654"/>
    <cellStyle name="Normal 2 11 7 3 2 4" xfId="20655"/>
    <cellStyle name="Normal 2 11 7 3 3" xfId="20656"/>
    <cellStyle name="Normal 2 11 7 3 4" xfId="20657"/>
    <cellStyle name="Normal 2 11 7 3 5" xfId="20658"/>
    <cellStyle name="Normal 2 11 7 4" xfId="20659"/>
    <cellStyle name="Normal 2 11 7 4 2" xfId="20660"/>
    <cellStyle name="Normal 2 11 7 4 2 2" xfId="20661"/>
    <cellStyle name="Normal 2 11 7 4 2 3" xfId="20662"/>
    <cellStyle name="Normal 2 11 7 4 2 4" xfId="20663"/>
    <cellStyle name="Normal 2 11 7 4 3" xfId="20664"/>
    <cellStyle name="Normal 2 11 7 4 4" xfId="20665"/>
    <cellStyle name="Normal 2 11 7 4 5" xfId="20666"/>
    <cellStyle name="Normal 2 11 7 5" xfId="20667"/>
    <cellStyle name="Normal 2 11 7 5 2" xfId="20668"/>
    <cellStyle name="Normal 2 11 7 5 2 2" xfId="20669"/>
    <cellStyle name="Normal 2 11 7 5 2 3" xfId="20670"/>
    <cellStyle name="Normal 2 11 7 5 2 4" xfId="20671"/>
    <cellStyle name="Normal 2 11 7 5 3" xfId="20672"/>
    <cellStyle name="Normal 2 11 7 5 4" xfId="20673"/>
    <cellStyle name="Normal 2 11 7 5 5" xfId="20674"/>
    <cellStyle name="Normal 2 11 7 6" xfId="20675"/>
    <cellStyle name="Normal 2 11 7 6 2" xfId="20676"/>
    <cellStyle name="Normal 2 11 7 6 2 2" xfId="20677"/>
    <cellStyle name="Normal 2 11 7 6 2 3" xfId="20678"/>
    <cellStyle name="Normal 2 11 7 6 2 4" xfId="20679"/>
    <cellStyle name="Normal 2 11 7 6 3" xfId="20680"/>
    <cellStyle name="Normal 2 11 7 6 4" xfId="20681"/>
    <cellStyle name="Normal 2 11 7 6 5" xfId="20682"/>
    <cellStyle name="Normal 2 11 7 7" xfId="20683"/>
    <cellStyle name="Normal 2 11 7 7 2" xfId="20684"/>
    <cellStyle name="Normal 2 11 7 7 2 2" xfId="20685"/>
    <cellStyle name="Normal 2 11 7 7 2 3" xfId="20686"/>
    <cellStyle name="Normal 2 11 7 7 2 4" xfId="20687"/>
    <cellStyle name="Normal 2 11 7 7 3" xfId="20688"/>
    <cellStyle name="Normal 2 11 7 7 4" xfId="20689"/>
    <cellStyle name="Normal 2 11 7 7 5" xfId="20690"/>
    <cellStyle name="Normal 2 11 7 8" xfId="20691"/>
    <cellStyle name="Normal 2 11 7 8 2" xfId="20692"/>
    <cellStyle name="Normal 2 11 7 8 3" xfId="20693"/>
    <cellStyle name="Normal 2 11 7 8 4" xfId="20694"/>
    <cellStyle name="Normal 2 11 7 9" xfId="20695"/>
    <cellStyle name="Normal 2 11 8" xfId="20696"/>
    <cellStyle name="Normal 2 11 8 10" xfId="20697"/>
    <cellStyle name="Normal 2 11 8 11" xfId="20698"/>
    <cellStyle name="Normal 2 11 8 2" xfId="20699"/>
    <cellStyle name="Normal 2 11 8 2 2" xfId="20700"/>
    <cellStyle name="Normal 2 11 8 2 2 2" xfId="20701"/>
    <cellStyle name="Normal 2 11 8 2 2 3" xfId="20702"/>
    <cellStyle name="Normal 2 11 8 2 2 4" xfId="20703"/>
    <cellStyle name="Normal 2 11 8 2 3" xfId="20704"/>
    <cellStyle name="Normal 2 11 8 2 4" xfId="20705"/>
    <cellStyle name="Normal 2 11 8 2 5" xfId="20706"/>
    <cellStyle name="Normal 2 11 8 3" xfId="20707"/>
    <cellStyle name="Normal 2 11 8 3 2" xfId="20708"/>
    <cellStyle name="Normal 2 11 8 3 2 2" xfId="20709"/>
    <cellStyle name="Normal 2 11 8 3 2 3" xfId="20710"/>
    <cellStyle name="Normal 2 11 8 3 2 4" xfId="20711"/>
    <cellStyle name="Normal 2 11 8 3 3" xfId="20712"/>
    <cellStyle name="Normal 2 11 8 3 4" xfId="20713"/>
    <cellStyle name="Normal 2 11 8 3 5" xfId="20714"/>
    <cellStyle name="Normal 2 11 8 4" xfId="20715"/>
    <cellStyle name="Normal 2 11 8 4 2" xfId="20716"/>
    <cellStyle name="Normal 2 11 8 4 2 2" xfId="20717"/>
    <cellStyle name="Normal 2 11 8 4 2 3" xfId="20718"/>
    <cellStyle name="Normal 2 11 8 4 2 4" xfId="20719"/>
    <cellStyle name="Normal 2 11 8 4 3" xfId="20720"/>
    <cellStyle name="Normal 2 11 8 4 4" xfId="20721"/>
    <cellStyle name="Normal 2 11 8 4 5" xfId="20722"/>
    <cellStyle name="Normal 2 11 8 5" xfId="20723"/>
    <cellStyle name="Normal 2 11 8 5 2" xfId="20724"/>
    <cellStyle name="Normal 2 11 8 5 2 2" xfId="20725"/>
    <cellStyle name="Normal 2 11 8 5 2 3" xfId="20726"/>
    <cellStyle name="Normal 2 11 8 5 2 4" xfId="20727"/>
    <cellStyle name="Normal 2 11 8 5 3" xfId="20728"/>
    <cellStyle name="Normal 2 11 8 5 4" xfId="20729"/>
    <cellStyle name="Normal 2 11 8 5 5" xfId="20730"/>
    <cellStyle name="Normal 2 11 8 6" xfId="20731"/>
    <cellStyle name="Normal 2 11 8 6 2" xfId="20732"/>
    <cellStyle name="Normal 2 11 8 6 2 2" xfId="20733"/>
    <cellStyle name="Normal 2 11 8 6 2 3" xfId="20734"/>
    <cellStyle name="Normal 2 11 8 6 2 4" xfId="20735"/>
    <cellStyle name="Normal 2 11 8 6 3" xfId="20736"/>
    <cellStyle name="Normal 2 11 8 6 4" xfId="20737"/>
    <cellStyle name="Normal 2 11 8 6 5" xfId="20738"/>
    <cellStyle name="Normal 2 11 8 7" xfId="20739"/>
    <cellStyle name="Normal 2 11 8 7 2" xfId="20740"/>
    <cellStyle name="Normal 2 11 8 7 2 2" xfId="20741"/>
    <cellStyle name="Normal 2 11 8 7 2 3" xfId="20742"/>
    <cellStyle name="Normal 2 11 8 7 2 4" xfId="20743"/>
    <cellStyle name="Normal 2 11 8 7 3" xfId="20744"/>
    <cellStyle name="Normal 2 11 8 7 4" xfId="20745"/>
    <cellStyle name="Normal 2 11 8 7 5" xfId="20746"/>
    <cellStyle name="Normal 2 11 8 8" xfId="20747"/>
    <cellStyle name="Normal 2 11 8 8 2" xfId="20748"/>
    <cellStyle name="Normal 2 11 8 8 2 2" xfId="20749"/>
    <cellStyle name="Normal 2 11 8 8 2 2 2" xfId="20750"/>
    <cellStyle name="Normal 2 11 8 8 2 3" xfId="20751"/>
    <cellStyle name="Normal 2 11 8 8 3" xfId="20752"/>
    <cellStyle name="Normal 2 11 8 8 4" xfId="20753"/>
    <cellStyle name="Normal 2 11 8 9" xfId="20754"/>
    <cellStyle name="Normal 2 11 9" xfId="20755"/>
    <cellStyle name="Normal 2 11 9 10" xfId="20756"/>
    <cellStyle name="Normal 2 11 9 11" xfId="20757"/>
    <cellStyle name="Normal 2 11 9 12" xfId="20758"/>
    <cellStyle name="Normal 2 11 9 2" xfId="20759"/>
    <cellStyle name="Normal 2 11 9 2 2" xfId="20760"/>
    <cellStyle name="Normal 2 11 9 2 2 2" xfId="20761"/>
    <cellStyle name="Normal 2 11 9 2 2 3" xfId="20762"/>
    <cellStyle name="Normal 2 11 9 2 2 4" xfId="20763"/>
    <cellStyle name="Normal 2 11 9 2 3" xfId="20764"/>
    <cellStyle name="Normal 2 11 9 2 4" xfId="20765"/>
    <cellStyle name="Normal 2 11 9 2 5" xfId="20766"/>
    <cellStyle name="Normal 2 11 9 3" xfId="20767"/>
    <cellStyle name="Normal 2 11 9 3 2" xfId="20768"/>
    <cellStyle name="Normal 2 11 9 3 2 2" xfId="20769"/>
    <cellStyle name="Normal 2 11 9 3 2 3" xfId="20770"/>
    <cellStyle name="Normal 2 11 9 3 2 4" xfId="20771"/>
    <cellStyle name="Normal 2 11 9 3 3" xfId="20772"/>
    <cellStyle name="Normal 2 11 9 3 4" xfId="20773"/>
    <cellStyle name="Normal 2 11 9 3 5" xfId="20774"/>
    <cellStyle name="Normal 2 11 9 4" xfId="20775"/>
    <cellStyle name="Normal 2 11 9 4 2" xfId="20776"/>
    <cellStyle name="Normal 2 11 9 4 2 2" xfId="20777"/>
    <cellStyle name="Normal 2 11 9 4 2 3" xfId="20778"/>
    <cellStyle name="Normal 2 11 9 4 2 4" xfId="20779"/>
    <cellStyle name="Normal 2 11 9 4 3" xfId="20780"/>
    <cellStyle name="Normal 2 11 9 4 4" xfId="20781"/>
    <cellStyle name="Normal 2 11 9 4 4 2" xfId="20782"/>
    <cellStyle name="Normal 2 11 9 4 4 2 2" xfId="20783"/>
    <cellStyle name="Normal 2 11 9 4 4 3" xfId="20784"/>
    <cellStyle name="Normal 2 11 9 4 5" xfId="20785"/>
    <cellStyle name="Normal 2 11 9 5" xfId="20786"/>
    <cellStyle name="Normal 2 11 9 5 2" xfId="20787"/>
    <cellStyle name="Normal 2 11 9 5 2 2" xfId="20788"/>
    <cellStyle name="Normal 2 11 9 5 2 3" xfId="20789"/>
    <cellStyle name="Normal 2 11 9 5 2 4" xfId="20790"/>
    <cellStyle name="Normal 2 11 9 5 3" xfId="20791"/>
    <cellStyle name="Normal 2 11 9 5 4" xfId="20792"/>
    <cellStyle name="Normal 2 11 9 5 5" xfId="20793"/>
    <cellStyle name="Normal 2 11 9 6" xfId="20794"/>
    <cellStyle name="Normal 2 11 9 6 2" xfId="20795"/>
    <cellStyle name="Normal 2 11 9 6 2 2" xfId="20796"/>
    <cellStyle name="Normal 2 11 9 6 2 3" xfId="20797"/>
    <cellStyle name="Normal 2 11 9 6 2 4" xfId="20798"/>
    <cellStyle name="Normal 2 11 9 6 3" xfId="20799"/>
    <cellStyle name="Normal 2 11 9 6 4" xfId="20800"/>
    <cellStyle name="Normal 2 11 9 6 5" xfId="20801"/>
    <cellStyle name="Normal 2 11 9 7" xfId="20802"/>
    <cellStyle name="Normal 2 11 9 7 2" xfId="20803"/>
    <cellStyle name="Normal 2 11 9 7 2 2" xfId="20804"/>
    <cellStyle name="Normal 2 11 9 7 2 3" xfId="20805"/>
    <cellStyle name="Normal 2 11 9 7 2 4" xfId="20806"/>
    <cellStyle name="Normal 2 11 9 7 3" xfId="20807"/>
    <cellStyle name="Normal 2 11 9 7 4" xfId="20808"/>
    <cellStyle name="Normal 2 11 9 7 5" xfId="20809"/>
    <cellStyle name="Normal 2 11 9 8" xfId="20810"/>
    <cellStyle name="Normal 2 11 9 8 2" xfId="20811"/>
    <cellStyle name="Normal 2 11 9 8 3" xfId="20812"/>
    <cellStyle name="Normal 2 11 9 8 4" xfId="20813"/>
    <cellStyle name="Normal 2 11 9 9" xfId="20814"/>
    <cellStyle name="Normal 2 11 9 9 2" xfId="20815"/>
    <cellStyle name="Normal 2 12" xfId="20816"/>
    <cellStyle name="Normal 2 12 10" xfId="20817"/>
    <cellStyle name="Normal 2 12 10 10" xfId="20818"/>
    <cellStyle name="Normal 2 12 10 11" xfId="20819"/>
    <cellStyle name="Normal 2 12 10 2" xfId="20820"/>
    <cellStyle name="Normal 2 12 10 2 2" xfId="20821"/>
    <cellStyle name="Normal 2 12 10 2 2 2" xfId="20822"/>
    <cellStyle name="Normal 2 12 10 2 2 3" xfId="20823"/>
    <cellStyle name="Normal 2 12 10 2 2 4" xfId="20824"/>
    <cellStyle name="Normal 2 12 10 2 3" xfId="20825"/>
    <cellStyle name="Normal 2 12 10 2 4" xfId="20826"/>
    <cellStyle name="Normal 2 12 10 2 5" xfId="20827"/>
    <cellStyle name="Normal 2 12 10 3" xfId="20828"/>
    <cellStyle name="Normal 2 12 10 3 2" xfId="20829"/>
    <cellStyle name="Normal 2 12 10 3 2 2" xfId="20830"/>
    <cellStyle name="Normal 2 12 10 3 2 3" xfId="20831"/>
    <cellStyle name="Normal 2 12 10 3 2 4" xfId="20832"/>
    <cellStyle name="Normal 2 12 10 3 3" xfId="20833"/>
    <cellStyle name="Normal 2 12 10 3 4" xfId="20834"/>
    <cellStyle name="Normal 2 12 10 3 5" xfId="20835"/>
    <cellStyle name="Normal 2 12 10 4" xfId="20836"/>
    <cellStyle name="Normal 2 12 10 4 2" xfId="20837"/>
    <cellStyle name="Normal 2 12 10 4 2 2" xfId="20838"/>
    <cellStyle name="Normal 2 12 10 4 2 3" xfId="20839"/>
    <cellStyle name="Normal 2 12 10 4 2 4" xfId="20840"/>
    <cellStyle name="Normal 2 12 10 4 3" xfId="20841"/>
    <cellStyle name="Normal 2 12 10 4 4" xfId="20842"/>
    <cellStyle name="Normal 2 12 10 4 5" xfId="20843"/>
    <cellStyle name="Normal 2 12 10 5" xfId="20844"/>
    <cellStyle name="Normal 2 12 10 5 2" xfId="20845"/>
    <cellStyle name="Normal 2 12 10 5 2 2" xfId="20846"/>
    <cellStyle name="Normal 2 12 10 5 2 3" xfId="20847"/>
    <cellStyle name="Normal 2 12 10 5 2 4" xfId="20848"/>
    <cellStyle name="Normal 2 12 10 5 3" xfId="20849"/>
    <cellStyle name="Normal 2 12 10 5 4" xfId="20850"/>
    <cellStyle name="Normal 2 12 10 5 5" xfId="20851"/>
    <cellStyle name="Normal 2 12 10 6" xfId="20852"/>
    <cellStyle name="Normal 2 12 10 6 2" xfId="20853"/>
    <cellStyle name="Normal 2 12 10 6 2 2" xfId="20854"/>
    <cellStyle name="Normal 2 12 10 6 2 3" xfId="20855"/>
    <cellStyle name="Normal 2 12 10 6 2 4" xfId="20856"/>
    <cellStyle name="Normal 2 12 10 6 3" xfId="20857"/>
    <cellStyle name="Normal 2 12 10 6 4" xfId="20858"/>
    <cellStyle name="Normal 2 12 10 6 5" xfId="20859"/>
    <cellStyle name="Normal 2 12 10 7" xfId="20860"/>
    <cellStyle name="Normal 2 12 10 7 2" xfId="20861"/>
    <cellStyle name="Normal 2 12 10 7 2 2" xfId="20862"/>
    <cellStyle name="Normal 2 12 10 7 2 3" xfId="20863"/>
    <cellStyle name="Normal 2 12 10 7 2 4" xfId="20864"/>
    <cellStyle name="Normal 2 12 10 7 3" xfId="20865"/>
    <cellStyle name="Normal 2 12 10 7 4" xfId="20866"/>
    <cellStyle name="Normal 2 12 10 7 5" xfId="20867"/>
    <cellStyle name="Normal 2 12 10 8" xfId="20868"/>
    <cellStyle name="Normal 2 12 10 8 2" xfId="20869"/>
    <cellStyle name="Normal 2 12 10 8 3" xfId="20870"/>
    <cellStyle name="Normal 2 12 10 8 4" xfId="20871"/>
    <cellStyle name="Normal 2 12 10 9" xfId="20872"/>
    <cellStyle name="Normal 2 12 11" xfId="20873"/>
    <cellStyle name="Normal 2 12 11 10" xfId="20874"/>
    <cellStyle name="Normal 2 12 11 11" xfId="20875"/>
    <cellStyle name="Normal 2 12 11 2" xfId="20876"/>
    <cellStyle name="Normal 2 12 11 2 2" xfId="20877"/>
    <cellStyle name="Normal 2 12 11 2 2 2" xfId="20878"/>
    <cellStyle name="Normal 2 12 11 2 2 3" xfId="20879"/>
    <cellStyle name="Normal 2 12 11 2 2 4" xfId="20880"/>
    <cellStyle name="Normal 2 12 11 2 3" xfId="20881"/>
    <cellStyle name="Normal 2 12 11 2 4" xfId="20882"/>
    <cellStyle name="Normal 2 12 11 2 5" xfId="20883"/>
    <cellStyle name="Normal 2 12 11 3" xfId="20884"/>
    <cellStyle name="Normal 2 12 11 3 2" xfId="20885"/>
    <cellStyle name="Normal 2 12 11 3 2 2" xfId="20886"/>
    <cellStyle name="Normal 2 12 11 3 2 3" xfId="20887"/>
    <cellStyle name="Normal 2 12 11 3 2 4" xfId="20888"/>
    <cellStyle name="Normal 2 12 11 3 3" xfId="20889"/>
    <cellStyle name="Normal 2 12 11 3 4" xfId="20890"/>
    <cellStyle name="Normal 2 12 11 3 5" xfId="20891"/>
    <cellStyle name="Normal 2 12 11 4" xfId="20892"/>
    <cellStyle name="Normal 2 12 11 4 2" xfId="20893"/>
    <cellStyle name="Normal 2 12 11 4 2 2" xfId="20894"/>
    <cellStyle name="Normal 2 12 11 4 2 3" xfId="20895"/>
    <cellStyle name="Normal 2 12 11 4 2 4" xfId="20896"/>
    <cellStyle name="Normal 2 12 11 4 3" xfId="20897"/>
    <cellStyle name="Normal 2 12 11 4 4" xfId="20898"/>
    <cellStyle name="Normal 2 12 11 4 5" xfId="20899"/>
    <cellStyle name="Normal 2 12 11 5" xfId="20900"/>
    <cellStyle name="Normal 2 12 11 5 2" xfId="20901"/>
    <cellStyle name="Normal 2 12 11 5 2 2" xfId="20902"/>
    <cellStyle name="Normal 2 12 11 5 2 3" xfId="20903"/>
    <cellStyle name="Normal 2 12 11 5 2 4" xfId="20904"/>
    <cellStyle name="Normal 2 12 11 5 3" xfId="20905"/>
    <cellStyle name="Normal 2 12 11 5 3 2" xfId="20906"/>
    <cellStyle name="Normal 2 12 11 5 3 2 2" xfId="20907"/>
    <cellStyle name="Normal 2 12 11 5 3 3" xfId="20908"/>
    <cellStyle name="Normal 2 12 11 5 4" xfId="20909"/>
    <cellStyle name="Normal 2 12 11 5 5" xfId="20910"/>
    <cellStyle name="Normal 2 12 11 6" xfId="20911"/>
    <cellStyle name="Normal 2 12 11 6 2" xfId="20912"/>
    <cellStyle name="Normal 2 12 11 6 2 2" xfId="20913"/>
    <cellStyle name="Normal 2 12 11 6 2 3" xfId="20914"/>
    <cellStyle name="Normal 2 12 11 6 2 4" xfId="20915"/>
    <cellStyle name="Normal 2 12 11 6 3" xfId="20916"/>
    <cellStyle name="Normal 2 12 11 6 4" xfId="20917"/>
    <cellStyle name="Normal 2 12 11 6 5" xfId="20918"/>
    <cellStyle name="Normal 2 12 11 7" xfId="20919"/>
    <cellStyle name="Normal 2 12 11 7 2" xfId="20920"/>
    <cellStyle name="Normal 2 12 11 7 2 2" xfId="20921"/>
    <cellStyle name="Normal 2 12 11 7 2 3" xfId="20922"/>
    <cellStyle name="Normal 2 12 11 7 2 4" xfId="20923"/>
    <cellStyle name="Normal 2 12 11 7 3" xfId="20924"/>
    <cellStyle name="Normal 2 12 11 7 4" xfId="20925"/>
    <cellStyle name="Normal 2 12 11 7 5" xfId="20926"/>
    <cellStyle name="Normal 2 12 11 8" xfId="20927"/>
    <cellStyle name="Normal 2 12 11 8 2" xfId="20928"/>
    <cellStyle name="Normal 2 12 11 8 3" xfId="20929"/>
    <cellStyle name="Normal 2 12 11 8 4" xfId="20930"/>
    <cellStyle name="Normal 2 12 11 9" xfId="20931"/>
    <cellStyle name="Normal 2 12 12" xfId="20932"/>
    <cellStyle name="Normal 2 12 12 10" xfId="20933"/>
    <cellStyle name="Normal 2 12 12 11" xfId="20934"/>
    <cellStyle name="Normal 2 12 12 2" xfId="20935"/>
    <cellStyle name="Normal 2 12 12 2 2" xfId="20936"/>
    <cellStyle name="Normal 2 12 12 2 2 2" xfId="20937"/>
    <cellStyle name="Normal 2 12 12 2 2 3" xfId="20938"/>
    <cellStyle name="Normal 2 12 12 2 2 4" xfId="20939"/>
    <cellStyle name="Normal 2 12 12 2 3" xfId="20940"/>
    <cellStyle name="Normal 2 12 12 2 4" xfId="20941"/>
    <cellStyle name="Normal 2 12 12 2 5" xfId="20942"/>
    <cellStyle name="Normal 2 12 12 3" xfId="20943"/>
    <cellStyle name="Normal 2 12 12 3 2" xfId="20944"/>
    <cellStyle name="Normal 2 12 12 3 2 2" xfId="20945"/>
    <cellStyle name="Normal 2 12 12 3 2 3" xfId="20946"/>
    <cellStyle name="Normal 2 12 12 3 2 4" xfId="20947"/>
    <cellStyle name="Normal 2 12 12 3 3" xfId="20948"/>
    <cellStyle name="Normal 2 12 12 3 4" xfId="20949"/>
    <cellStyle name="Normal 2 12 12 3 4 2" xfId="20950"/>
    <cellStyle name="Normal 2 12 12 3 4 2 2" xfId="20951"/>
    <cellStyle name="Normal 2 12 12 3 4 3" xfId="20952"/>
    <cellStyle name="Normal 2 12 12 3 5" xfId="20953"/>
    <cellStyle name="Normal 2 12 12 4" xfId="20954"/>
    <cellStyle name="Normal 2 12 12 4 2" xfId="20955"/>
    <cellStyle name="Normal 2 12 12 4 2 2" xfId="20956"/>
    <cellStyle name="Normal 2 12 12 4 2 3" xfId="20957"/>
    <cellStyle name="Normal 2 12 12 4 2 4" xfId="20958"/>
    <cellStyle name="Normal 2 12 12 4 3" xfId="20959"/>
    <cellStyle name="Normal 2 12 12 4 4" xfId="20960"/>
    <cellStyle name="Normal 2 12 12 4 5" xfId="20961"/>
    <cellStyle name="Normal 2 12 12 5" xfId="20962"/>
    <cellStyle name="Normal 2 12 12 5 2" xfId="20963"/>
    <cellStyle name="Normal 2 12 12 5 2 2" xfId="20964"/>
    <cellStyle name="Normal 2 12 12 5 2 3" xfId="20965"/>
    <cellStyle name="Normal 2 12 12 5 2 4" xfId="20966"/>
    <cellStyle name="Normal 2 12 12 5 3" xfId="20967"/>
    <cellStyle name="Normal 2 12 12 5 4" xfId="20968"/>
    <cellStyle name="Normal 2 12 12 5 5" xfId="20969"/>
    <cellStyle name="Normal 2 12 12 6" xfId="20970"/>
    <cellStyle name="Normal 2 12 12 6 2" xfId="20971"/>
    <cellStyle name="Normal 2 12 12 6 2 2" xfId="20972"/>
    <cellStyle name="Normal 2 12 12 6 2 3" xfId="20973"/>
    <cellStyle name="Normal 2 12 12 6 2 4" xfId="20974"/>
    <cellStyle name="Normal 2 12 12 6 3" xfId="20975"/>
    <cellStyle name="Normal 2 12 12 6 4" xfId="20976"/>
    <cellStyle name="Normal 2 12 12 6 5" xfId="20977"/>
    <cellStyle name="Normal 2 12 12 7" xfId="20978"/>
    <cellStyle name="Normal 2 12 12 7 2" xfId="20979"/>
    <cellStyle name="Normal 2 12 12 7 2 2" xfId="20980"/>
    <cellStyle name="Normal 2 12 12 7 2 3" xfId="20981"/>
    <cellStyle name="Normal 2 12 12 7 2 4" xfId="20982"/>
    <cellStyle name="Normal 2 12 12 7 3" xfId="20983"/>
    <cellStyle name="Normal 2 12 12 7 4" xfId="20984"/>
    <cellStyle name="Normal 2 12 12 7 5" xfId="20985"/>
    <cellStyle name="Normal 2 12 12 8" xfId="20986"/>
    <cellStyle name="Normal 2 12 12 8 2" xfId="20987"/>
    <cellStyle name="Normal 2 12 12 8 3" xfId="20988"/>
    <cellStyle name="Normal 2 12 12 8 4" xfId="20989"/>
    <cellStyle name="Normal 2 12 12 9" xfId="20990"/>
    <cellStyle name="Normal 2 12 13" xfId="20991"/>
    <cellStyle name="Normal 2 12 13 10" xfId="20992"/>
    <cellStyle name="Normal 2 12 13 11" xfId="20993"/>
    <cellStyle name="Normal 2 12 13 2" xfId="20994"/>
    <cellStyle name="Normal 2 12 13 2 2" xfId="20995"/>
    <cellStyle name="Normal 2 12 13 2 2 2" xfId="20996"/>
    <cellStyle name="Normal 2 12 13 2 2 3" xfId="20997"/>
    <cellStyle name="Normal 2 12 13 2 2 4" xfId="20998"/>
    <cellStyle name="Normal 2 12 13 2 3" xfId="20999"/>
    <cellStyle name="Normal 2 12 13 2 4" xfId="21000"/>
    <cellStyle name="Normal 2 12 13 2 5" xfId="21001"/>
    <cellStyle name="Normal 2 12 13 3" xfId="21002"/>
    <cellStyle name="Normal 2 12 13 3 2" xfId="21003"/>
    <cellStyle name="Normal 2 12 13 3 2 2" xfId="21004"/>
    <cellStyle name="Normal 2 12 13 3 2 3" xfId="21005"/>
    <cellStyle name="Normal 2 12 13 3 2 4" xfId="21006"/>
    <cellStyle name="Normal 2 12 13 3 3" xfId="21007"/>
    <cellStyle name="Normal 2 12 13 3 4" xfId="21008"/>
    <cellStyle name="Normal 2 12 13 3 5" xfId="21009"/>
    <cellStyle name="Normal 2 12 13 4" xfId="21010"/>
    <cellStyle name="Normal 2 12 13 4 2" xfId="21011"/>
    <cellStyle name="Normal 2 12 13 4 2 2" xfId="21012"/>
    <cellStyle name="Normal 2 12 13 4 2 3" xfId="21013"/>
    <cellStyle name="Normal 2 12 13 4 2 4" xfId="21014"/>
    <cellStyle name="Normal 2 12 13 4 3" xfId="21015"/>
    <cellStyle name="Normal 2 12 13 4 4" xfId="21016"/>
    <cellStyle name="Normal 2 12 13 4 5" xfId="21017"/>
    <cellStyle name="Normal 2 12 13 5" xfId="21018"/>
    <cellStyle name="Normal 2 12 13 5 2" xfId="21019"/>
    <cellStyle name="Normal 2 12 13 5 2 2" xfId="21020"/>
    <cellStyle name="Normal 2 12 13 5 2 3" xfId="21021"/>
    <cellStyle name="Normal 2 12 13 5 2 4" xfId="21022"/>
    <cellStyle name="Normal 2 12 13 5 3" xfId="21023"/>
    <cellStyle name="Normal 2 12 13 5 4" xfId="21024"/>
    <cellStyle name="Normal 2 12 13 5 5" xfId="21025"/>
    <cellStyle name="Normal 2 12 13 6" xfId="21026"/>
    <cellStyle name="Normal 2 12 13 6 2" xfId="21027"/>
    <cellStyle name="Normal 2 12 13 6 2 2" xfId="21028"/>
    <cellStyle name="Normal 2 12 13 6 2 3" xfId="21029"/>
    <cellStyle name="Normal 2 12 13 6 2 4" xfId="21030"/>
    <cellStyle name="Normal 2 12 13 6 3" xfId="21031"/>
    <cellStyle name="Normal 2 12 13 6 4" xfId="21032"/>
    <cellStyle name="Normal 2 12 13 6 5" xfId="21033"/>
    <cellStyle name="Normal 2 12 13 7" xfId="21034"/>
    <cellStyle name="Normal 2 12 13 7 2" xfId="21035"/>
    <cellStyle name="Normal 2 12 13 7 2 2" xfId="21036"/>
    <cellStyle name="Normal 2 12 13 7 2 3" xfId="21037"/>
    <cellStyle name="Normal 2 12 13 7 2 4" xfId="21038"/>
    <cellStyle name="Normal 2 12 13 7 3" xfId="21039"/>
    <cellStyle name="Normal 2 12 13 7 4" xfId="21040"/>
    <cellStyle name="Normal 2 12 13 7 5" xfId="21041"/>
    <cellStyle name="Normal 2 12 13 8" xfId="21042"/>
    <cellStyle name="Normal 2 12 13 8 2" xfId="21043"/>
    <cellStyle name="Normal 2 12 13 8 3" xfId="21044"/>
    <cellStyle name="Normal 2 12 13 8 4" xfId="21045"/>
    <cellStyle name="Normal 2 12 13 9" xfId="21046"/>
    <cellStyle name="Normal 2 12 14" xfId="21047"/>
    <cellStyle name="Normal 2 12 14 2" xfId="21048"/>
    <cellStyle name="Normal 2 12 14 2 2" xfId="21049"/>
    <cellStyle name="Normal 2 12 14 2 3" xfId="21050"/>
    <cellStyle name="Normal 2 12 14 2 4" xfId="21051"/>
    <cellStyle name="Normal 2 12 14 3" xfId="21052"/>
    <cellStyle name="Normal 2 12 14 4" xfId="21053"/>
    <cellStyle name="Normal 2 12 14 5" xfId="21054"/>
    <cellStyle name="Normal 2 12 15" xfId="21055"/>
    <cellStyle name="Normal 2 12 15 2" xfId="21056"/>
    <cellStyle name="Normal 2 12 15 2 2" xfId="21057"/>
    <cellStyle name="Normal 2 12 15 2 3" xfId="21058"/>
    <cellStyle name="Normal 2 12 15 2 4" xfId="21059"/>
    <cellStyle name="Normal 2 12 15 3" xfId="21060"/>
    <cellStyle name="Normal 2 12 15 4" xfId="21061"/>
    <cellStyle name="Normal 2 12 15 5" xfId="21062"/>
    <cellStyle name="Normal 2 12 16" xfId="21063"/>
    <cellStyle name="Normal 2 12 16 2" xfId="21064"/>
    <cellStyle name="Normal 2 12 16 2 2" xfId="21065"/>
    <cellStyle name="Normal 2 12 16 2 3" xfId="21066"/>
    <cellStyle name="Normal 2 12 16 2 4" xfId="21067"/>
    <cellStyle name="Normal 2 12 16 3" xfId="21068"/>
    <cellStyle name="Normal 2 12 16 4" xfId="21069"/>
    <cellStyle name="Normal 2 12 16 5" xfId="21070"/>
    <cellStyle name="Normal 2 12 17" xfId="21071"/>
    <cellStyle name="Normal 2 12 17 2" xfId="21072"/>
    <cellStyle name="Normal 2 12 17 2 2" xfId="21073"/>
    <cellStyle name="Normal 2 12 17 2 3" xfId="21074"/>
    <cellStyle name="Normal 2 12 17 2 4" xfId="21075"/>
    <cellStyle name="Normal 2 12 17 3" xfId="21076"/>
    <cellStyle name="Normal 2 12 17 4" xfId="21077"/>
    <cellStyle name="Normal 2 12 17 5" xfId="21078"/>
    <cellStyle name="Normal 2 12 18" xfId="21079"/>
    <cellStyle name="Normal 2 12 18 2" xfId="21080"/>
    <cellStyle name="Normal 2 12 18 2 2" xfId="21081"/>
    <cellStyle name="Normal 2 12 18 2 3" xfId="21082"/>
    <cellStyle name="Normal 2 12 18 2 4" xfId="21083"/>
    <cellStyle name="Normal 2 12 18 3" xfId="21084"/>
    <cellStyle name="Normal 2 12 18 4" xfId="21085"/>
    <cellStyle name="Normal 2 12 18 5" xfId="21086"/>
    <cellStyle name="Normal 2 12 19" xfId="21087"/>
    <cellStyle name="Normal 2 12 19 2" xfId="21088"/>
    <cellStyle name="Normal 2 12 19 2 2" xfId="21089"/>
    <cellStyle name="Normal 2 12 19 2 3" xfId="21090"/>
    <cellStyle name="Normal 2 12 19 2 4" xfId="21091"/>
    <cellStyle name="Normal 2 12 19 3" xfId="21092"/>
    <cellStyle name="Normal 2 12 19 4" xfId="21093"/>
    <cellStyle name="Normal 2 12 19 5" xfId="21094"/>
    <cellStyle name="Normal 2 12 2" xfId="21095"/>
    <cellStyle name="Normal 2 12 2 10" xfId="21096"/>
    <cellStyle name="Normal 2 12 2 11" xfId="21097"/>
    <cellStyle name="Normal 2 12 2 2" xfId="21098"/>
    <cellStyle name="Normal 2 12 2 2 2" xfId="21099"/>
    <cellStyle name="Normal 2 12 2 2 2 2" xfId="21100"/>
    <cellStyle name="Normal 2 12 2 2 2 3" xfId="21101"/>
    <cellStyle name="Normal 2 12 2 2 2 4" xfId="21102"/>
    <cellStyle name="Normal 2 12 2 2 3" xfId="21103"/>
    <cellStyle name="Normal 2 12 2 2 4" xfId="21104"/>
    <cellStyle name="Normal 2 12 2 2 5" xfId="21105"/>
    <cellStyle name="Normal 2 12 2 3" xfId="21106"/>
    <cellStyle name="Normal 2 12 2 3 2" xfId="21107"/>
    <cellStyle name="Normal 2 12 2 3 2 2" xfId="21108"/>
    <cellStyle name="Normal 2 12 2 3 2 3" xfId="21109"/>
    <cellStyle name="Normal 2 12 2 3 2 4" xfId="21110"/>
    <cellStyle name="Normal 2 12 2 3 3" xfId="21111"/>
    <cellStyle name="Normal 2 12 2 3 4" xfId="21112"/>
    <cellStyle name="Normal 2 12 2 3 5" xfId="21113"/>
    <cellStyle name="Normal 2 12 2 4" xfId="21114"/>
    <cellStyle name="Normal 2 12 2 4 2" xfId="21115"/>
    <cellStyle name="Normal 2 12 2 4 2 2" xfId="21116"/>
    <cellStyle name="Normal 2 12 2 4 2 2 2" xfId="21117"/>
    <cellStyle name="Normal 2 12 2 4 2 3" xfId="21118"/>
    <cellStyle name="Normal 2 12 2 4 2 4" xfId="21119"/>
    <cellStyle name="Normal 2 12 2 4 2 5" xfId="21120"/>
    <cellStyle name="Normal 2 12 2 4 3" xfId="21121"/>
    <cellStyle name="Normal 2 12 2 4 4" xfId="21122"/>
    <cellStyle name="Normal 2 12 2 4 5" xfId="21123"/>
    <cellStyle name="Normal 2 12 2 5" xfId="21124"/>
    <cellStyle name="Normal 2 12 2 5 2" xfId="21125"/>
    <cellStyle name="Normal 2 12 2 5 2 2" xfId="21126"/>
    <cellStyle name="Normal 2 12 2 5 2 3" xfId="21127"/>
    <cellStyle name="Normal 2 12 2 5 2 4" xfId="21128"/>
    <cellStyle name="Normal 2 12 2 5 3" xfId="21129"/>
    <cellStyle name="Normal 2 12 2 5 4" xfId="21130"/>
    <cellStyle name="Normal 2 12 2 5 5" xfId="21131"/>
    <cellStyle name="Normal 2 12 2 6" xfId="21132"/>
    <cellStyle name="Normal 2 12 2 6 2" xfId="21133"/>
    <cellStyle name="Normal 2 12 2 6 2 2" xfId="21134"/>
    <cellStyle name="Normal 2 12 2 6 2 3" xfId="21135"/>
    <cellStyle name="Normal 2 12 2 6 2 4" xfId="21136"/>
    <cellStyle name="Normal 2 12 2 6 3" xfId="21137"/>
    <cellStyle name="Normal 2 12 2 6 4" xfId="21138"/>
    <cellStyle name="Normal 2 12 2 6 5" xfId="21139"/>
    <cellStyle name="Normal 2 12 2 7" xfId="21140"/>
    <cellStyle name="Normal 2 12 2 7 2" xfId="21141"/>
    <cellStyle name="Normal 2 12 2 7 2 2" xfId="21142"/>
    <cellStyle name="Normal 2 12 2 7 2 3" xfId="21143"/>
    <cellStyle name="Normal 2 12 2 7 2 4" xfId="21144"/>
    <cellStyle name="Normal 2 12 2 7 3" xfId="21145"/>
    <cellStyle name="Normal 2 12 2 7 4" xfId="21146"/>
    <cellStyle name="Normal 2 12 2 7 5" xfId="21147"/>
    <cellStyle name="Normal 2 12 2 8" xfId="21148"/>
    <cellStyle name="Normal 2 12 2 8 2" xfId="21149"/>
    <cellStyle name="Normal 2 12 2 8 3" xfId="21150"/>
    <cellStyle name="Normal 2 12 2 8 4" xfId="21151"/>
    <cellStyle name="Normal 2 12 2 9" xfId="21152"/>
    <cellStyle name="Normal 2 12 20" xfId="21153"/>
    <cellStyle name="Normal 2 12 20 2" xfId="21154"/>
    <cellStyle name="Normal 2 12 20 3" xfId="21155"/>
    <cellStyle name="Normal 2 12 20 4" xfId="21156"/>
    <cellStyle name="Normal 2 12 21" xfId="21157"/>
    <cellStyle name="Normal 2 12 22" xfId="21158"/>
    <cellStyle name="Normal 2 12 23" xfId="21159"/>
    <cellStyle name="Normal 2 12 3" xfId="21160"/>
    <cellStyle name="Normal 2 12 3 10" xfId="21161"/>
    <cellStyle name="Normal 2 12 3 11" xfId="21162"/>
    <cellStyle name="Normal 2 12 3 2" xfId="21163"/>
    <cellStyle name="Normal 2 12 3 2 2" xfId="21164"/>
    <cellStyle name="Normal 2 12 3 2 2 2" xfId="21165"/>
    <cellStyle name="Normal 2 12 3 2 2 3" xfId="21166"/>
    <cellStyle name="Normal 2 12 3 2 2 4" xfId="21167"/>
    <cellStyle name="Normal 2 12 3 2 3" xfId="21168"/>
    <cellStyle name="Normal 2 12 3 2 4" xfId="21169"/>
    <cellStyle name="Normal 2 12 3 2 5" xfId="21170"/>
    <cellStyle name="Normal 2 12 3 3" xfId="21171"/>
    <cellStyle name="Normal 2 12 3 3 2" xfId="21172"/>
    <cellStyle name="Normal 2 12 3 3 2 2" xfId="21173"/>
    <cellStyle name="Normal 2 12 3 3 2 3" xfId="21174"/>
    <cellStyle name="Normal 2 12 3 3 2 4" xfId="21175"/>
    <cellStyle name="Normal 2 12 3 3 3" xfId="21176"/>
    <cellStyle name="Normal 2 12 3 3 4" xfId="21177"/>
    <cellStyle name="Normal 2 12 3 3 5" xfId="21178"/>
    <cellStyle name="Normal 2 12 3 4" xfId="21179"/>
    <cellStyle name="Normal 2 12 3 4 2" xfId="21180"/>
    <cellStyle name="Normal 2 12 3 4 2 2" xfId="21181"/>
    <cellStyle name="Normal 2 12 3 4 2 3" xfId="21182"/>
    <cellStyle name="Normal 2 12 3 4 2 4" xfId="21183"/>
    <cellStyle name="Normal 2 12 3 4 3" xfId="21184"/>
    <cellStyle name="Normal 2 12 3 4 4" xfId="21185"/>
    <cellStyle name="Normal 2 12 3 4 5" xfId="21186"/>
    <cellStyle name="Normal 2 12 3 5" xfId="21187"/>
    <cellStyle name="Normal 2 12 3 5 2" xfId="21188"/>
    <cellStyle name="Normal 2 12 3 5 2 2" xfId="21189"/>
    <cellStyle name="Normal 2 12 3 5 2 3" xfId="21190"/>
    <cellStyle name="Normal 2 12 3 5 2 4" xfId="21191"/>
    <cellStyle name="Normal 2 12 3 5 3" xfId="21192"/>
    <cellStyle name="Normal 2 12 3 5 4" xfId="21193"/>
    <cellStyle name="Normal 2 12 3 5 5" xfId="21194"/>
    <cellStyle name="Normal 2 12 3 6" xfId="21195"/>
    <cellStyle name="Normal 2 12 3 6 2" xfId="21196"/>
    <cellStyle name="Normal 2 12 3 6 2 2" xfId="21197"/>
    <cellStyle name="Normal 2 12 3 6 2 3" xfId="21198"/>
    <cellStyle name="Normal 2 12 3 6 2 4" xfId="21199"/>
    <cellStyle name="Normal 2 12 3 6 3" xfId="21200"/>
    <cellStyle name="Normal 2 12 3 6 4" xfId="21201"/>
    <cellStyle name="Normal 2 12 3 6 5" xfId="21202"/>
    <cellStyle name="Normal 2 12 3 7" xfId="21203"/>
    <cellStyle name="Normal 2 12 3 7 2" xfId="21204"/>
    <cellStyle name="Normal 2 12 3 7 2 2" xfId="21205"/>
    <cellStyle name="Normal 2 12 3 7 2 3" xfId="21206"/>
    <cellStyle name="Normal 2 12 3 7 2 4" xfId="21207"/>
    <cellStyle name="Normal 2 12 3 7 3" xfId="21208"/>
    <cellStyle name="Normal 2 12 3 7 4" xfId="21209"/>
    <cellStyle name="Normal 2 12 3 7 4 2" xfId="21210"/>
    <cellStyle name="Normal 2 12 3 7 4 2 2" xfId="21211"/>
    <cellStyle name="Normal 2 12 3 7 4 3" xfId="21212"/>
    <cellStyle name="Normal 2 12 3 7 5" xfId="21213"/>
    <cellStyle name="Normal 2 12 3 8" xfId="21214"/>
    <cellStyle name="Normal 2 12 3 8 2" xfId="21215"/>
    <cellStyle name="Normal 2 12 3 8 3" xfId="21216"/>
    <cellStyle name="Normal 2 12 3 8 4" xfId="21217"/>
    <cellStyle name="Normal 2 12 3 9" xfId="21218"/>
    <cellStyle name="Normal 2 12 4" xfId="21219"/>
    <cellStyle name="Normal 2 12 4 10" xfId="21220"/>
    <cellStyle name="Normal 2 12 4 11" xfId="21221"/>
    <cellStyle name="Normal 2 12 4 2" xfId="21222"/>
    <cellStyle name="Normal 2 12 4 2 2" xfId="21223"/>
    <cellStyle name="Normal 2 12 4 2 2 2" xfId="21224"/>
    <cellStyle name="Normal 2 12 4 2 2 3" xfId="21225"/>
    <cellStyle name="Normal 2 12 4 2 2 4" xfId="21226"/>
    <cellStyle name="Normal 2 12 4 2 3" xfId="21227"/>
    <cellStyle name="Normal 2 12 4 2 4" xfId="21228"/>
    <cellStyle name="Normal 2 12 4 2 5" xfId="21229"/>
    <cellStyle name="Normal 2 12 4 3" xfId="21230"/>
    <cellStyle name="Normal 2 12 4 3 2" xfId="21231"/>
    <cellStyle name="Normal 2 12 4 3 2 2" xfId="21232"/>
    <cellStyle name="Normal 2 12 4 3 2 3" xfId="21233"/>
    <cellStyle name="Normal 2 12 4 3 2 4" xfId="21234"/>
    <cellStyle name="Normal 2 12 4 3 3" xfId="21235"/>
    <cellStyle name="Normal 2 12 4 3 4" xfId="21236"/>
    <cellStyle name="Normal 2 12 4 3 5" xfId="21237"/>
    <cellStyle name="Normal 2 12 4 4" xfId="21238"/>
    <cellStyle name="Normal 2 12 4 4 2" xfId="21239"/>
    <cellStyle name="Normal 2 12 4 4 2 2" xfId="21240"/>
    <cellStyle name="Normal 2 12 4 4 2 3" xfId="21241"/>
    <cellStyle name="Normal 2 12 4 4 2 4" xfId="21242"/>
    <cellStyle name="Normal 2 12 4 4 3" xfId="21243"/>
    <cellStyle name="Normal 2 12 4 4 4" xfId="21244"/>
    <cellStyle name="Normal 2 12 4 4 5" xfId="21245"/>
    <cellStyle name="Normal 2 12 4 5" xfId="21246"/>
    <cellStyle name="Normal 2 12 4 5 2" xfId="21247"/>
    <cellStyle name="Normal 2 12 4 5 2 2" xfId="21248"/>
    <cellStyle name="Normal 2 12 4 5 2 3" xfId="21249"/>
    <cellStyle name="Normal 2 12 4 5 2 4" xfId="21250"/>
    <cellStyle name="Normal 2 12 4 5 3" xfId="21251"/>
    <cellStyle name="Normal 2 12 4 5 4" xfId="21252"/>
    <cellStyle name="Normal 2 12 4 5 5" xfId="21253"/>
    <cellStyle name="Normal 2 12 4 6" xfId="21254"/>
    <cellStyle name="Normal 2 12 4 6 2" xfId="21255"/>
    <cellStyle name="Normal 2 12 4 6 2 2" xfId="21256"/>
    <cellStyle name="Normal 2 12 4 6 2 3" xfId="21257"/>
    <cellStyle name="Normal 2 12 4 6 2 4" xfId="21258"/>
    <cellStyle name="Normal 2 12 4 6 3" xfId="21259"/>
    <cellStyle name="Normal 2 12 4 6 4" xfId="21260"/>
    <cellStyle name="Normal 2 12 4 6 5" xfId="21261"/>
    <cellStyle name="Normal 2 12 4 7" xfId="21262"/>
    <cellStyle name="Normal 2 12 4 7 2" xfId="21263"/>
    <cellStyle name="Normal 2 12 4 7 2 2" xfId="21264"/>
    <cellStyle name="Normal 2 12 4 7 2 3" xfId="21265"/>
    <cellStyle name="Normal 2 12 4 7 2 4" xfId="21266"/>
    <cellStyle name="Normal 2 12 4 7 3" xfId="21267"/>
    <cellStyle name="Normal 2 12 4 7 4" xfId="21268"/>
    <cellStyle name="Normal 2 12 4 7 5" xfId="21269"/>
    <cellStyle name="Normal 2 12 4 8" xfId="21270"/>
    <cellStyle name="Normal 2 12 4 8 2" xfId="21271"/>
    <cellStyle name="Normal 2 12 4 8 3" xfId="21272"/>
    <cellStyle name="Normal 2 12 4 8 4" xfId="21273"/>
    <cellStyle name="Normal 2 12 4 9" xfId="21274"/>
    <cellStyle name="Normal 2 12 5" xfId="21275"/>
    <cellStyle name="Normal 2 12 5 10" xfId="21276"/>
    <cellStyle name="Normal 2 12 5 11" xfId="21277"/>
    <cellStyle name="Normal 2 12 5 2" xfId="21278"/>
    <cellStyle name="Normal 2 12 5 2 2" xfId="21279"/>
    <cellStyle name="Normal 2 12 5 2 2 2" xfId="21280"/>
    <cellStyle name="Normal 2 12 5 2 2 3" xfId="21281"/>
    <cellStyle name="Normal 2 12 5 2 2 4" xfId="21282"/>
    <cellStyle name="Normal 2 12 5 2 3" xfId="21283"/>
    <cellStyle name="Normal 2 12 5 2 4" xfId="21284"/>
    <cellStyle name="Normal 2 12 5 2 5" xfId="21285"/>
    <cellStyle name="Normal 2 12 5 3" xfId="21286"/>
    <cellStyle name="Normal 2 12 5 3 2" xfId="21287"/>
    <cellStyle name="Normal 2 12 5 3 2 2" xfId="21288"/>
    <cellStyle name="Normal 2 12 5 3 2 3" xfId="21289"/>
    <cellStyle name="Normal 2 12 5 3 2 4" xfId="21290"/>
    <cellStyle name="Normal 2 12 5 3 3" xfId="21291"/>
    <cellStyle name="Normal 2 12 5 3 4" xfId="21292"/>
    <cellStyle name="Normal 2 12 5 3 5" xfId="21293"/>
    <cellStyle name="Normal 2 12 5 4" xfId="21294"/>
    <cellStyle name="Normal 2 12 5 4 2" xfId="21295"/>
    <cellStyle name="Normal 2 12 5 4 2 2" xfId="21296"/>
    <cellStyle name="Normal 2 12 5 4 2 3" xfId="21297"/>
    <cellStyle name="Normal 2 12 5 4 2 4" xfId="21298"/>
    <cellStyle name="Normal 2 12 5 4 3" xfId="21299"/>
    <cellStyle name="Normal 2 12 5 4 4" xfId="21300"/>
    <cellStyle name="Normal 2 12 5 4 5" xfId="21301"/>
    <cellStyle name="Normal 2 12 5 5" xfId="21302"/>
    <cellStyle name="Normal 2 12 5 5 2" xfId="21303"/>
    <cellStyle name="Normal 2 12 5 5 2 2" xfId="21304"/>
    <cellStyle name="Normal 2 12 5 5 2 3" xfId="21305"/>
    <cellStyle name="Normal 2 12 5 5 2 4" xfId="21306"/>
    <cellStyle name="Normal 2 12 5 5 3" xfId="21307"/>
    <cellStyle name="Normal 2 12 5 5 4" xfId="21308"/>
    <cellStyle name="Normal 2 12 5 5 5" xfId="21309"/>
    <cellStyle name="Normal 2 12 5 6" xfId="21310"/>
    <cellStyle name="Normal 2 12 5 6 2" xfId="21311"/>
    <cellStyle name="Normal 2 12 5 6 2 2" xfId="21312"/>
    <cellStyle name="Normal 2 12 5 6 2 3" xfId="21313"/>
    <cellStyle name="Normal 2 12 5 6 2 4" xfId="21314"/>
    <cellStyle name="Normal 2 12 5 6 3" xfId="21315"/>
    <cellStyle name="Normal 2 12 5 6 4" xfId="21316"/>
    <cellStyle name="Normal 2 12 5 6 5" xfId="21317"/>
    <cellStyle name="Normal 2 12 5 7" xfId="21318"/>
    <cellStyle name="Normal 2 12 5 7 2" xfId="21319"/>
    <cellStyle name="Normal 2 12 5 7 2 2" xfId="21320"/>
    <cellStyle name="Normal 2 12 5 7 2 3" xfId="21321"/>
    <cellStyle name="Normal 2 12 5 7 2 4" xfId="21322"/>
    <cellStyle name="Normal 2 12 5 7 3" xfId="21323"/>
    <cellStyle name="Normal 2 12 5 7 4" xfId="21324"/>
    <cellStyle name="Normal 2 12 5 7 5" xfId="21325"/>
    <cellStyle name="Normal 2 12 5 8" xfId="21326"/>
    <cellStyle name="Normal 2 12 5 8 2" xfId="21327"/>
    <cellStyle name="Normal 2 12 5 8 3" xfId="21328"/>
    <cellStyle name="Normal 2 12 5 8 4" xfId="21329"/>
    <cellStyle name="Normal 2 12 5 9" xfId="21330"/>
    <cellStyle name="Normal 2 12 6" xfId="21331"/>
    <cellStyle name="Normal 2 12 6 10" xfId="21332"/>
    <cellStyle name="Normal 2 12 6 11" xfId="21333"/>
    <cellStyle name="Normal 2 12 6 2" xfId="21334"/>
    <cellStyle name="Normal 2 12 6 2 2" xfId="21335"/>
    <cellStyle name="Normal 2 12 6 2 2 2" xfId="21336"/>
    <cellStyle name="Normal 2 12 6 2 2 3" xfId="21337"/>
    <cellStyle name="Normal 2 12 6 2 2 4" xfId="21338"/>
    <cellStyle name="Normal 2 12 6 2 3" xfId="21339"/>
    <cellStyle name="Normal 2 12 6 2 4" xfId="21340"/>
    <cellStyle name="Normal 2 12 6 2 5" xfId="21341"/>
    <cellStyle name="Normal 2 12 6 3" xfId="21342"/>
    <cellStyle name="Normal 2 12 6 3 2" xfId="21343"/>
    <cellStyle name="Normal 2 12 6 3 2 2" xfId="21344"/>
    <cellStyle name="Normal 2 12 6 3 2 3" xfId="21345"/>
    <cellStyle name="Normal 2 12 6 3 2 4" xfId="21346"/>
    <cellStyle name="Normal 2 12 6 3 3" xfId="21347"/>
    <cellStyle name="Normal 2 12 6 3 4" xfId="21348"/>
    <cellStyle name="Normal 2 12 6 3 5" xfId="21349"/>
    <cellStyle name="Normal 2 12 6 4" xfId="21350"/>
    <cellStyle name="Normal 2 12 6 4 2" xfId="21351"/>
    <cellStyle name="Normal 2 12 6 4 2 2" xfId="21352"/>
    <cellStyle name="Normal 2 12 6 4 2 3" xfId="21353"/>
    <cellStyle name="Normal 2 12 6 4 2 4" xfId="21354"/>
    <cellStyle name="Normal 2 12 6 4 3" xfId="21355"/>
    <cellStyle name="Normal 2 12 6 4 4" xfId="21356"/>
    <cellStyle name="Normal 2 12 6 4 5" xfId="21357"/>
    <cellStyle name="Normal 2 12 6 5" xfId="21358"/>
    <cellStyle name="Normal 2 12 6 5 2" xfId="21359"/>
    <cellStyle name="Normal 2 12 6 5 2 2" xfId="21360"/>
    <cellStyle name="Normal 2 12 6 5 2 3" xfId="21361"/>
    <cellStyle name="Normal 2 12 6 5 2 3 2" xfId="21362"/>
    <cellStyle name="Normal 2 12 6 5 2 3 2 2" xfId="21363"/>
    <cellStyle name="Normal 2 12 6 5 2 3 3" xfId="21364"/>
    <cellStyle name="Normal 2 12 6 5 2 4" xfId="21365"/>
    <cellStyle name="Normal 2 12 6 5 3" xfId="21366"/>
    <cellStyle name="Normal 2 12 6 5 4" xfId="21367"/>
    <cellStyle name="Normal 2 12 6 5 5" xfId="21368"/>
    <cellStyle name="Normal 2 12 6 6" xfId="21369"/>
    <cellStyle name="Normal 2 12 6 6 2" xfId="21370"/>
    <cellStyle name="Normal 2 12 6 6 2 2" xfId="21371"/>
    <cellStyle name="Normal 2 12 6 6 2 3" xfId="21372"/>
    <cellStyle name="Normal 2 12 6 6 2 4" xfId="21373"/>
    <cellStyle name="Normal 2 12 6 6 3" xfId="21374"/>
    <cellStyle name="Normal 2 12 6 6 4" xfId="21375"/>
    <cellStyle name="Normal 2 12 6 6 5" xfId="21376"/>
    <cellStyle name="Normal 2 12 6 7" xfId="21377"/>
    <cellStyle name="Normal 2 12 6 7 2" xfId="21378"/>
    <cellStyle name="Normal 2 12 6 7 2 2" xfId="21379"/>
    <cellStyle name="Normal 2 12 6 7 2 3" xfId="21380"/>
    <cellStyle name="Normal 2 12 6 7 2 4" xfId="21381"/>
    <cellStyle name="Normal 2 12 6 7 3" xfId="21382"/>
    <cellStyle name="Normal 2 12 6 7 4" xfId="21383"/>
    <cellStyle name="Normal 2 12 6 7 5" xfId="21384"/>
    <cellStyle name="Normal 2 12 6 8" xfId="21385"/>
    <cellStyle name="Normal 2 12 6 8 2" xfId="21386"/>
    <cellStyle name="Normal 2 12 6 8 3" xfId="21387"/>
    <cellStyle name="Normal 2 12 6 8 4" xfId="21388"/>
    <cellStyle name="Normal 2 12 6 9" xfId="21389"/>
    <cellStyle name="Normal 2 12 7" xfId="21390"/>
    <cellStyle name="Normal 2 12 7 10" xfId="21391"/>
    <cellStyle name="Normal 2 12 7 11" xfId="21392"/>
    <cellStyle name="Normal 2 12 7 2" xfId="21393"/>
    <cellStyle name="Normal 2 12 7 2 2" xfId="21394"/>
    <cellStyle name="Normal 2 12 7 2 2 2" xfId="21395"/>
    <cellStyle name="Normal 2 12 7 2 2 3" xfId="21396"/>
    <cellStyle name="Normal 2 12 7 2 2 4" xfId="21397"/>
    <cellStyle name="Normal 2 12 7 2 3" xfId="21398"/>
    <cellStyle name="Normal 2 12 7 2 4" xfId="21399"/>
    <cellStyle name="Normal 2 12 7 2 5" xfId="21400"/>
    <cellStyle name="Normal 2 12 7 3" xfId="21401"/>
    <cellStyle name="Normal 2 12 7 3 2" xfId="21402"/>
    <cellStyle name="Normal 2 12 7 3 2 2" xfId="21403"/>
    <cellStyle name="Normal 2 12 7 3 2 3" xfId="21404"/>
    <cellStyle name="Normal 2 12 7 3 2 4" xfId="21405"/>
    <cellStyle name="Normal 2 12 7 3 3" xfId="21406"/>
    <cellStyle name="Normal 2 12 7 3 4" xfId="21407"/>
    <cellStyle name="Normal 2 12 7 3 5" xfId="21408"/>
    <cellStyle name="Normal 2 12 7 4" xfId="21409"/>
    <cellStyle name="Normal 2 12 7 4 2" xfId="21410"/>
    <cellStyle name="Normal 2 12 7 4 2 2" xfId="21411"/>
    <cellStyle name="Normal 2 12 7 4 2 2 2" xfId="21412"/>
    <cellStyle name="Normal 2 12 7 4 2 2 2 2" xfId="21413"/>
    <cellStyle name="Normal 2 12 7 4 2 2 3" xfId="21414"/>
    <cellStyle name="Normal 2 12 7 4 2 3" xfId="21415"/>
    <cellStyle name="Normal 2 12 7 4 2 4" xfId="21416"/>
    <cellStyle name="Normal 2 12 7 4 3" xfId="21417"/>
    <cellStyle name="Normal 2 12 7 4 4" xfId="21418"/>
    <cellStyle name="Normal 2 12 7 4 5" xfId="21419"/>
    <cellStyle name="Normal 2 12 7 5" xfId="21420"/>
    <cellStyle name="Normal 2 12 7 5 2" xfId="21421"/>
    <cellStyle name="Normal 2 12 7 5 2 2" xfId="21422"/>
    <cellStyle name="Normal 2 12 7 5 2 3" xfId="21423"/>
    <cellStyle name="Normal 2 12 7 5 2 4" xfId="21424"/>
    <cellStyle name="Normal 2 12 7 5 3" xfId="21425"/>
    <cellStyle name="Normal 2 12 7 5 4" xfId="21426"/>
    <cellStyle name="Normal 2 12 7 5 5" xfId="21427"/>
    <cellStyle name="Normal 2 12 7 6" xfId="21428"/>
    <cellStyle name="Normal 2 12 7 6 2" xfId="21429"/>
    <cellStyle name="Normal 2 12 7 6 2 2" xfId="21430"/>
    <cellStyle name="Normal 2 12 7 6 2 3" xfId="21431"/>
    <cellStyle name="Normal 2 12 7 6 2 4" xfId="21432"/>
    <cellStyle name="Normal 2 12 7 6 3" xfId="21433"/>
    <cellStyle name="Normal 2 12 7 6 4" xfId="21434"/>
    <cellStyle name="Normal 2 12 7 6 5" xfId="21435"/>
    <cellStyle name="Normal 2 12 7 7" xfId="21436"/>
    <cellStyle name="Normal 2 12 7 7 2" xfId="21437"/>
    <cellStyle name="Normal 2 12 7 7 2 2" xfId="21438"/>
    <cellStyle name="Normal 2 12 7 7 2 3" xfId="21439"/>
    <cellStyle name="Normal 2 12 7 7 2 4" xfId="21440"/>
    <cellStyle name="Normal 2 12 7 7 3" xfId="21441"/>
    <cellStyle name="Normal 2 12 7 7 4" xfId="21442"/>
    <cellStyle name="Normal 2 12 7 7 5" xfId="21443"/>
    <cellStyle name="Normal 2 12 7 8" xfId="21444"/>
    <cellStyle name="Normal 2 12 7 8 2" xfId="21445"/>
    <cellStyle name="Normal 2 12 7 8 3" xfId="21446"/>
    <cellStyle name="Normal 2 12 7 8 4" xfId="21447"/>
    <cellStyle name="Normal 2 12 7 9" xfId="21448"/>
    <cellStyle name="Normal 2 12 8" xfId="21449"/>
    <cellStyle name="Normal 2 12 8 10" xfId="21450"/>
    <cellStyle name="Normal 2 12 8 11" xfId="21451"/>
    <cellStyle name="Normal 2 12 8 2" xfId="21452"/>
    <cellStyle name="Normal 2 12 8 2 2" xfId="21453"/>
    <cellStyle name="Normal 2 12 8 2 2 2" xfId="21454"/>
    <cellStyle name="Normal 2 12 8 2 2 3" xfId="21455"/>
    <cellStyle name="Normal 2 12 8 2 2 4" xfId="21456"/>
    <cellStyle name="Normal 2 12 8 2 3" xfId="21457"/>
    <cellStyle name="Normal 2 12 8 2 4" xfId="21458"/>
    <cellStyle name="Normal 2 12 8 2 5" xfId="21459"/>
    <cellStyle name="Normal 2 12 8 3" xfId="21460"/>
    <cellStyle name="Normal 2 12 8 3 2" xfId="21461"/>
    <cellStyle name="Normal 2 12 8 3 2 2" xfId="21462"/>
    <cellStyle name="Normal 2 12 8 3 2 3" xfId="21463"/>
    <cellStyle name="Normal 2 12 8 3 2 4" xfId="21464"/>
    <cellStyle name="Normal 2 12 8 3 3" xfId="21465"/>
    <cellStyle name="Normal 2 12 8 3 4" xfId="21466"/>
    <cellStyle name="Normal 2 12 8 3 5" xfId="21467"/>
    <cellStyle name="Normal 2 12 8 4" xfId="21468"/>
    <cellStyle name="Normal 2 12 8 4 2" xfId="21469"/>
    <cellStyle name="Normal 2 12 8 4 2 2" xfId="21470"/>
    <cellStyle name="Normal 2 12 8 4 2 3" xfId="21471"/>
    <cellStyle name="Normal 2 12 8 4 2 4" xfId="21472"/>
    <cellStyle name="Normal 2 12 8 4 3" xfId="21473"/>
    <cellStyle name="Normal 2 12 8 4 4" xfId="21474"/>
    <cellStyle name="Normal 2 12 8 4 5" xfId="21475"/>
    <cellStyle name="Normal 2 12 8 5" xfId="21476"/>
    <cellStyle name="Normal 2 12 8 5 2" xfId="21477"/>
    <cellStyle name="Normal 2 12 8 5 2 2" xfId="21478"/>
    <cellStyle name="Normal 2 12 8 5 2 3" xfId="21479"/>
    <cellStyle name="Normal 2 12 8 5 2 4" xfId="21480"/>
    <cellStyle name="Normal 2 12 8 5 3" xfId="21481"/>
    <cellStyle name="Normal 2 12 8 5 4" xfId="21482"/>
    <cellStyle name="Normal 2 12 8 5 5" xfId="21483"/>
    <cellStyle name="Normal 2 12 8 6" xfId="21484"/>
    <cellStyle name="Normal 2 12 8 6 2" xfId="21485"/>
    <cellStyle name="Normal 2 12 8 6 2 2" xfId="21486"/>
    <cellStyle name="Normal 2 12 8 6 2 3" xfId="21487"/>
    <cellStyle name="Normal 2 12 8 6 2 4" xfId="21488"/>
    <cellStyle name="Normal 2 12 8 6 3" xfId="21489"/>
    <cellStyle name="Normal 2 12 8 6 4" xfId="21490"/>
    <cellStyle name="Normal 2 12 8 6 5" xfId="21491"/>
    <cellStyle name="Normal 2 12 8 7" xfId="21492"/>
    <cellStyle name="Normal 2 12 8 7 2" xfId="21493"/>
    <cellStyle name="Normal 2 12 8 7 2 2" xfId="21494"/>
    <cellStyle name="Normal 2 12 8 7 2 3" xfId="21495"/>
    <cellStyle name="Normal 2 12 8 7 2 4" xfId="21496"/>
    <cellStyle name="Normal 2 12 8 7 3" xfId="21497"/>
    <cellStyle name="Normal 2 12 8 7 4" xfId="21498"/>
    <cellStyle name="Normal 2 12 8 7 5" xfId="21499"/>
    <cellStyle name="Normal 2 12 8 8" xfId="21500"/>
    <cellStyle name="Normal 2 12 8 8 2" xfId="21501"/>
    <cellStyle name="Normal 2 12 8 8 3" xfId="21502"/>
    <cellStyle name="Normal 2 12 8 8 4" xfId="21503"/>
    <cellStyle name="Normal 2 12 8 9" xfId="21504"/>
    <cellStyle name="Normal 2 12 9" xfId="21505"/>
    <cellStyle name="Normal 2 12 9 10" xfId="21506"/>
    <cellStyle name="Normal 2 12 9 11" xfId="21507"/>
    <cellStyle name="Normal 2 12 9 2" xfId="21508"/>
    <cellStyle name="Normal 2 12 9 2 2" xfId="21509"/>
    <cellStyle name="Normal 2 12 9 2 2 2" xfId="21510"/>
    <cellStyle name="Normal 2 12 9 2 2 3" xfId="21511"/>
    <cellStyle name="Normal 2 12 9 2 2 4" xfId="21512"/>
    <cellStyle name="Normal 2 12 9 2 3" xfId="21513"/>
    <cellStyle name="Normal 2 12 9 2 4" xfId="21514"/>
    <cellStyle name="Normal 2 12 9 2 5" xfId="21515"/>
    <cellStyle name="Normal 2 12 9 3" xfId="21516"/>
    <cellStyle name="Normal 2 12 9 3 2" xfId="21517"/>
    <cellStyle name="Normal 2 12 9 3 2 2" xfId="21518"/>
    <cellStyle name="Normal 2 12 9 3 2 3" xfId="21519"/>
    <cellStyle name="Normal 2 12 9 3 2 4" xfId="21520"/>
    <cellStyle name="Normal 2 12 9 3 3" xfId="21521"/>
    <cellStyle name="Normal 2 12 9 3 4" xfId="21522"/>
    <cellStyle name="Normal 2 12 9 3 5" xfId="21523"/>
    <cellStyle name="Normal 2 12 9 4" xfId="21524"/>
    <cellStyle name="Normal 2 12 9 4 2" xfId="21525"/>
    <cellStyle name="Normal 2 12 9 4 2 2" xfId="21526"/>
    <cellStyle name="Normal 2 12 9 4 2 3" xfId="21527"/>
    <cellStyle name="Normal 2 12 9 4 2 4" xfId="21528"/>
    <cellStyle name="Normal 2 12 9 4 3" xfId="21529"/>
    <cellStyle name="Normal 2 12 9 4 4" xfId="21530"/>
    <cellStyle name="Normal 2 12 9 4 5" xfId="21531"/>
    <cellStyle name="Normal 2 12 9 5" xfId="21532"/>
    <cellStyle name="Normal 2 12 9 5 2" xfId="21533"/>
    <cellStyle name="Normal 2 12 9 5 2 2" xfId="21534"/>
    <cellStyle name="Normal 2 12 9 5 2 3" xfId="21535"/>
    <cellStyle name="Normal 2 12 9 5 2 4" xfId="21536"/>
    <cellStyle name="Normal 2 12 9 5 3" xfId="21537"/>
    <cellStyle name="Normal 2 12 9 5 4" xfId="21538"/>
    <cellStyle name="Normal 2 12 9 5 5" xfId="21539"/>
    <cellStyle name="Normal 2 12 9 6" xfId="21540"/>
    <cellStyle name="Normal 2 12 9 6 2" xfId="21541"/>
    <cellStyle name="Normal 2 12 9 6 2 2" xfId="21542"/>
    <cellStyle name="Normal 2 12 9 6 2 3" xfId="21543"/>
    <cellStyle name="Normal 2 12 9 6 2 4" xfId="21544"/>
    <cellStyle name="Normal 2 12 9 6 3" xfId="21545"/>
    <cellStyle name="Normal 2 12 9 6 4" xfId="21546"/>
    <cellStyle name="Normal 2 12 9 6 5" xfId="21547"/>
    <cellStyle name="Normal 2 12 9 7" xfId="21548"/>
    <cellStyle name="Normal 2 12 9 7 2" xfId="21549"/>
    <cellStyle name="Normal 2 12 9 7 2 2" xfId="21550"/>
    <cellStyle name="Normal 2 12 9 7 2 3" xfId="21551"/>
    <cellStyle name="Normal 2 12 9 7 2 4" xfId="21552"/>
    <cellStyle name="Normal 2 12 9 7 3" xfId="21553"/>
    <cellStyle name="Normal 2 12 9 7 4" xfId="21554"/>
    <cellStyle name="Normal 2 12 9 7 5" xfId="21555"/>
    <cellStyle name="Normal 2 12 9 8" xfId="21556"/>
    <cellStyle name="Normal 2 12 9 8 2" xfId="21557"/>
    <cellStyle name="Normal 2 12 9 8 3" xfId="21558"/>
    <cellStyle name="Normal 2 12 9 8 4" xfId="21559"/>
    <cellStyle name="Normal 2 12 9 9" xfId="21560"/>
    <cellStyle name="Normal 2 13" xfId="21561"/>
    <cellStyle name="Normal 2 13 10" xfId="21562"/>
    <cellStyle name="Normal 2 13 10 10" xfId="21563"/>
    <cellStyle name="Normal 2 13 10 11" xfId="21564"/>
    <cellStyle name="Normal 2 13 10 2" xfId="21565"/>
    <cellStyle name="Normal 2 13 10 2 2" xfId="21566"/>
    <cellStyle name="Normal 2 13 10 2 2 2" xfId="21567"/>
    <cellStyle name="Normal 2 13 10 2 2 3" xfId="21568"/>
    <cellStyle name="Normal 2 13 10 2 2 4" xfId="21569"/>
    <cellStyle name="Normal 2 13 10 2 3" xfId="21570"/>
    <cellStyle name="Normal 2 13 10 2 4" xfId="21571"/>
    <cellStyle name="Normal 2 13 10 2 5" xfId="21572"/>
    <cellStyle name="Normal 2 13 10 3" xfId="21573"/>
    <cellStyle name="Normal 2 13 10 3 2" xfId="21574"/>
    <cellStyle name="Normal 2 13 10 3 2 2" xfId="21575"/>
    <cellStyle name="Normal 2 13 10 3 2 3" xfId="21576"/>
    <cellStyle name="Normal 2 13 10 3 2 4" xfId="21577"/>
    <cellStyle name="Normal 2 13 10 3 3" xfId="21578"/>
    <cellStyle name="Normal 2 13 10 3 4" xfId="21579"/>
    <cellStyle name="Normal 2 13 10 3 5" xfId="21580"/>
    <cellStyle name="Normal 2 13 10 4" xfId="21581"/>
    <cellStyle name="Normal 2 13 10 4 2" xfId="21582"/>
    <cellStyle name="Normal 2 13 10 4 2 2" xfId="21583"/>
    <cellStyle name="Normal 2 13 10 4 2 3" xfId="21584"/>
    <cellStyle name="Normal 2 13 10 4 2 4" xfId="21585"/>
    <cellStyle name="Normal 2 13 10 4 3" xfId="21586"/>
    <cellStyle name="Normal 2 13 10 4 4" xfId="21587"/>
    <cellStyle name="Normal 2 13 10 4 5" xfId="21588"/>
    <cellStyle name="Normal 2 13 10 5" xfId="21589"/>
    <cellStyle name="Normal 2 13 10 5 2" xfId="21590"/>
    <cellStyle name="Normal 2 13 10 5 2 2" xfId="21591"/>
    <cellStyle name="Normal 2 13 10 5 2 3" xfId="21592"/>
    <cellStyle name="Normal 2 13 10 5 2 4" xfId="21593"/>
    <cellStyle name="Normal 2 13 10 5 3" xfId="21594"/>
    <cellStyle name="Normal 2 13 10 5 4" xfId="21595"/>
    <cellStyle name="Normal 2 13 10 5 5" xfId="21596"/>
    <cellStyle name="Normal 2 13 10 6" xfId="21597"/>
    <cellStyle name="Normal 2 13 10 6 2" xfId="21598"/>
    <cellStyle name="Normal 2 13 10 6 2 2" xfId="21599"/>
    <cellStyle name="Normal 2 13 10 6 2 3" xfId="21600"/>
    <cellStyle name="Normal 2 13 10 6 2 4" xfId="21601"/>
    <cellStyle name="Normal 2 13 10 6 3" xfId="21602"/>
    <cellStyle name="Normal 2 13 10 6 4" xfId="21603"/>
    <cellStyle name="Normal 2 13 10 6 5" xfId="21604"/>
    <cellStyle name="Normal 2 13 10 7" xfId="21605"/>
    <cellStyle name="Normal 2 13 10 7 2" xfId="21606"/>
    <cellStyle name="Normal 2 13 10 7 2 2" xfId="21607"/>
    <cellStyle name="Normal 2 13 10 7 2 3" xfId="21608"/>
    <cellStyle name="Normal 2 13 10 7 2 4" xfId="21609"/>
    <cellStyle name="Normal 2 13 10 7 3" xfId="21610"/>
    <cellStyle name="Normal 2 13 10 7 4" xfId="21611"/>
    <cellStyle name="Normal 2 13 10 7 5" xfId="21612"/>
    <cellStyle name="Normal 2 13 10 8" xfId="21613"/>
    <cellStyle name="Normal 2 13 10 8 2" xfId="21614"/>
    <cellStyle name="Normal 2 13 10 8 3" xfId="21615"/>
    <cellStyle name="Normal 2 13 10 8 4" xfId="21616"/>
    <cellStyle name="Normal 2 13 10 9" xfId="21617"/>
    <cellStyle name="Normal 2 13 11" xfId="21618"/>
    <cellStyle name="Normal 2 13 11 10" xfId="21619"/>
    <cellStyle name="Normal 2 13 11 11" xfId="21620"/>
    <cellStyle name="Normal 2 13 11 2" xfId="21621"/>
    <cellStyle name="Normal 2 13 11 2 2" xfId="21622"/>
    <cellStyle name="Normal 2 13 11 2 2 2" xfId="21623"/>
    <cellStyle name="Normal 2 13 11 2 2 3" xfId="21624"/>
    <cellStyle name="Normal 2 13 11 2 2 4" xfId="21625"/>
    <cellStyle name="Normal 2 13 11 2 3" xfId="21626"/>
    <cellStyle name="Normal 2 13 11 2 4" xfId="21627"/>
    <cellStyle name="Normal 2 13 11 2 5" xfId="21628"/>
    <cellStyle name="Normal 2 13 11 3" xfId="21629"/>
    <cellStyle name="Normal 2 13 11 3 2" xfId="21630"/>
    <cellStyle name="Normal 2 13 11 3 2 2" xfId="21631"/>
    <cellStyle name="Normal 2 13 11 3 2 3" xfId="21632"/>
    <cellStyle name="Normal 2 13 11 3 2 4" xfId="21633"/>
    <cellStyle name="Normal 2 13 11 3 3" xfId="21634"/>
    <cellStyle name="Normal 2 13 11 3 4" xfId="21635"/>
    <cellStyle name="Normal 2 13 11 3 5" xfId="21636"/>
    <cellStyle name="Normal 2 13 11 4" xfId="21637"/>
    <cellStyle name="Normal 2 13 11 4 2" xfId="21638"/>
    <cellStyle name="Normal 2 13 11 4 2 2" xfId="21639"/>
    <cellStyle name="Normal 2 13 11 4 2 3" xfId="21640"/>
    <cellStyle name="Normal 2 13 11 4 2 4" xfId="21641"/>
    <cellStyle name="Normal 2 13 11 4 3" xfId="21642"/>
    <cellStyle name="Normal 2 13 11 4 4" xfId="21643"/>
    <cellStyle name="Normal 2 13 11 4 5" xfId="21644"/>
    <cellStyle name="Normal 2 13 11 5" xfId="21645"/>
    <cellStyle name="Normal 2 13 11 5 2" xfId="21646"/>
    <cellStyle name="Normal 2 13 11 5 2 2" xfId="21647"/>
    <cellStyle name="Normal 2 13 11 5 2 3" xfId="21648"/>
    <cellStyle name="Normal 2 13 11 5 2 4" xfId="21649"/>
    <cellStyle name="Normal 2 13 11 5 3" xfId="21650"/>
    <cellStyle name="Normal 2 13 11 5 4" xfId="21651"/>
    <cellStyle name="Normal 2 13 11 5 5" xfId="21652"/>
    <cellStyle name="Normal 2 13 11 6" xfId="21653"/>
    <cellStyle name="Normal 2 13 11 6 2" xfId="21654"/>
    <cellStyle name="Normal 2 13 11 6 2 2" xfId="21655"/>
    <cellStyle name="Normal 2 13 11 6 2 3" xfId="21656"/>
    <cellStyle name="Normal 2 13 11 6 2 4" xfId="21657"/>
    <cellStyle name="Normal 2 13 11 6 3" xfId="21658"/>
    <cellStyle name="Normal 2 13 11 6 4" xfId="21659"/>
    <cellStyle name="Normal 2 13 11 6 5" xfId="21660"/>
    <cellStyle name="Normal 2 13 11 7" xfId="21661"/>
    <cellStyle name="Normal 2 13 11 7 2" xfId="21662"/>
    <cellStyle name="Normal 2 13 11 7 2 2" xfId="21663"/>
    <cellStyle name="Normal 2 13 11 7 2 3" xfId="21664"/>
    <cellStyle name="Normal 2 13 11 7 2 4" xfId="21665"/>
    <cellStyle name="Normal 2 13 11 7 3" xfId="21666"/>
    <cellStyle name="Normal 2 13 11 7 4" xfId="21667"/>
    <cellStyle name="Normal 2 13 11 7 5" xfId="21668"/>
    <cellStyle name="Normal 2 13 11 8" xfId="21669"/>
    <cellStyle name="Normal 2 13 11 8 2" xfId="21670"/>
    <cellStyle name="Normal 2 13 11 8 3" xfId="21671"/>
    <cellStyle name="Normal 2 13 11 8 4" xfId="21672"/>
    <cellStyle name="Normal 2 13 11 9" xfId="21673"/>
    <cellStyle name="Normal 2 13 12" xfId="21674"/>
    <cellStyle name="Normal 2 13 12 10" xfId="21675"/>
    <cellStyle name="Normal 2 13 12 11" xfId="21676"/>
    <cellStyle name="Normal 2 13 12 2" xfId="21677"/>
    <cellStyle name="Normal 2 13 12 2 2" xfId="21678"/>
    <cellStyle name="Normal 2 13 12 2 2 2" xfId="21679"/>
    <cellStyle name="Normal 2 13 12 2 2 3" xfId="21680"/>
    <cellStyle name="Normal 2 13 12 2 2 4" xfId="21681"/>
    <cellStyle name="Normal 2 13 12 2 3" xfId="21682"/>
    <cellStyle name="Normal 2 13 12 2 4" xfId="21683"/>
    <cellStyle name="Normal 2 13 12 2 5" xfId="21684"/>
    <cellStyle name="Normal 2 13 12 3" xfId="21685"/>
    <cellStyle name="Normal 2 13 12 3 2" xfId="21686"/>
    <cellStyle name="Normal 2 13 12 3 2 2" xfId="21687"/>
    <cellStyle name="Normal 2 13 12 3 2 3" xfId="21688"/>
    <cellStyle name="Normal 2 13 12 3 2 4" xfId="21689"/>
    <cellStyle name="Normal 2 13 12 3 3" xfId="21690"/>
    <cellStyle name="Normal 2 13 12 3 4" xfId="21691"/>
    <cellStyle name="Normal 2 13 12 3 5" xfId="21692"/>
    <cellStyle name="Normal 2 13 12 4" xfId="21693"/>
    <cellStyle name="Normal 2 13 12 4 2" xfId="21694"/>
    <cellStyle name="Normal 2 13 12 4 2 2" xfId="21695"/>
    <cellStyle name="Normal 2 13 12 4 2 2 2" xfId="21696"/>
    <cellStyle name="Normal 2 13 12 4 2 3" xfId="21697"/>
    <cellStyle name="Normal 2 13 12 4 2 4" xfId="21698"/>
    <cellStyle name="Normal 2 13 12 4 2 5" xfId="21699"/>
    <cellStyle name="Normal 2 13 12 4 3" xfId="21700"/>
    <cellStyle name="Normal 2 13 12 4 4" xfId="21701"/>
    <cellStyle name="Normal 2 13 12 4 5" xfId="21702"/>
    <cellStyle name="Normal 2 13 12 5" xfId="21703"/>
    <cellStyle name="Normal 2 13 12 5 2" xfId="21704"/>
    <cellStyle name="Normal 2 13 12 5 2 2" xfId="21705"/>
    <cellStyle name="Normal 2 13 12 5 2 2 2" xfId="21706"/>
    <cellStyle name="Normal 2 13 12 5 2 2 2 2" xfId="21707"/>
    <cellStyle name="Normal 2 13 12 5 2 2 3" xfId="21708"/>
    <cellStyle name="Normal 2 13 12 5 2 3" xfId="21709"/>
    <cellStyle name="Normal 2 13 12 5 2 4" xfId="21710"/>
    <cellStyle name="Normal 2 13 12 5 3" xfId="21711"/>
    <cellStyle name="Normal 2 13 12 5 4" xfId="21712"/>
    <cellStyle name="Normal 2 13 12 5 5" xfId="21713"/>
    <cellStyle name="Normal 2 13 12 6" xfId="21714"/>
    <cellStyle name="Normal 2 13 12 6 2" xfId="21715"/>
    <cellStyle name="Normal 2 13 12 6 2 2" xfId="21716"/>
    <cellStyle name="Normal 2 13 12 6 2 3" xfId="21717"/>
    <cellStyle name="Normal 2 13 12 6 2 4" xfId="21718"/>
    <cellStyle name="Normal 2 13 12 6 3" xfId="21719"/>
    <cellStyle name="Normal 2 13 12 6 4" xfId="21720"/>
    <cellStyle name="Normal 2 13 12 6 5" xfId="21721"/>
    <cellStyle name="Normal 2 13 12 7" xfId="21722"/>
    <cellStyle name="Normal 2 13 12 7 2" xfId="21723"/>
    <cellStyle name="Normal 2 13 12 7 2 2" xfId="21724"/>
    <cellStyle name="Normal 2 13 12 7 2 3" xfId="21725"/>
    <cellStyle name="Normal 2 13 12 7 2 4" xfId="21726"/>
    <cellStyle name="Normal 2 13 12 7 3" xfId="21727"/>
    <cellStyle name="Normal 2 13 12 7 4" xfId="21728"/>
    <cellStyle name="Normal 2 13 12 7 5" xfId="21729"/>
    <cellStyle name="Normal 2 13 12 8" xfId="21730"/>
    <cellStyle name="Normal 2 13 12 8 2" xfId="21731"/>
    <cellStyle name="Normal 2 13 12 8 3" xfId="21732"/>
    <cellStyle name="Normal 2 13 12 8 4" xfId="21733"/>
    <cellStyle name="Normal 2 13 12 9" xfId="21734"/>
    <cellStyle name="Normal 2 13 13" xfId="21735"/>
    <cellStyle name="Normal 2 13 13 10" xfId="21736"/>
    <cellStyle name="Normal 2 13 13 11" xfId="21737"/>
    <cellStyle name="Normal 2 13 13 2" xfId="21738"/>
    <cellStyle name="Normal 2 13 13 2 2" xfId="21739"/>
    <cellStyle name="Normal 2 13 13 2 2 2" xfId="21740"/>
    <cellStyle name="Normal 2 13 13 2 2 3" xfId="21741"/>
    <cellStyle name="Normal 2 13 13 2 2 4" xfId="21742"/>
    <cellStyle name="Normal 2 13 13 2 3" xfId="21743"/>
    <cellStyle name="Normal 2 13 13 2 4" xfId="21744"/>
    <cellStyle name="Normal 2 13 13 2 5" xfId="21745"/>
    <cellStyle name="Normal 2 13 13 3" xfId="21746"/>
    <cellStyle name="Normal 2 13 13 3 2" xfId="21747"/>
    <cellStyle name="Normal 2 13 13 3 2 2" xfId="21748"/>
    <cellStyle name="Normal 2 13 13 3 2 3" xfId="21749"/>
    <cellStyle name="Normal 2 13 13 3 2 4" xfId="21750"/>
    <cellStyle name="Normal 2 13 13 3 3" xfId="21751"/>
    <cellStyle name="Normal 2 13 13 3 4" xfId="21752"/>
    <cellStyle name="Normal 2 13 13 3 5" xfId="21753"/>
    <cellStyle name="Normal 2 13 13 4" xfId="21754"/>
    <cellStyle name="Normal 2 13 13 4 2" xfId="21755"/>
    <cellStyle name="Normal 2 13 13 4 2 2" xfId="21756"/>
    <cellStyle name="Normal 2 13 13 4 2 3" xfId="21757"/>
    <cellStyle name="Normal 2 13 13 4 2 4" xfId="21758"/>
    <cellStyle name="Normal 2 13 13 4 3" xfId="21759"/>
    <cellStyle name="Normal 2 13 13 4 4" xfId="21760"/>
    <cellStyle name="Normal 2 13 13 4 5" xfId="21761"/>
    <cellStyle name="Normal 2 13 13 5" xfId="21762"/>
    <cellStyle name="Normal 2 13 13 5 2" xfId="21763"/>
    <cellStyle name="Normal 2 13 13 5 2 2" xfId="21764"/>
    <cellStyle name="Normal 2 13 13 5 2 3" xfId="21765"/>
    <cellStyle name="Normal 2 13 13 5 2 4" xfId="21766"/>
    <cellStyle name="Normal 2 13 13 5 3" xfId="21767"/>
    <cellStyle name="Normal 2 13 13 5 4" xfId="21768"/>
    <cellStyle name="Normal 2 13 13 5 5" xfId="21769"/>
    <cellStyle name="Normal 2 13 13 6" xfId="21770"/>
    <cellStyle name="Normal 2 13 13 6 2" xfId="21771"/>
    <cellStyle name="Normal 2 13 13 6 2 2" xfId="21772"/>
    <cellStyle name="Normal 2 13 13 6 2 3" xfId="21773"/>
    <cellStyle name="Normal 2 13 13 6 2 4" xfId="21774"/>
    <cellStyle name="Normal 2 13 13 6 3" xfId="21775"/>
    <cellStyle name="Normal 2 13 13 6 4" xfId="21776"/>
    <cellStyle name="Normal 2 13 13 6 5" xfId="21777"/>
    <cellStyle name="Normal 2 13 13 7" xfId="21778"/>
    <cellStyle name="Normal 2 13 13 7 2" xfId="21779"/>
    <cellStyle name="Normal 2 13 13 7 2 2" xfId="21780"/>
    <cellStyle name="Normal 2 13 13 7 2 3" xfId="21781"/>
    <cellStyle name="Normal 2 13 13 7 2 4" xfId="21782"/>
    <cellStyle name="Normal 2 13 13 7 3" xfId="21783"/>
    <cellStyle name="Normal 2 13 13 7 4" xfId="21784"/>
    <cellStyle name="Normal 2 13 13 7 5" xfId="21785"/>
    <cellStyle name="Normal 2 13 13 8" xfId="21786"/>
    <cellStyle name="Normal 2 13 13 8 2" xfId="21787"/>
    <cellStyle name="Normal 2 13 13 8 2 2" xfId="21788"/>
    <cellStyle name="Normal 2 13 13 8 2 2 2" xfId="21789"/>
    <cellStyle name="Normal 2 13 13 8 2 3" xfId="21790"/>
    <cellStyle name="Normal 2 13 13 8 3" xfId="21791"/>
    <cellStyle name="Normal 2 13 13 8 3 2" xfId="21792"/>
    <cellStyle name="Normal 2 13 13 8 4" xfId="21793"/>
    <cellStyle name="Normal 2 13 13 8 5" xfId="21794"/>
    <cellStyle name="Normal 2 13 13 8 6" xfId="21795"/>
    <cellStyle name="Normal 2 13 13 9" xfId="21796"/>
    <cellStyle name="Normal 2 13 14" xfId="21797"/>
    <cellStyle name="Normal 2 13 14 2" xfId="21798"/>
    <cellStyle name="Normal 2 13 14 2 2" xfId="21799"/>
    <cellStyle name="Normal 2 13 14 2 3" xfId="21800"/>
    <cellStyle name="Normal 2 13 14 2 4" xfId="21801"/>
    <cellStyle name="Normal 2 13 14 3" xfId="21802"/>
    <cellStyle name="Normal 2 13 14 4" xfId="21803"/>
    <cellStyle name="Normal 2 13 14 5" xfId="21804"/>
    <cellStyle name="Normal 2 13 15" xfId="21805"/>
    <cellStyle name="Normal 2 13 15 2" xfId="21806"/>
    <cellStyle name="Normal 2 13 15 2 2" xfId="21807"/>
    <cellStyle name="Normal 2 13 15 2 3" xfId="21808"/>
    <cellStyle name="Normal 2 13 15 2 4" xfId="21809"/>
    <cellStyle name="Normal 2 13 15 3" xfId="21810"/>
    <cellStyle name="Normal 2 13 15 4" xfId="21811"/>
    <cellStyle name="Normal 2 13 15 5" xfId="21812"/>
    <cellStyle name="Normal 2 13 16" xfId="21813"/>
    <cellStyle name="Normal 2 13 16 2" xfId="21814"/>
    <cellStyle name="Normal 2 13 16 2 2" xfId="21815"/>
    <cellStyle name="Normal 2 13 16 2 3" xfId="21816"/>
    <cellStyle name="Normal 2 13 16 2 4" xfId="21817"/>
    <cellStyle name="Normal 2 13 16 3" xfId="21818"/>
    <cellStyle name="Normal 2 13 16 4" xfId="21819"/>
    <cellStyle name="Normal 2 13 16 5" xfId="21820"/>
    <cellStyle name="Normal 2 13 17" xfId="21821"/>
    <cellStyle name="Normal 2 13 17 2" xfId="21822"/>
    <cellStyle name="Normal 2 13 17 2 2" xfId="21823"/>
    <cellStyle name="Normal 2 13 17 2 3" xfId="21824"/>
    <cellStyle name="Normal 2 13 17 2 4" xfId="21825"/>
    <cellStyle name="Normal 2 13 17 3" xfId="21826"/>
    <cellStyle name="Normal 2 13 17 4" xfId="21827"/>
    <cellStyle name="Normal 2 13 17 4 2" xfId="21828"/>
    <cellStyle name="Normal 2 13 17 4 2 2" xfId="21829"/>
    <cellStyle name="Normal 2 13 17 4 3" xfId="21830"/>
    <cellStyle name="Normal 2 13 17 5" xfId="21831"/>
    <cellStyle name="Normal 2 13 18" xfId="21832"/>
    <cellStyle name="Normal 2 13 18 2" xfId="21833"/>
    <cellStyle name="Normal 2 13 18 2 2" xfId="21834"/>
    <cellStyle name="Normal 2 13 18 2 3" xfId="21835"/>
    <cellStyle name="Normal 2 13 18 2 4" xfId="21836"/>
    <cellStyle name="Normal 2 13 18 3" xfId="21837"/>
    <cellStyle name="Normal 2 13 18 4" xfId="21838"/>
    <cellStyle name="Normal 2 13 18 4 2" xfId="21839"/>
    <cellStyle name="Normal 2 13 18 4 2 2" xfId="21840"/>
    <cellStyle name="Normal 2 13 18 4 3" xfId="21841"/>
    <cellStyle name="Normal 2 13 18 5" xfId="21842"/>
    <cellStyle name="Normal 2 13 19" xfId="21843"/>
    <cellStyle name="Normal 2 13 19 2" xfId="21844"/>
    <cellStyle name="Normal 2 13 19 2 2" xfId="21845"/>
    <cellStyle name="Normal 2 13 19 2 3" xfId="21846"/>
    <cellStyle name="Normal 2 13 19 2 4" xfId="21847"/>
    <cellStyle name="Normal 2 13 19 3" xfId="21848"/>
    <cellStyle name="Normal 2 13 19 4" xfId="21849"/>
    <cellStyle name="Normal 2 13 19 5" xfId="21850"/>
    <cellStyle name="Normal 2 13 2" xfId="21851"/>
    <cellStyle name="Normal 2 13 2 10" xfId="21852"/>
    <cellStyle name="Normal 2 13 2 11" xfId="21853"/>
    <cellStyle name="Normal 2 13 2 2" xfId="21854"/>
    <cellStyle name="Normal 2 13 2 2 2" xfId="21855"/>
    <cellStyle name="Normal 2 13 2 2 2 2" xfId="21856"/>
    <cellStyle name="Normal 2 13 2 2 2 2 2" xfId="21857"/>
    <cellStyle name="Normal 2 13 2 2 2 3" xfId="21858"/>
    <cellStyle name="Normal 2 13 2 2 2 4" xfId="21859"/>
    <cellStyle name="Normal 2 13 2 2 2 5" xfId="21860"/>
    <cellStyle name="Normal 2 13 2 2 3" xfId="21861"/>
    <cellStyle name="Normal 2 13 2 2 4" xfId="21862"/>
    <cellStyle name="Normal 2 13 2 2 5" xfId="21863"/>
    <cellStyle name="Normal 2 13 2 3" xfId="21864"/>
    <cellStyle name="Normal 2 13 2 3 2" xfId="21865"/>
    <cellStyle name="Normal 2 13 2 3 2 2" xfId="21866"/>
    <cellStyle name="Normal 2 13 2 3 2 2 2" xfId="21867"/>
    <cellStyle name="Normal 2 13 2 3 2 3" xfId="21868"/>
    <cellStyle name="Normal 2 13 2 3 2 4" xfId="21869"/>
    <cellStyle name="Normal 2 13 2 3 2 5" xfId="21870"/>
    <cellStyle name="Normal 2 13 2 3 3" xfId="21871"/>
    <cellStyle name="Normal 2 13 2 3 4" xfId="21872"/>
    <cellStyle name="Normal 2 13 2 3 4 2" xfId="21873"/>
    <cellStyle name="Normal 2 13 2 3 4 2 2" xfId="21874"/>
    <cellStyle name="Normal 2 13 2 3 4 3" xfId="21875"/>
    <cellStyle name="Normal 2 13 2 3 5" xfId="21876"/>
    <cellStyle name="Normal 2 13 2 4" xfId="21877"/>
    <cellStyle name="Normal 2 13 2 4 2" xfId="21878"/>
    <cellStyle name="Normal 2 13 2 4 2 2" xfId="21879"/>
    <cellStyle name="Normal 2 13 2 4 2 3" xfId="21880"/>
    <cellStyle name="Normal 2 13 2 4 2 4" xfId="21881"/>
    <cellStyle name="Normal 2 13 2 4 3" xfId="21882"/>
    <cellStyle name="Normal 2 13 2 4 4" xfId="21883"/>
    <cellStyle name="Normal 2 13 2 4 4 2" xfId="21884"/>
    <cellStyle name="Normal 2 13 2 4 4 2 2" xfId="21885"/>
    <cellStyle name="Normal 2 13 2 4 4 3" xfId="21886"/>
    <cellStyle name="Normal 2 13 2 4 5" xfId="21887"/>
    <cellStyle name="Normal 2 13 2 5" xfId="21888"/>
    <cellStyle name="Normal 2 13 2 5 2" xfId="21889"/>
    <cellStyle name="Normal 2 13 2 5 2 2" xfId="21890"/>
    <cellStyle name="Normal 2 13 2 5 2 3" xfId="21891"/>
    <cellStyle name="Normal 2 13 2 5 2 4" xfId="21892"/>
    <cellStyle name="Normal 2 13 2 5 3" xfId="21893"/>
    <cellStyle name="Normal 2 13 2 5 4" xfId="21894"/>
    <cellStyle name="Normal 2 13 2 5 5" xfId="21895"/>
    <cellStyle name="Normal 2 13 2 6" xfId="21896"/>
    <cellStyle name="Normal 2 13 2 6 2" xfId="21897"/>
    <cellStyle name="Normal 2 13 2 6 2 2" xfId="21898"/>
    <cellStyle name="Normal 2 13 2 6 2 3" xfId="21899"/>
    <cellStyle name="Normal 2 13 2 6 2 4" xfId="21900"/>
    <cellStyle name="Normal 2 13 2 6 3" xfId="21901"/>
    <cellStyle name="Normal 2 13 2 6 4" xfId="21902"/>
    <cellStyle name="Normal 2 13 2 6 5" xfId="21903"/>
    <cellStyle name="Normal 2 13 2 7" xfId="21904"/>
    <cellStyle name="Normal 2 13 2 7 2" xfId="21905"/>
    <cellStyle name="Normal 2 13 2 7 2 2" xfId="21906"/>
    <cellStyle name="Normal 2 13 2 7 2 3" xfId="21907"/>
    <cellStyle name="Normal 2 13 2 7 2 4" xfId="21908"/>
    <cellStyle name="Normal 2 13 2 7 3" xfId="21909"/>
    <cellStyle name="Normal 2 13 2 7 4" xfId="21910"/>
    <cellStyle name="Normal 2 13 2 7 5" xfId="21911"/>
    <cellStyle name="Normal 2 13 2 8" xfId="21912"/>
    <cellStyle name="Normal 2 13 2 8 2" xfId="21913"/>
    <cellStyle name="Normal 2 13 2 8 3" xfId="21914"/>
    <cellStyle name="Normal 2 13 2 8 4" xfId="21915"/>
    <cellStyle name="Normal 2 13 2 9" xfId="21916"/>
    <cellStyle name="Normal 2 13 20" xfId="21917"/>
    <cellStyle name="Normal 2 13 20 2" xfId="21918"/>
    <cellStyle name="Normal 2 13 20 3" xfId="21919"/>
    <cellStyle name="Normal 2 13 20 4" xfId="21920"/>
    <cellStyle name="Normal 2 13 21" xfId="21921"/>
    <cellStyle name="Normal 2 13 22" xfId="21922"/>
    <cellStyle name="Normal 2 13 23" xfId="21923"/>
    <cellStyle name="Normal 2 13 3" xfId="21924"/>
    <cellStyle name="Normal 2 13 3 10" xfId="21925"/>
    <cellStyle name="Normal 2 13 3 11" xfId="21926"/>
    <cellStyle name="Normal 2 13 3 2" xfId="21927"/>
    <cellStyle name="Normal 2 13 3 2 2" xfId="21928"/>
    <cellStyle name="Normal 2 13 3 2 2 2" xfId="21929"/>
    <cellStyle name="Normal 2 13 3 2 2 3" xfId="21930"/>
    <cellStyle name="Normal 2 13 3 2 2 4" xfId="21931"/>
    <cellStyle name="Normal 2 13 3 2 3" xfId="21932"/>
    <cellStyle name="Normal 2 13 3 2 4" xfId="21933"/>
    <cellStyle name="Normal 2 13 3 2 5" xfId="21934"/>
    <cellStyle name="Normal 2 13 3 3" xfId="21935"/>
    <cellStyle name="Normal 2 13 3 3 2" xfId="21936"/>
    <cellStyle name="Normal 2 13 3 3 2 2" xfId="21937"/>
    <cellStyle name="Normal 2 13 3 3 2 3" xfId="21938"/>
    <cellStyle name="Normal 2 13 3 3 2 4" xfId="21939"/>
    <cellStyle name="Normal 2 13 3 3 3" xfId="21940"/>
    <cellStyle name="Normal 2 13 3 3 4" xfId="21941"/>
    <cellStyle name="Normal 2 13 3 3 5" xfId="21942"/>
    <cellStyle name="Normal 2 13 3 4" xfId="21943"/>
    <cellStyle name="Normal 2 13 3 4 2" xfId="21944"/>
    <cellStyle name="Normal 2 13 3 4 2 2" xfId="21945"/>
    <cellStyle name="Normal 2 13 3 4 2 3" xfId="21946"/>
    <cellStyle name="Normal 2 13 3 4 2 4" xfId="21947"/>
    <cellStyle name="Normal 2 13 3 4 3" xfId="21948"/>
    <cellStyle name="Normal 2 13 3 4 4" xfId="21949"/>
    <cellStyle name="Normal 2 13 3 4 5" xfId="21950"/>
    <cellStyle name="Normal 2 13 3 5" xfId="21951"/>
    <cellStyle name="Normal 2 13 3 5 2" xfId="21952"/>
    <cellStyle name="Normal 2 13 3 5 2 2" xfId="21953"/>
    <cellStyle name="Normal 2 13 3 5 2 3" xfId="21954"/>
    <cellStyle name="Normal 2 13 3 5 2 4" xfId="21955"/>
    <cellStyle name="Normal 2 13 3 5 3" xfId="21956"/>
    <cellStyle name="Normal 2 13 3 5 4" xfId="21957"/>
    <cellStyle name="Normal 2 13 3 5 5" xfId="21958"/>
    <cellStyle name="Normal 2 13 3 6" xfId="21959"/>
    <cellStyle name="Normal 2 13 3 6 2" xfId="21960"/>
    <cellStyle name="Normal 2 13 3 6 2 2" xfId="21961"/>
    <cellStyle name="Normal 2 13 3 6 2 3" xfId="21962"/>
    <cellStyle name="Normal 2 13 3 6 2 4" xfId="21963"/>
    <cellStyle name="Normal 2 13 3 6 3" xfId="21964"/>
    <cellStyle name="Normal 2 13 3 6 4" xfId="21965"/>
    <cellStyle name="Normal 2 13 3 6 5" xfId="21966"/>
    <cellStyle name="Normal 2 13 3 7" xfId="21967"/>
    <cellStyle name="Normal 2 13 3 7 2" xfId="21968"/>
    <cellStyle name="Normal 2 13 3 7 2 2" xfId="21969"/>
    <cellStyle name="Normal 2 13 3 7 2 3" xfId="21970"/>
    <cellStyle name="Normal 2 13 3 7 2 4" xfId="21971"/>
    <cellStyle name="Normal 2 13 3 7 3" xfId="21972"/>
    <cellStyle name="Normal 2 13 3 7 4" xfId="21973"/>
    <cellStyle name="Normal 2 13 3 7 5" xfId="21974"/>
    <cellStyle name="Normal 2 13 3 8" xfId="21975"/>
    <cellStyle name="Normal 2 13 3 8 2" xfId="21976"/>
    <cellStyle name="Normal 2 13 3 8 3" xfId="21977"/>
    <cellStyle name="Normal 2 13 3 8 4" xfId="21978"/>
    <cellStyle name="Normal 2 13 3 9" xfId="21979"/>
    <cellStyle name="Normal 2 13 4" xfId="21980"/>
    <cellStyle name="Normal 2 13 4 10" xfId="21981"/>
    <cellStyle name="Normal 2 13 4 11" xfId="21982"/>
    <cellStyle name="Normal 2 13 4 12" xfId="21983"/>
    <cellStyle name="Normal 2 13 4 2" xfId="21984"/>
    <cellStyle name="Normal 2 13 4 2 2" xfId="21985"/>
    <cellStyle name="Normal 2 13 4 2 2 2" xfId="21986"/>
    <cellStyle name="Normal 2 13 4 2 2 3" xfId="21987"/>
    <cellStyle name="Normal 2 13 4 2 2 4" xfId="21988"/>
    <cellStyle name="Normal 2 13 4 2 3" xfId="21989"/>
    <cellStyle name="Normal 2 13 4 2 4" xfId="21990"/>
    <cellStyle name="Normal 2 13 4 2 5" xfId="21991"/>
    <cellStyle name="Normal 2 13 4 3" xfId="21992"/>
    <cellStyle name="Normal 2 13 4 3 2" xfId="21993"/>
    <cellStyle name="Normal 2 13 4 3 2 2" xfId="21994"/>
    <cellStyle name="Normal 2 13 4 3 2 3" xfId="21995"/>
    <cellStyle name="Normal 2 13 4 3 2 4" xfId="21996"/>
    <cellStyle name="Normal 2 13 4 3 3" xfId="21997"/>
    <cellStyle name="Normal 2 13 4 3 4" xfId="21998"/>
    <cellStyle name="Normal 2 13 4 3 5" xfId="21999"/>
    <cellStyle name="Normal 2 13 4 4" xfId="22000"/>
    <cellStyle name="Normal 2 13 4 4 2" xfId="22001"/>
    <cellStyle name="Normal 2 13 4 4 2 2" xfId="22002"/>
    <cellStyle name="Normal 2 13 4 4 2 3" xfId="22003"/>
    <cellStyle name="Normal 2 13 4 4 2 4" xfId="22004"/>
    <cellStyle name="Normal 2 13 4 4 3" xfId="22005"/>
    <cellStyle name="Normal 2 13 4 4 4" xfId="22006"/>
    <cellStyle name="Normal 2 13 4 4 5" xfId="22007"/>
    <cellStyle name="Normal 2 13 4 5" xfId="22008"/>
    <cellStyle name="Normal 2 13 4 5 2" xfId="22009"/>
    <cellStyle name="Normal 2 13 4 5 2 2" xfId="22010"/>
    <cellStyle name="Normal 2 13 4 5 2 3" xfId="22011"/>
    <cellStyle name="Normal 2 13 4 5 2 4" xfId="22012"/>
    <cellStyle name="Normal 2 13 4 5 3" xfId="22013"/>
    <cellStyle name="Normal 2 13 4 5 4" xfId="22014"/>
    <cellStyle name="Normal 2 13 4 5 5" xfId="22015"/>
    <cellStyle name="Normal 2 13 4 6" xfId="22016"/>
    <cellStyle name="Normal 2 13 4 6 2" xfId="22017"/>
    <cellStyle name="Normal 2 13 4 6 2 2" xfId="22018"/>
    <cellStyle name="Normal 2 13 4 6 2 3" xfId="22019"/>
    <cellStyle name="Normal 2 13 4 6 2 4" xfId="22020"/>
    <cellStyle name="Normal 2 13 4 6 3" xfId="22021"/>
    <cellStyle name="Normal 2 13 4 6 4" xfId="22022"/>
    <cellStyle name="Normal 2 13 4 6 5" xfId="22023"/>
    <cellStyle name="Normal 2 13 4 7" xfId="22024"/>
    <cellStyle name="Normal 2 13 4 7 2" xfId="22025"/>
    <cellStyle name="Normal 2 13 4 7 2 2" xfId="22026"/>
    <cellStyle name="Normal 2 13 4 7 2 3" xfId="22027"/>
    <cellStyle name="Normal 2 13 4 7 2 4" xfId="22028"/>
    <cellStyle name="Normal 2 13 4 7 3" xfId="22029"/>
    <cellStyle name="Normal 2 13 4 7 4" xfId="22030"/>
    <cellStyle name="Normal 2 13 4 7 5" xfId="22031"/>
    <cellStyle name="Normal 2 13 4 8" xfId="22032"/>
    <cellStyle name="Normal 2 13 4 8 2" xfId="22033"/>
    <cellStyle name="Normal 2 13 4 8 3" xfId="22034"/>
    <cellStyle name="Normal 2 13 4 8 4" xfId="22035"/>
    <cellStyle name="Normal 2 13 4 9" xfId="22036"/>
    <cellStyle name="Normal 2 13 4 9 2" xfId="22037"/>
    <cellStyle name="Normal 2 13 5" xfId="22038"/>
    <cellStyle name="Normal 2 13 5 10" xfId="22039"/>
    <cellStyle name="Normal 2 13 5 11" xfId="22040"/>
    <cellStyle name="Normal 2 13 5 2" xfId="22041"/>
    <cellStyle name="Normal 2 13 5 2 2" xfId="22042"/>
    <cellStyle name="Normal 2 13 5 2 2 2" xfId="22043"/>
    <cellStyle name="Normal 2 13 5 2 2 2 2" xfId="22044"/>
    <cellStyle name="Normal 2 13 5 2 2 2 2 2" xfId="22045"/>
    <cellStyle name="Normal 2 13 5 2 2 2 3" xfId="22046"/>
    <cellStyle name="Normal 2 13 5 2 2 3" xfId="22047"/>
    <cellStyle name="Normal 2 13 5 2 2 4" xfId="22048"/>
    <cellStyle name="Normal 2 13 5 2 3" xfId="22049"/>
    <cellStyle name="Normal 2 13 5 2 4" xfId="22050"/>
    <cellStyle name="Normal 2 13 5 2 5" xfId="22051"/>
    <cellStyle name="Normal 2 13 5 3" xfId="22052"/>
    <cellStyle name="Normal 2 13 5 3 2" xfId="22053"/>
    <cellStyle name="Normal 2 13 5 3 2 2" xfId="22054"/>
    <cellStyle name="Normal 2 13 5 3 2 3" xfId="22055"/>
    <cellStyle name="Normal 2 13 5 3 2 4" xfId="22056"/>
    <cellStyle name="Normal 2 13 5 3 3" xfId="22057"/>
    <cellStyle name="Normal 2 13 5 3 4" xfId="22058"/>
    <cellStyle name="Normal 2 13 5 3 5" xfId="22059"/>
    <cellStyle name="Normal 2 13 5 4" xfId="22060"/>
    <cellStyle name="Normal 2 13 5 4 2" xfId="22061"/>
    <cellStyle name="Normal 2 13 5 4 2 2" xfId="22062"/>
    <cellStyle name="Normal 2 13 5 4 2 3" xfId="22063"/>
    <cellStyle name="Normal 2 13 5 4 2 3 2" xfId="22064"/>
    <cellStyle name="Normal 2 13 5 4 2 3 2 2" xfId="22065"/>
    <cellStyle name="Normal 2 13 5 4 2 3 3" xfId="22066"/>
    <cellStyle name="Normal 2 13 5 4 2 4" xfId="22067"/>
    <cellStyle name="Normal 2 13 5 4 3" xfId="22068"/>
    <cellStyle name="Normal 2 13 5 4 4" xfId="22069"/>
    <cellStyle name="Normal 2 13 5 4 5" xfId="22070"/>
    <cellStyle name="Normal 2 13 5 5" xfId="22071"/>
    <cellStyle name="Normal 2 13 5 5 2" xfId="22072"/>
    <cellStyle name="Normal 2 13 5 5 2 2" xfId="22073"/>
    <cellStyle name="Normal 2 13 5 5 2 3" xfId="22074"/>
    <cellStyle name="Normal 2 13 5 5 2 4" xfId="22075"/>
    <cellStyle name="Normal 2 13 5 5 3" xfId="22076"/>
    <cellStyle name="Normal 2 13 5 5 4" xfId="22077"/>
    <cellStyle name="Normal 2 13 5 5 5" xfId="22078"/>
    <cellStyle name="Normal 2 13 5 6" xfId="22079"/>
    <cellStyle name="Normal 2 13 5 6 2" xfId="22080"/>
    <cellStyle name="Normal 2 13 5 6 2 2" xfId="22081"/>
    <cellStyle name="Normal 2 13 5 6 2 3" xfId="22082"/>
    <cellStyle name="Normal 2 13 5 6 2 4" xfId="22083"/>
    <cellStyle name="Normal 2 13 5 6 3" xfId="22084"/>
    <cellStyle name="Normal 2 13 5 6 4" xfId="22085"/>
    <cellStyle name="Normal 2 13 5 6 5" xfId="22086"/>
    <cellStyle name="Normal 2 13 5 7" xfId="22087"/>
    <cellStyle name="Normal 2 13 5 7 2" xfId="22088"/>
    <cellStyle name="Normal 2 13 5 7 2 2" xfId="22089"/>
    <cellStyle name="Normal 2 13 5 7 2 3" xfId="22090"/>
    <cellStyle name="Normal 2 13 5 7 2 4" xfId="22091"/>
    <cellStyle name="Normal 2 13 5 7 3" xfId="22092"/>
    <cellStyle name="Normal 2 13 5 7 4" xfId="22093"/>
    <cellStyle name="Normal 2 13 5 7 5" xfId="22094"/>
    <cellStyle name="Normal 2 13 5 8" xfId="22095"/>
    <cellStyle name="Normal 2 13 5 8 2" xfId="22096"/>
    <cellStyle name="Normal 2 13 5 8 3" xfId="22097"/>
    <cellStyle name="Normal 2 13 5 8 4" xfId="22098"/>
    <cellStyle name="Normal 2 13 5 9" xfId="22099"/>
    <cellStyle name="Normal 2 13 6" xfId="22100"/>
    <cellStyle name="Normal 2 13 6 10" xfId="22101"/>
    <cellStyle name="Normal 2 13 6 11" xfId="22102"/>
    <cellStyle name="Normal 2 13 6 2" xfId="22103"/>
    <cellStyle name="Normal 2 13 6 2 2" xfId="22104"/>
    <cellStyle name="Normal 2 13 6 2 2 2" xfId="22105"/>
    <cellStyle name="Normal 2 13 6 2 2 3" xfId="22106"/>
    <cellStyle name="Normal 2 13 6 2 2 4" xfId="22107"/>
    <cellStyle name="Normal 2 13 6 2 3" xfId="22108"/>
    <cellStyle name="Normal 2 13 6 2 4" xfId="22109"/>
    <cellStyle name="Normal 2 13 6 2 5" xfId="22110"/>
    <cellStyle name="Normal 2 13 6 3" xfId="22111"/>
    <cellStyle name="Normal 2 13 6 3 2" xfId="22112"/>
    <cellStyle name="Normal 2 13 6 3 2 2" xfId="22113"/>
    <cellStyle name="Normal 2 13 6 3 2 3" xfId="22114"/>
    <cellStyle name="Normal 2 13 6 3 2 4" xfId="22115"/>
    <cellStyle name="Normal 2 13 6 3 3" xfId="22116"/>
    <cellStyle name="Normal 2 13 6 3 4" xfId="22117"/>
    <cellStyle name="Normal 2 13 6 3 5" xfId="22118"/>
    <cellStyle name="Normal 2 13 6 4" xfId="22119"/>
    <cellStyle name="Normal 2 13 6 4 2" xfId="22120"/>
    <cellStyle name="Normal 2 13 6 4 2 2" xfId="22121"/>
    <cellStyle name="Normal 2 13 6 4 2 3" xfId="22122"/>
    <cellStyle name="Normal 2 13 6 4 2 4" xfId="22123"/>
    <cellStyle name="Normal 2 13 6 4 3" xfId="22124"/>
    <cellStyle name="Normal 2 13 6 4 4" xfId="22125"/>
    <cellStyle name="Normal 2 13 6 4 5" xfId="22126"/>
    <cellStyle name="Normal 2 13 6 5" xfId="22127"/>
    <cellStyle name="Normal 2 13 6 5 2" xfId="22128"/>
    <cellStyle name="Normal 2 13 6 5 2 2" xfId="22129"/>
    <cellStyle name="Normal 2 13 6 5 2 3" xfId="22130"/>
    <cellStyle name="Normal 2 13 6 5 2 4" xfId="22131"/>
    <cellStyle name="Normal 2 13 6 5 3" xfId="22132"/>
    <cellStyle name="Normal 2 13 6 5 4" xfId="22133"/>
    <cellStyle name="Normal 2 13 6 5 5" xfId="22134"/>
    <cellStyle name="Normal 2 13 6 6" xfId="22135"/>
    <cellStyle name="Normal 2 13 6 6 2" xfId="22136"/>
    <cellStyle name="Normal 2 13 6 6 2 2" xfId="22137"/>
    <cellStyle name="Normal 2 13 6 6 2 3" xfId="22138"/>
    <cellStyle name="Normal 2 13 6 6 2 4" xfId="22139"/>
    <cellStyle name="Normal 2 13 6 6 3" xfId="22140"/>
    <cellStyle name="Normal 2 13 6 6 4" xfId="22141"/>
    <cellStyle name="Normal 2 13 6 6 5" xfId="22142"/>
    <cellStyle name="Normal 2 13 6 7" xfId="22143"/>
    <cellStyle name="Normal 2 13 6 7 2" xfId="22144"/>
    <cellStyle name="Normal 2 13 6 7 2 2" xfId="22145"/>
    <cellStyle name="Normal 2 13 6 7 2 3" xfId="22146"/>
    <cellStyle name="Normal 2 13 6 7 2 4" xfId="22147"/>
    <cellStyle name="Normal 2 13 6 7 3" xfId="22148"/>
    <cellStyle name="Normal 2 13 6 7 4" xfId="22149"/>
    <cellStyle name="Normal 2 13 6 7 5" xfId="22150"/>
    <cellStyle name="Normal 2 13 6 8" xfId="22151"/>
    <cellStyle name="Normal 2 13 6 8 2" xfId="22152"/>
    <cellStyle name="Normal 2 13 6 8 3" xfId="22153"/>
    <cellStyle name="Normal 2 13 6 8 4" xfId="22154"/>
    <cellStyle name="Normal 2 13 6 9" xfId="22155"/>
    <cellStyle name="Normal 2 13 7" xfId="22156"/>
    <cellStyle name="Normal 2 13 7 10" xfId="22157"/>
    <cellStyle name="Normal 2 13 7 11" xfId="22158"/>
    <cellStyle name="Normal 2 13 7 2" xfId="22159"/>
    <cellStyle name="Normal 2 13 7 2 2" xfId="22160"/>
    <cellStyle name="Normal 2 13 7 2 2 2" xfId="22161"/>
    <cellStyle name="Normal 2 13 7 2 2 3" xfId="22162"/>
    <cellStyle name="Normal 2 13 7 2 2 4" xfId="22163"/>
    <cellStyle name="Normal 2 13 7 2 3" xfId="22164"/>
    <cellStyle name="Normal 2 13 7 2 4" xfId="22165"/>
    <cellStyle name="Normal 2 13 7 2 5" xfId="22166"/>
    <cellStyle name="Normal 2 13 7 3" xfId="22167"/>
    <cellStyle name="Normal 2 13 7 3 2" xfId="22168"/>
    <cellStyle name="Normal 2 13 7 3 2 2" xfId="22169"/>
    <cellStyle name="Normal 2 13 7 3 2 3" xfId="22170"/>
    <cellStyle name="Normal 2 13 7 3 2 4" xfId="22171"/>
    <cellStyle name="Normal 2 13 7 3 3" xfId="22172"/>
    <cellStyle name="Normal 2 13 7 3 4" xfId="22173"/>
    <cellStyle name="Normal 2 13 7 3 5" xfId="22174"/>
    <cellStyle name="Normal 2 13 7 4" xfId="22175"/>
    <cellStyle name="Normal 2 13 7 4 2" xfId="22176"/>
    <cellStyle name="Normal 2 13 7 4 2 2" xfId="22177"/>
    <cellStyle name="Normal 2 13 7 4 2 3" xfId="22178"/>
    <cellStyle name="Normal 2 13 7 4 2 4" xfId="22179"/>
    <cellStyle name="Normal 2 13 7 4 3" xfId="22180"/>
    <cellStyle name="Normal 2 13 7 4 4" xfId="22181"/>
    <cellStyle name="Normal 2 13 7 4 5" xfId="22182"/>
    <cellStyle name="Normal 2 13 7 5" xfId="22183"/>
    <cellStyle name="Normal 2 13 7 5 2" xfId="22184"/>
    <cellStyle name="Normal 2 13 7 5 2 2" xfId="22185"/>
    <cellStyle name="Normal 2 13 7 5 2 3" xfId="22186"/>
    <cellStyle name="Normal 2 13 7 5 2 4" xfId="22187"/>
    <cellStyle name="Normal 2 13 7 5 3" xfId="22188"/>
    <cellStyle name="Normal 2 13 7 5 4" xfId="22189"/>
    <cellStyle name="Normal 2 13 7 5 5" xfId="22190"/>
    <cellStyle name="Normal 2 13 7 6" xfId="22191"/>
    <cellStyle name="Normal 2 13 7 6 2" xfId="22192"/>
    <cellStyle name="Normal 2 13 7 6 2 2" xfId="22193"/>
    <cellStyle name="Normal 2 13 7 6 2 3" xfId="22194"/>
    <cellStyle name="Normal 2 13 7 6 2 4" xfId="22195"/>
    <cellStyle name="Normal 2 13 7 6 3" xfId="22196"/>
    <cellStyle name="Normal 2 13 7 6 4" xfId="22197"/>
    <cellStyle name="Normal 2 13 7 6 5" xfId="22198"/>
    <cellStyle name="Normal 2 13 7 7" xfId="22199"/>
    <cellStyle name="Normal 2 13 7 7 2" xfId="22200"/>
    <cellStyle name="Normal 2 13 7 7 2 2" xfId="22201"/>
    <cellStyle name="Normal 2 13 7 7 2 3" xfId="22202"/>
    <cellStyle name="Normal 2 13 7 7 2 4" xfId="22203"/>
    <cellStyle name="Normal 2 13 7 7 3" xfId="22204"/>
    <cellStyle name="Normal 2 13 7 7 4" xfId="22205"/>
    <cellStyle name="Normal 2 13 7 7 5" xfId="22206"/>
    <cellStyle name="Normal 2 13 7 8" xfId="22207"/>
    <cellStyle name="Normal 2 13 7 8 2" xfId="22208"/>
    <cellStyle name="Normal 2 13 7 8 3" xfId="22209"/>
    <cellStyle name="Normal 2 13 7 8 4" xfId="22210"/>
    <cellStyle name="Normal 2 13 7 9" xfId="22211"/>
    <cellStyle name="Normal 2 13 8" xfId="22212"/>
    <cellStyle name="Normal 2 13 8 10" xfId="22213"/>
    <cellStyle name="Normal 2 13 8 11" xfId="22214"/>
    <cellStyle name="Normal 2 13 8 2" xfId="22215"/>
    <cellStyle name="Normal 2 13 8 2 2" xfId="22216"/>
    <cellStyle name="Normal 2 13 8 2 2 2" xfId="22217"/>
    <cellStyle name="Normal 2 13 8 2 2 3" xfId="22218"/>
    <cellStyle name="Normal 2 13 8 2 2 4" xfId="22219"/>
    <cellStyle name="Normal 2 13 8 2 3" xfId="22220"/>
    <cellStyle name="Normal 2 13 8 2 4" xfId="22221"/>
    <cellStyle name="Normal 2 13 8 2 5" xfId="22222"/>
    <cellStyle name="Normal 2 13 8 3" xfId="22223"/>
    <cellStyle name="Normal 2 13 8 3 2" xfId="22224"/>
    <cellStyle name="Normal 2 13 8 3 2 2" xfId="22225"/>
    <cellStyle name="Normal 2 13 8 3 2 3" xfId="22226"/>
    <cellStyle name="Normal 2 13 8 3 2 4" xfId="22227"/>
    <cellStyle name="Normal 2 13 8 3 3" xfId="22228"/>
    <cellStyle name="Normal 2 13 8 3 4" xfId="22229"/>
    <cellStyle name="Normal 2 13 8 3 5" xfId="22230"/>
    <cellStyle name="Normal 2 13 8 4" xfId="22231"/>
    <cellStyle name="Normal 2 13 8 4 2" xfId="22232"/>
    <cellStyle name="Normal 2 13 8 4 2 2" xfId="22233"/>
    <cellStyle name="Normal 2 13 8 4 2 3" xfId="22234"/>
    <cellStyle name="Normal 2 13 8 4 2 4" xfId="22235"/>
    <cellStyle name="Normal 2 13 8 4 3" xfId="22236"/>
    <cellStyle name="Normal 2 13 8 4 4" xfId="22237"/>
    <cellStyle name="Normal 2 13 8 4 5" xfId="22238"/>
    <cellStyle name="Normal 2 13 8 5" xfId="22239"/>
    <cellStyle name="Normal 2 13 8 5 2" xfId="22240"/>
    <cellStyle name="Normal 2 13 8 5 2 2" xfId="22241"/>
    <cellStyle name="Normal 2 13 8 5 2 3" xfId="22242"/>
    <cellStyle name="Normal 2 13 8 5 2 4" xfId="22243"/>
    <cellStyle name="Normal 2 13 8 5 3" xfId="22244"/>
    <cellStyle name="Normal 2 13 8 5 4" xfId="22245"/>
    <cellStyle name="Normal 2 13 8 5 4 2" xfId="22246"/>
    <cellStyle name="Normal 2 13 8 5 4 2 2" xfId="22247"/>
    <cellStyle name="Normal 2 13 8 5 4 3" xfId="22248"/>
    <cellStyle name="Normal 2 13 8 5 5" xfId="22249"/>
    <cellStyle name="Normal 2 13 8 6" xfId="22250"/>
    <cellStyle name="Normal 2 13 8 6 2" xfId="22251"/>
    <cellStyle name="Normal 2 13 8 6 2 2" xfId="22252"/>
    <cellStyle name="Normal 2 13 8 6 2 2 2" xfId="22253"/>
    <cellStyle name="Normal 2 13 8 6 2 2 2 2" xfId="22254"/>
    <cellStyle name="Normal 2 13 8 6 2 2 3" xfId="22255"/>
    <cellStyle name="Normal 2 13 8 6 2 3" xfId="22256"/>
    <cellStyle name="Normal 2 13 8 6 2 4" xfId="22257"/>
    <cellStyle name="Normal 2 13 8 6 3" xfId="22258"/>
    <cellStyle name="Normal 2 13 8 6 4" xfId="22259"/>
    <cellStyle name="Normal 2 13 8 6 5" xfId="22260"/>
    <cellStyle name="Normal 2 13 8 7" xfId="22261"/>
    <cellStyle name="Normal 2 13 8 7 2" xfId="22262"/>
    <cellStyle name="Normal 2 13 8 7 2 2" xfId="22263"/>
    <cellStyle name="Normal 2 13 8 7 2 3" xfId="22264"/>
    <cellStyle name="Normal 2 13 8 7 2 4" xfId="22265"/>
    <cellStyle name="Normal 2 13 8 7 3" xfId="22266"/>
    <cellStyle name="Normal 2 13 8 7 4" xfId="22267"/>
    <cellStyle name="Normal 2 13 8 7 5" xfId="22268"/>
    <cellStyle name="Normal 2 13 8 8" xfId="22269"/>
    <cellStyle name="Normal 2 13 8 8 2" xfId="22270"/>
    <cellStyle name="Normal 2 13 8 8 3" xfId="22271"/>
    <cellStyle name="Normal 2 13 8 8 4" xfId="22272"/>
    <cellStyle name="Normal 2 13 8 9" xfId="22273"/>
    <cellStyle name="Normal 2 13 9" xfId="22274"/>
    <cellStyle name="Normal 2 13 9 10" xfId="22275"/>
    <cellStyle name="Normal 2 13 9 11" xfId="22276"/>
    <cellStyle name="Normal 2 13 9 2" xfId="22277"/>
    <cellStyle name="Normal 2 13 9 2 2" xfId="22278"/>
    <cellStyle name="Normal 2 13 9 2 2 2" xfId="22279"/>
    <cellStyle name="Normal 2 13 9 2 2 3" xfId="22280"/>
    <cellStyle name="Normal 2 13 9 2 2 4" xfId="22281"/>
    <cellStyle name="Normal 2 13 9 2 3" xfId="22282"/>
    <cellStyle name="Normal 2 13 9 2 4" xfId="22283"/>
    <cellStyle name="Normal 2 13 9 2 5" xfId="22284"/>
    <cellStyle name="Normal 2 13 9 3" xfId="22285"/>
    <cellStyle name="Normal 2 13 9 3 2" xfId="22286"/>
    <cellStyle name="Normal 2 13 9 3 2 2" xfId="22287"/>
    <cellStyle name="Normal 2 13 9 3 2 3" xfId="22288"/>
    <cellStyle name="Normal 2 13 9 3 2 4" xfId="22289"/>
    <cellStyle name="Normal 2 13 9 3 3" xfId="22290"/>
    <cellStyle name="Normal 2 13 9 3 4" xfId="22291"/>
    <cellStyle name="Normal 2 13 9 3 5" xfId="22292"/>
    <cellStyle name="Normal 2 13 9 4" xfId="22293"/>
    <cellStyle name="Normal 2 13 9 4 2" xfId="22294"/>
    <cellStyle name="Normal 2 13 9 4 2 2" xfId="22295"/>
    <cellStyle name="Normal 2 13 9 4 2 3" xfId="22296"/>
    <cellStyle name="Normal 2 13 9 4 2 4" xfId="22297"/>
    <cellStyle name="Normal 2 13 9 4 3" xfId="22298"/>
    <cellStyle name="Normal 2 13 9 4 4" xfId="22299"/>
    <cellStyle name="Normal 2 13 9 4 5" xfId="22300"/>
    <cellStyle name="Normal 2 13 9 5" xfId="22301"/>
    <cellStyle name="Normal 2 13 9 5 2" xfId="22302"/>
    <cellStyle name="Normal 2 13 9 5 2 2" xfId="22303"/>
    <cellStyle name="Normal 2 13 9 5 2 3" xfId="22304"/>
    <cellStyle name="Normal 2 13 9 5 2 4" xfId="22305"/>
    <cellStyle name="Normal 2 13 9 5 3" xfId="22306"/>
    <cellStyle name="Normal 2 13 9 5 4" xfId="22307"/>
    <cellStyle name="Normal 2 13 9 5 5" xfId="22308"/>
    <cellStyle name="Normal 2 13 9 6" xfId="22309"/>
    <cellStyle name="Normal 2 13 9 6 2" xfId="22310"/>
    <cellStyle name="Normal 2 13 9 6 2 2" xfId="22311"/>
    <cellStyle name="Normal 2 13 9 6 2 3" xfId="22312"/>
    <cellStyle name="Normal 2 13 9 6 2 4" xfId="22313"/>
    <cellStyle name="Normal 2 13 9 6 3" xfId="22314"/>
    <cellStyle name="Normal 2 13 9 6 4" xfId="22315"/>
    <cellStyle name="Normal 2 13 9 6 5" xfId="22316"/>
    <cellStyle name="Normal 2 13 9 7" xfId="22317"/>
    <cellStyle name="Normal 2 13 9 7 2" xfId="22318"/>
    <cellStyle name="Normal 2 13 9 7 2 2" xfId="22319"/>
    <cellStyle name="Normal 2 13 9 7 2 3" xfId="22320"/>
    <cellStyle name="Normal 2 13 9 7 2 4" xfId="22321"/>
    <cellStyle name="Normal 2 13 9 7 3" xfId="22322"/>
    <cellStyle name="Normal 2 13 9 7 4" xfId="22323"/>
    <cellStyle name="Normal 2 13 9 7 5" xfId="22324"/>
    <cellStyle name="Normal 2 13 9 8" xfId="22325"/>
    <cellStyle name="Normal 2 13 9 8 2" xfId="22326"/>
    <cellStyle name="Normal 2 13 9 8 3" xfId="22327"/>
    <cellStyle name="Normal 2 13 9 8 4" xfId="22328"/>
    <cellStyle name="Normal 2 13 9 9" xfId="22329"/>
    <cellStyle name="Normal 2 14" xfId="22330"/>
    <cellStyle name="Normal 2 14 10" xfId="22331"/>
    <cellStyle name="Normal 2 14 10 10" xfId="22332"/>
    <cellStyle name="Normal 2 14 10 11" xfId="22333"/>
    <cellStyle name="Normal 2 14 10 2" xfId="22334"/>
    <cellStyle name="Normal 2 14 10 2 2" xfId="22335"/>
    <cellStyle name="Normal 2 14 10 2 2 2" xfId="22336"/>
    <cellStyle name="Normal 2 14 10 2 2 3" xfId="22337"/>
    <cellStyle name="Normal 2 14 10 2 2 4" xfId="22338"/>
    <cellStyle name="Normal 2 14 10 2 3" xfId="22339"/>
    <cellStyle name="Normal 2 14 10 2 4" xfId="22340"/>
    <cellStyle name="Normal 2 14 10 2 5" xfId="22341"/>
    <cellStyle name="Normal 2 14 10 3" xfId="22342"/>
    <cellStyle name="Normal 2 14 10 3 2" xfId="22343"/>
    <cellStyle name="Normal 2 14 10 3 2 2" xfId="22344"/>
    <cellStyle name="Normal 2 14 10 3 2 3" xfId="22345"/>
    <cellStyle name="Normal 2 14 10 3 2 4" xfId="22346"/>
    <cellStyle name="Normal 2 14 10 3 3" xfId="22347"/>
    <cellStyle name="Normal 2 14 10 3 4" xfId="22348"/>
    <cellStyle name="Normal 2 14 10 3 5" xfId="22349"/>
    <cellStyle name="Normal 2 14 10 4" xfId="22350"/>
    <cellStyle name="Normal 2 14 10 4 2" xfId="22351"/>
    <cellStyle name="Normal 2 14 10 4 2 2" xfId="22352"/>
    <cellStyle name="Normal 2 14 10 4 2 3" xfId="22353"/>
    <cellStyle name="Normal 2 14 10 4 2 3 2" xfId="22354"/>
    <cellStyle name="Normal 2 14 10 4 2 3 2 2" xfId="22355"/>
    <cellStyle name="Normal 2 14 10 4 2 3 3" xfId="22356"/>
    <cellStyle name="Normal 2 14 10 4 2 4" xfId="22357"/>
    <cellStyle name="Normal 2 14 10 4 3" xfId="22358"/>
    <cellStyle name="Normal 2 14 10 4 4" xfId="22359"/>
    <cellStyle name="Normal 2 14 10 4 5" xfId="22360"/>
    <cellStyle name="Normal 2 14 10 5" xfId="22361"/>
    <cellStyle name="Normal 2 14 10 5 2" xfId="22362"/>
    <cellStyle name="Normal 2 14 10 5 2 2" xfId="22363"/>
    <cellStyle name="Normal 2 14 10 5 2 3" xfId="22364"/>
    <cellStyle name="Normal 2 14 10 5 2 4" xfId="22365"/>
    <cellStyle name="Normal 2 14 10 5 3" xfId="22366"/>
    <cellStyle name="Normal 2 14 10 5 4" xfId="22367"/>
    <cellStyle name="Normal 2 14 10 5 5" xfId="22368"/>
    <cellStyle name="Normal 2 14 10 6" xfId="22369"/>
    <cellStyle name="Normal 2 14 10 6 2" xfId="22370"/>
    <cellStyle name="Normal 2 14 10 6 2 2" xfId="22371"/>
    <cellStyle name="Normal 2 14 10 6 2 3" xfId="22372"/>
    <cellStyle name="Normal 2 14 10 6 2 4" xfId="22373"/>
    <cellStyle name="Normal 2 14 10 6 3" xfId="22374"/>
    <cellStyle name="Normal 2 14 10 6 4" xfId="22375"/>
    <cellStyle name="Normal 2 14 10 6 5" xfId="22376"/>
    <cellStyle name="Normal 2 14 10 7" xfId="22377"/>
    <cellStyle name="Normal 2 14 10 7 2" xfId="22378"/>
    <cellStyle name="Normal 2 14 10 7 2 2" xfId="22379"/>
    <cellStyle name="Normal 2 14 10 7 2 3" xfId="22380"/>
    <cellStyle name="Normal 2 14 10 7 2 4" xfId="22381"/>
    <cellStyle name="Normal 2 14 10 7 3" xfId="22382"/>
    <cellStyle name="Normal 2 14 10 7 4" xfId="22383"/>
    <cellStyle name="Normal 2 14 10 7 5" xfId="22384"/>
    <cellStyle name="Normal 2 14 10 8" xfId="22385"/>
    <cellStyle name="Normal 2 14 10 8 2" xfId="22386"/>
    <cellStyle name="Normal 2 14 10 8 3" xfId="22387"/>
    <cellStyle name="Normal 2 14 10 8 4" xfId="22388"/>
    <cellStyle name="Normal 2 14 10 9" xfId="22389"/>
    <cellStyle name="Normal 2 14 11" xfId="22390"/>
    <cellStyle name="Normal 2 14 11 10" xfId="22391"/>
    <cellStyle name="Normal 2 14 11 11" xfId="22392"/>
    <cellStyle name="Normal 2 14 11 2" xfId="22393"/>
    <cellStyle name="Normal 2 14 11 2 2" xfId="22394"/>
    <cellStyle name="Normal 2 14 11 2 2 2" xfId="22395"/>
    <cellStyle name="Normal 2 14 11 2 2 3" xfId="22396"/>
    <cellStyle name="Normal 2 14 11 2 2 4" xfId="22397"/>
    <cellStyle name="Normal 2 14 11 2 3" xfId="22398"/>
    <cellStyle name="Normal 2 14 11 2 4" xfId="22399"/>
    <cellStyle name="Normal 2 14 11 2 5" xfId="22400"/>
    <cellStyle name="Normal 2 14 11 3" xfId="22401"/>
    <cellStyle name="Normal 2 14 11 3 2" xfId="22402"/>
    <cellStyle name="Normal 2 14 11 3 2 2" xfId="22403"/>
    <cellStyle name="Normal 2 14 11 3 2 3" xfId="22404"/>
    <cellStyle name="Normal 2 14 11 3 2 4" xfId="22405"/>
    <cellStyle name="Normal 2 14 11 3 3" xfId="22406"/>
    <cellStyle name="Normal 2 14 11 3 4" xfId="22407"/>
    <cellStyle name="Normal 2 14 11 3 5" xfId="22408"/>
    <cellStyle name="Normal 2 14 11 4" xfId="22409"/>
    <cellStyle name="Normal 2 14 11 4 2" xfId="22410"/>
    <cellStyle name="Normal 2 14 11 4 2 2" xfId="22411"/>
    <cellStyle name="Normal 2 14 11 4 2 3" xfId="22412"/>
    <cellStyle name="Normal 2 14 11 4 2 4" xfId="22413"/>
    <cellStyle name="Normal 2 14 11 4 3" xfId="22414"/>
    <cellStyle name="Normal 2 14 11 4 4" xfId="22415"/>
    <cellStyle name="Normal 2 14 11 4 5" xfId="22416"/>
    <cellStyle name="Normal 2 14 11 5" xfId="22417"/>
    <cellStyle name="Normal 2 14 11 5 2" xfId="22418"/>
    <cellStyle name="Normal 2 14 11 5 2 2" xfId="22419"/>
    <cellStyle name="Normal 2 14 11 5 2 3" xfId="22420"/>
    <cellStyle name="Normal 2 14 11 5 2 4" xfId="22421"/>
    <cellStyle name="Normal 2 14 11 5 3" xfId="22422"/>
    <cellStyle name="Normal 2 14 11 5 3 2" xfId="22423"/>
    <cellStyle name="Normal 2 14 11 5 4" xfId="22424"/>
    <cellStyle name="Normal 2 14 11 5 5" xfId="22425"/>
    <cellStyle name="Normal 2 14 11 5 6" xfId="22426"/>
    <cellStyle name="Normal 2 14 11 6" xfId="22427"/>
    <cellStyle name="Normal 2 14 11 6 2" xfId="22428"/>
    <cellStyle name="Normal 2 14 11 6 2 2" xfId="22429"/>
    <cellStyle name="Normal 2 14 11 6 2 3" xfId="22430"/>
    <cellStyle name="Normal 2 14 11 6 2 4" xfId="22431"/>
    <cellStyle name="Normal 2 14 11 6 3" xfId="22432"/>
    <cellStyle name="Normal 2 14 11 6 4" xfId="22433"/>
    <cellStyle name="Normal 2 14 11 6 5" xfId="22434"/>
    <cellStyle name="Normal 2 14 11 7" xfId="22435"/>
    <cellStyle name="Normal 2 14 11 7 2" xfId="22436"/>
    <cellStyle name="Normal 2 14 11 7 2 2" xfId="22437"/>
    <cellStyle name="Normal 2 14 11 7 2 3" xfId="22438"/>
    <cellStyle name="Normal 2 14 11 7 2 4" xfId="22439"/>
    <cellStyle name="Normal 2 14 11 7 3" xfId="22440"/>
    <cellStyle name="Normal 2 14 11 7 4" xfId="22441"/>
    <cellStyle name="Normal 2 14 11 7 5" xfId="22442"/>
    <cellStyle name="Normal 2 14 11 8" xfId="22443"/>
    <cellStyle name="Normal 2 14 11 8 2" xfId="22444"/>
    <cellStyle name="Normal 2 14 11 8 3" xfId="22445"/>
    <cellStyle name="Normal 2 14 11 8 4" xfId="22446"/>
    <cellStyle name="Normal 2 14 11 9" xfId="22447"/>
    <cellStyle name="Normal 2 14 12" xfId="22448"/>
    <cellStyle name="Normal 2 14 12 10" xfId="22449"/>
    <cellStyle name="Normal 2 14 12 11" xfId="22450"/>
    <cellStyle name="Normal 2 14 12 2" xfId="22451"/>
    <cellStyle name="Normal 2 14 12 2 2" xfId="22452"/>
    <cellStyle name="Normal 2 14 12 2 2 2" xfId="22453"/>
    <cellStyle name="Normal 2 14 12 2 2 3" xfId="22454"/>
    <cellStyle name="Normal 2 14 12 2 2 4" xfId="22455"/>
    <cellStyle name="Normal 2 14 12 2 3" xfId="22456"/>
    <cellStyle name="Normal 2 14 12 2 4" xfId="22457"/>
    <cellStyle name="Normal 2 14 12 2 5" xfId="22458"/>
    <cellStyle name="Normal 2 14 12 3" xfId="22459"/>
    <cellStyle name="Normal 2 14 12 3 2" xfId="22460"/>
    <cellStyle name="Normal 2 14 12 3 2 2" xfId="22461"/>
    <cellStyle name="Normal 2 14 12 3 2 3" xfId="22462"/>
    <cellStyle name="Normal 2 14 12 3 2 4" xfId="22463"/>
    <cellStyle name="Normal 2 14 12 3 3" xfId="22464"/>
    <cellStyle name="Normal 2 14 12 3 4" xfId="22465"/>
    <cellStyle name="Normal 2 14 12 3 5" xfId="22466"/>
    <cellStyle name="Normal 2 14 12 4" xfId="22467"/>
    <cellStyle name="Normal 2 14 12 4 2" xfId="22468"/>
    <cellStyle name="Normal 2 14 12 4 2 2" xfId="22469"/>
    <cellStyle name="Normal 2 14 12 4 2 3" xfId="22470"/>
    <cellStyle name="Normal 2 14 12 4 2 4" xfId="22471"/>
    <cellStyle name="Normal 2 14 12 4 3" xfId="22472"/>
    <cellStyle name="Normal 2 14 12 4 4" xfId="22473"/>
    <cellStyle name="Normal 2 14 12 4 5" xfId="22474"/>
    <cellStyle name="Normal 2 14 12 5" xfId="22475"/>
    <cellStyle name="Normal 2 14 12 5 2" xfId="22476"/>
    <cellStyle name="Normal 2 14 12 5 2 2" xfId="22477"/>
    <cellStyle name="Normal 2 14 12 5 2 3" xfId="22478"/>
    <cellStyle name="Normal 2 14 12 5 2 4" xfId="22479"/>
    <cellStyle name="Normal 2 14 12 5 3" xfId="22480"/>
    <cellStyle name="Normal 2 14 12 5 4" xfId="22481"/>
    <cellStyle name="Normal 2 14 12 5 5" xfId="22482"/>
    <cellStyle name="Normal 2 14 12 6" xfId="22483"/>
    <cellStyle name="Normal 2 14 12 6 2" xfId="22484"/>
    <cellStyle name="Normal 2 14 12 6 2 2" xfId="22485"/>
    <cellStyle name="Normal 2 14 12 6 2 3" xfId="22486"/>
    <cellStyle name="Normal 2 14 12 6 2 4" xfId="22487"/>
    <cellStyle name="Normal 2 14 12 6 3" xfId="22488"/>
    <cellStyle name="Normal 2 14 12 6 3 2" xfId="22489"/>
    <cellStyle name="Normal 2 14 12 6 3 2 2" xfId="22490"/>
    <cellStyle name="Normal 2 14 12 6 3 3" xfId="22491"/>
    <cellStyle name="Normal 2 14 12 6 4" xfId="22492"/>
    <cellStyle name="Normal 2 14 12 6 5" xfId="22493"/>
    <cellStyle name="Normal 2 14 12 7" xfId="22494"/>
    <cellStyle name="Normal 2 14 12 7 2" xfId="22495"/>
    <cellStyle name="Normal 2 14 12 7 2 2" xfId="22496"/>
    <cellStyle name="Normal 2 14 12 7 2 3" xfId="22497"/>
    <cellStyle name="Normal 2 14 12 7 2 4" xfId="22498"/>
    <cellStyle name="Normal 2 14 12 7 3" xfId="22499"/>
    <cellStyle name="Normal 2 14 12 7 4" xfId="22500"/>
    <cellStyle name="Normal 2 14 12 7 5" xfId="22501"/>
    <cellStyle name="Normal 2 14 12 8" xfId="22502"/>
    <cellStyle name="Normal 2 14 12 8 2" xfId="22503"/>
    <cellStyle name="Normal 2 14 12 8 3" xfId="22504"/>
    <cellStyle name="Normal 2 14 12 8 4" xfId="22505"/>
    <cellStyle name="Normal 2 14 12 9" xfId="22506"/>
    <cellStyle name="Normal 2 14 13" xfId="22507"/>
    <cellStyle name="Normal 2 14 13 10" xfId="22508"/>
    <cellStyle name="Normal 2 14 13 10 2" xfId="22509"/>
    <cellStyle name="Normal 2 14 13 10 2 2" xfId="22510"/>
    <cellStyle name="Normal 2 14 13 10 3" xfId="22511"/>
    <cellStyle name="Normal 2 14 13 11" xfId="22512"/>
    <cellStyle name="Normal 2 14 13 2" xfId="22513"/>
    <cellStyle name="Normal 2 14 13 2 2" xfId="22514"/>
    <cellStyle name="Normal 2 14 13 2 2 2" xfId="22515"/>
    <cellStyle name="Normal 2 14 13 2 2 3" xfId="22516"/>
    <cellStyle name="Normal 2 14 13 2 2 4" xfId="22517"/>
    <cellStyle name="Normal 2 14 13 2 3" xfId="22518"/>
    <cellStyle name="Normal 2 14 13 2 4" xfId="22519"/>
    <cellStyle name="Normal 2 14 13 2 5" xfId="22520"/>
    <cellStyle name="Normal 2 14 13 3" xfId="22521"/>
    <cellStyle name="Normal 2 14 13 3 2" xfId="22522"/>
    <cellStyle name="Normal 2 14 13 3 2 2" xfId="22523"/>
    <cellStyle name="Normal 2 14 13 3 2 3" xfId="22524"/>
    <cellStyle name="Normal 2 14 13 3 2 4" xfId="22525"/>
    <cellStyle name="Normal 2 14 13 3 3" xfId="22526"/>
    <cellStyle name="Normal 2 14 13 3 4" xfId="22527"/>
    <cellStyle name="Normal 2 14 13 3 5" xfId="22528"/>
    <cellStyle name="Normal 2 14 13 4" xfId="22529"/>
    <cellStyle name="Normal 2 14 13 4 2" xfId="22530"/>
    <cellStyle name="Normal 2 14 13 4 2 2" xfId="22531"/>
    <cellStyle name="Normal 2 14 13 4 2 3" xfId="22532"/>
    <cellStyle name="Normal 2 14 13 4 2 4" xfId="22533"/>
    <cellStyle name="Normal 2 14 13 4 3" xfId="22534"/>
    <cellStyle name="Normal 2 14 13 4 4" xfId="22535"/>
    <cellStyle name="Normal 2 14 13 4 5" xfId="22536"/>
    <cellStyle name="Normal 2 14 13 5" xfId="22537"/>
    <cellStyle name="Normal 2 14 13 5 2" xfId="22538"/>
    <cellStyle name="Normal 2 14 13 5 2 2" xfId="22539"/>
    <cellStyle name="Normal 2 14 13 5 2 3" xfId="22540"/>
    <cellStyle name="Normal 2 14 13 5 2 4" xfId="22541"/>
    <cellStyle name="Normal 2 14 13 5 3" xfId="22542"/>
    <cellStyle name="Normal 2 14 13 5 4" xfId="22543"/>
    <cellStyle name="Normal 2 14 13 5 5" xfId="22544"/>
    <cellStyle name="Normal 2 14 13 6" xfId="22545"/>
    <cellStyle name="Normal 2 14 13 6 2" xfId="22546"/>
    <cellStyle name="Normal 2 14 13 6 2 2" xfId="22547"/>
    <cellStyle name="Normal 2 14 13 6 2 3" xfId="22548"/>
    <cellStyle name="Normal 2 14 13 6 2 4" xfId="22549"/>
    <cellStyle name="Normal 2 14 13 6 3" xfId="22550"/>
    <cellStyle name="Normal 2 14 13 6 4" xfId="22551"/>
    <cellStyle name="Normal 2 14 13 6 5" xfId="22552"/>
    <cellStyle name="Normal 2 14 13 7" xfId="22553"/>
    <cellStyle name="Normal 2 14 13 7 2" xfId="22554"/>
    <cellStyle name="Normal 2 14 13 7 2 2" xfId="22555"/>
    <cellStyle name="Normal 2 14 13 7 2 3" xfId="22556"/>
    <cellStyle name="Normal 2 14 13 7 2 4" xfId="22557"/>
    <cellStyle name="Normal 2 14 13 7 3" xfId="22558"/>
    <cellStyle name="Normal 2 14 13 7 4" xfId="22559"/>
    <cellStyle name="Normal 2 14 13 7 5" xfId="22560"/>
    <cellStyle name="Normal 2 14 13 8" xfId="22561"/>
    <cellStyle name="Normal 2 14 13 8 2" xfId="22562"/>
    <cellStyle name="Normal 2 14 13 8 3" xfId="22563"/>
    <cellStyle name="Normal 2 14 13 8 4" xfId="22564"/>
    <cellStyle name="Normal 2 14 13 9" xfId="22565"/>
    <cellStyle name="Normal 2 14 14" xfId="22566"/>
    <cellStyle name="Normal 2 14 14 2" xfId="22567"/>
    <cellStyle name="Normal 2 14 14 2 2" xfId="22568"/>
    <cellStyle name="Normal 2 14 14 2 3" xfId="22569"/>
    <cellStyle name="Normal 2 14 14 2 4" xfId="22570"/>
    <cellStyle name="Normal 2 14 14 3" xfId="22571"/>
    <cellStyle name="Normal 2 14 14 4" xfId="22572"/>
    <cellStyle name="Normal 2 14 14 5" xfId="22573"/>
    <cellStyle name="Normal 2 14 15" xfId="22574"/>
    <cellStyle name="Normal 2 14 15 2" xfId="22575"/>
    <cellStyle name="Normal 2 14 15 2 2" xfId="22576"/>
    <cellStyle name="Normal 2 14 15 2 3" xfId="22577"/>
    <cellStyle name="Normal 2 14 15 2 4" xfId="22578"/>
    <cellStyle name="Normal 2 14 15 3" xfId="22579"/>
    <cellStyle name="Normal 2 14 15 4" xfId="22580"/>
    <cellStyle name="Normal 2 14 15 5" xfId="22581"/>
    <cellStyle name="Normal 2 14 16" xfId="22582"/>
    <cellStyle name="Normal 2 14 16 2" xfId="22583"/>
    <cellStyle name="Normal 2 14 16 2 2" xfId="22584"/>
    <cellStyle name="Normal 2 14 16 2 3" xfId="22585"/>
    <cellStyle name="Normal 2 14 16 2 4" xfId="22586"/>
    <cellStyle name="Normal 2 14 16 3" xfId="22587"/>
    <cellStyle name="Normal 2 14 16 4" xfId="22588"/>
    <cellStyle name="Normal 2 14 16 5" xfId="22589"/>
    <cellStyle name="Normal 2 14 17" xfId="22590"/>
    <cellStyle name="Normal 2 14 17 2" xfId="22591"/>
    <cellStyle name="Normal 2 14 17 2 2" xfId="22592"/>
    <cellStyle name="Normal 2 14 17 2 3" xfId="22593"/>
    <cellStyle name="Normal 2 14 17 2 4" xfId="22594"/>
    <cellStyle name="Normal 2 14 17 3" xfId="22595"/>
    <cellStyle name="Normal 2 14 17 4" xfId="22596"/>
    <cellStyle name="Normal 2 14 17 5" xfId="22597"/>
    <cellStyle name="Normal 2 14 18" xfId="22598"/>
    <cellStyle name="Normal 2 14 18 2" xfId="22599"/>
    <cellStyle name="Normal 2 14 18 2 2" xfId="22600"/>
    <cellStyle name="Normal 2 14 18 2 3" xfId="22601"/>
    <cellStyle name="Normal 2 14 18 2 4" xfId="22602"/>
    <cellStyle name="Normal 2 14 18 3" xfId="22603"/>
    <cellStyle name="Normal 2 14 18 4" xfId="22604"/>
    <cellStyle name="Normal 2 14 18 5" xfId="22605"/>
    <cellStyle name="Normal 2 14 19" xfId="22606"/>
    <cellStyle name="Normal 2 14 19 2" xfId="22607"/>
    <cellStyle name="Normal 2 14 19 2 2" xfId="22608"/>
    <cellStyle name="Normal 2 14 19 2 3" xfId="22609"/>
    <cellStyle name="Normal 2 14 19 2 4" xfId="22610"/>
    <cellStyle name="Normal 2 14 19 3" xfId="22611"/>
    <cellStyle name="Normal 2 14 19 4" xfId="22612"/>
    <cellStyle name="Normal 2 14 19 5" xfId="22613"/>
    <cellStyle name="Normal 2 14 2" xfId="22614"/>
    <cellStyle name="Normal 2 14 2 10" xfId="22615"/>
    <cellStyle name="Normal 2 14 2 11" xfId="22616"/>
    <cellStyle name="Normal 2 14 2 2" xfId="22617"/>
    <cellStyle name="Normal 2 14 2 2 2" xfId="22618"/>
    <cellStyle name="Normal 2 14 2 2 2 2" xfId="22619"/>
    <cellStyle name="Normal 2 14 2 2 2 3" xfId="22620"/>
    <cellStyle name="Normal 2 14 2 2 2 4" xfId="22621"/>
    <cellStyle name="Normal 2 14 2 2 3" xfId="22622"/>
    <cellStyle name="Normal 2 14 2 2 4" xfId="22623"/>
    <cellStyle name="Normal 2 14 2 2 5" xfId="22624"/>
    <cellStyle name="Normal 2 14 2 3" xfId="22625"/>
    <cellStyle name="Normal 2 14 2 3 2" xfId="22626"/>
    <cellStyle name="Normal 2 14 2 3 2 2" xfId="22627"/>
    <cellStyle name="Normal 2 14 2 3 2 3" xfId="22628"/>
    <cellStyle name="Normal 2 14 2 3 2 4" xfId="22629"/>
    <cellStyle name="Normal 2 14 2 3 3" xfId="22630"/>
    <cellStyle name="Normal 2 14 2 3 4" xfId="22631"/>
    <cellStyle name="Normal 2 14 2 3 5" xfId="22632"/>
    <cellStyle name="Normal 2 14 2 4" xfId="22633"/>
    <cellStyle name="Normal 2 14 2 4 2" xfId="22634"/>
    <cellStyle name="Normal 2 14 2 4 2 2" xfId="22635"/>
    <cellStyle name="Normal 2 14 2 4 2 3" xfId="22636"/>
    <cellStyle name="Normal 2 14 2 4 2 4" xfId="22637"/>
    <cellStyle name="Normal 2 14 2 4 3" xfId="22638"/>
    <cellStyle name="Normal 2 14 2 4 4" xfId="22639"/>
    <cellStyle name="Normal 2 14 2 4 5" xfId="22640"/>
    <cellStyle name="Normal 2 14 2 5" xfId="22641"/>
    <cellStyle name="Normal 2 14 2 5 2" xfId="22642"/>
    <cellStyle name="Normal 2 14 2 5 2 2" xfId="22643"/>
    <cellStyle name="Normal 2 14 2 5 2 2 2" xfId="22644"/>
    <cellStyle name="Normal 2 14 2 5 2 2 2 2" xfId="22645"/>
    <cellStyle name="Normal 2 14 2 5 2 2 3" xfId="22646"/>
    <cellStyle name="Normal 2 14 2 5 2 3" xfId="22647"/>
    <cellStyle name="Normal 2 14 2 5 2 4" xfId="22648"/>
    <cellStyle name="Normal 2 14 2 5 3" xfId="22649"/>
    <cellStyle name="Normal 2 14 2 5 4" xfId="22650"/>
    <cellStyle name="Normal 2 14 2 5 5" xfId="22651"/>
    <cellStyle name="Normal 2 14 2 6" xfId="22652"/>
    <cellStyle name="Normal 2 14 2 6 2" xfId="22653"/>
    <cellStyle name="Normal 2 14 2 6 2 2" xfId="22654"/>
    <cellStyle name="Normal 2 14 2 6 2 3" xfId="22655"/>
    <cellStyle name="Normal 2 14 2 6 2 4" xfId="22656"/>
    <cellStyle name="Normal 2 14 2 6 3" xfId="22657"/>
    <cellStyle name="Normal 2 14 2 6 4" xfId="22658"/>
    <cellStyle name="Normal 2 14 2 6 5" xfId="22659"/>
    <cellStyle name="Normal 2 14 2 7" xfId="22660"/>
    <cellStyle name="Normal 2 14 2 7 2" xfId="22661"/>
    <cellStyle name="Normal 2 14 2 7 2 2" xfId="22662"/>
    <cellStyle name="Normal 2 14 2 7 2 3" xfId="22663"/>
    <cellStyle name="Normal 2 14 2 7 2 4" xfId="22664"/>
    <cellStyle name="Normal 2 14 2 7 3" xfId="22665"/>
    <cellStyle name="Normal 2 14 2 7 4" xfId="22666"/>
    <cellStyle name="Normal 2 14 2 7 5" xfId="22667"/>
    <cellStyle name="Normal 2 14 2 8" xfId="22668"/>
    <cellStyle name="Normal 2 14 2 8 2" xfId="22669"/>
    <cellStyle name="Normal 2 14 2 8 3" xfId="22670"/>
    <cellStyle name="Normal 2 14 2 8 4" xfId="22671"/>
    <cellStyle name="Normal 2 14 2 9" xfId="22672"/>
    <cellStyle name="Normal 2 14 20" xfId="22673"/>
    <cellStyle name="Normal 2 14 20 2" xfId="22674"/>
    <cellStyle name="Normal 2 14 20 3" xfId="22675"/>
    <cellStyle name="Normal 2 14 20 4" xfId="22676"/>
    <cellStyle name="Normal 2 14 21" xfId="22677"/>
    <cellStyle name="Normal 2 14 22" xfId="22678"/>
    <cellStyle name="Normal 2 14 23" xfId="22679"/>
    <cellStyle name="Normal 2 14 3" xfId="22680"/>
    <cellStyle name="Normal 2 14 3 10" xfId="22681"/>
    <cellStyle name="Normal 2 14 3 11" xfId="22682"/>
    <cellStyle name="Normal 2 14 3 2" xfId="22683"/>
    <cellStyle name="Normal 2 14 3 2 2" xfId="22684"/>
    <cellStyle name="Normal 2 14 3 2 2 2" xfId="22685"/>
    <cellStyle name="Normal 2 14 3 2 2 3" xfId="22686"/>
    <cellStyle name="Normal 2 14 3 2 2 4" xfId="22687"/>
    <cellStyle name="Normal 2 14 3 2 3" xfId="22688"/>
    <cellStyle name="Normal 2 14 3 2 4" xfId="22689"/>
    <cellStyle name="Normal 2 14 3 2 5" xfId="22690"/>
    <cellStyle name="Normal 2 14 3 3" xfId="22691"/>
    <cellStyle name="Normal 2 14 3 3 2" xfId="22692"/>
    <cellStyle name="Normal 2 14 3 3 2 2" xfId="22693"/>
    <cellStyle name="Normal 2 14 3 3 2 3" xfId="22694"/>
    <cellStyle name="Normal 2 14 3 3 2 4" xfId="22695"/>
    <cellStyle name="Normal 2 14 3 3 3" xfId="22696"/>
    <cellStyle name="Normal 2 14 3 3 4" xfId="22697"/>
    <cellStyle name="Normal 2 14 3 3 5" xfId="22698"/>
    <cellStyle name="Normal 2 14 3 4" xfId="22699"/>
    <cellStyle name="Normal 2 14 3 4 2" xfId="22700"/>
    <cellStyle name="Normal 2 14 3 4 2 2" xfId="22701"/>
    <cellStyle name="Normal 2 14 3 4 2 3" xfId="22702"/>
    <cellStyle name="Normal 2 14 3 4 2 4" xfId="22703"/>
    <cellStyle name="Normal 2 14 3 4 3" xfId="22704"/>
    <cellStyle name="Normal 2 14 3 4 4" xfId="22705"/>
    <cellStyle name="Normal 2 14 3 4 5" xfId="22706"/>
    <cellStyle name="Normal 2 14 3 5" xfId="22707"/>
    <cellStyle name="Normal 2 14 3 5 2" xfId="22708"/>
    <cellStyle name="Normal 2 14 3 5 2 2" xfId="22709"/>
    <cellStyle name="Normal 2 14 3 5 2 3" xfId="22710"/>
    <cellStyle name="Normal 2 14 3 5 2 4" xfId="22711"/>
    <cellStyle name="Normal 2 14 3 5 3" xfId="22712"/>
    <cellStyle name="Normal 2 14 3 5 4" xfId="22713"/>
    <cellStyle name="Normal 2 14 3 5 5" xfId="22714"/>
    <cellStyle name="Normal 2 14 3 6" xfId="22715"/>
    <cellStyle name="Normal 2 14 3 6 2" xfId="22716"/>
    <cellStyle name="Normal 2 14 3 6 2 2" xfId="22717"/>
    <cellStyle name="Normal 2 14 3 6 2 3" xfId="22718"/>
    <cellStyle name="Normal 2 14 3 6 2 4" xfId="22719"/>
    <cellStyle name="Normal 2 14 3 6 3" xfId="22720"/>
    <cellStyle name="Normal 2 14 3 6 4" xfId="22721"/>
    <cellStyle name="Normal 2 14 3 6 5" xfId="22722"/>
    <cellStyle name="Normal 2 14 3 7" xfId="22723"/>
    <cellStyle name="Normal 2 14 3 7 2" xfId="22724"/>
    <cellStyle name="Normal 2 14 3 7 2 2" xfId="22725"/>
    <cellStyle name="Normal 2 14 3 7 2 3" xfId="22726"/>
    <cellStyle name="Normal 2 14 3 7 2 4" xfId="22727"/>
    <cellStyle name="Normal 2 14 3 7 3" xfId="22728"/>
    <cellStyle name="Normal 2 14 3 7 4" xfId="22729"/>
    <cellStyle name="Normal 2 14 3 7 5" xfId="22730"/>
    <cellStyle name="Normal 2 14 3 8" xfId="22731"/>
    <cellStyle name="Normal 2 14 3 8 2" xfId="22732"/>
    <cellStyle name="Normal 2 14 3 8 3" xfId="22733"/>
    <cellStyle name="Normal 2 14 3 8 4" xfId="22734"/>
    <cellStyle name="Normal 2 14 3 9" xfId="22735"/>
    <cellStyle name="Normal 2 14 4" xfId="22736"/>
    <cellStyle name="Normal 2 14 4 10" xfId="22737"/>
    <cellStyle name="Normal 2 14 4 11" xfId="22738"/>
    <cellStyle name="Normal 2 14 4 2" xfId="22739"/>
    <cellStyle name="Normal 2 14 4 2 2" xfId="22740"/>
    <cellStyle name="Normal 2 14 4 2 2 2" xfId="22741"/>
    <cellStyle name="Normal 2 14 4 2 2 3" xfId="22742"/>
    <cellStyle name="Normal 2 14 4 2 2 4" xfId="22743"/>
    <cellStyle name="Normal 2 14 4 2 3" xfId="22744"/>
    <cellStyle name="Normal 2 14 4 2 4" xfId="22745"/>
    <cellStyle name="Normal 2 14 4 2 5" xfId="22746"/>
    <cellStyle name="Normal 2 14 4 3" xfId="22747"/>
    <cellStyle name="Normal 2 14 4 3 2" xfId="22748"/>
    <cellStyle name="Normal 2 14 4 3 2 2" xfId="22749"/>
    <cellStyle name="Normal 2 14 4 3 2 3" xfId="22750"/>
    <cellStyle name="Normal 2 14 4 3 2 3 2" xfId="22751"/>
    <cellStyle name="Normal 2 14 4 3 2 3 2 2" xfId="22752"/>
    <cellStyle name="Normal 2 14 4 3 2 3 3" xfId="22753"/>
    <cellStyle name="Normal 2 14 4 3 2 4" xfId="22754"/>
    <cellStyle name="Normal 2 14 4 3 3" xfId="22755"/>
    <cellStyle name="Normal 2 14 4 3 4" xfId="22756"/>
    <cellStyle name="Normal 2 14 4 3 5" xfId="22757"/>
    <cellStyle name="Normal 2 14 4 4" xfId="22758"/>
    <cellStyle name="Normal 2 14 4 4 2" xfId="22759"/>
    <cellStyle name="Normal 2 14 4 4 2 2" xfId="22760"/>
    <cellStyle name="Normal 2 14 4 4 2 3" xfId="22761"/>
    <cellStyle name="Normal 2 14 4 4 2 4" xfId="22762"/>
    <cellStyle name="Normal 2 14 4 4 3" xfId="22763"/>
    <cellStyle name="Normal 2 14 4 4 4" xfId="22764"/>
    <cellStyle name="Normal 2 14 4 4 5" xfId="22765"/>
    <cellStyle name="Normal 2 14 4 5" xfId="22766"/>
    <cellStyle name="Normal 2 14 4 5 2" xfId="22767"/>
    <cellStyle name="Normal 2 14 4 5 2 2" xfId="22768"/>
    <cellStyle name="Normal 2 14 4 5 2 3" xfId="22769"/>
    <cellStyle name="Normal 2 14 4 5 2 4" xfId="22770"/>
    <cellStyle name="Normal 2 14 4 5 3" xfId="22771"/>
    <cellStyle name="Normal 2 14 4 5 4" xfId="22772"/>
    <cellStyle name="Normal 2 14 4 5 5" xfId="22773"/>
    <cellStyle name="Normal 2 14 4 6" xfId="22774"/>
    <cellStyle name="Normal 2 14 4 6 2" xfId="22775"/>
    <cellStyle name="Normal 2 14 4 6 2 2" xfId="22776"/>
    <cellStyle name="Normal 2 14 4 6 2 3" xfId="22777"/>
    <cellStyle name="Normal 2 14 4 6 2 4" xfId="22778"/>
    <cellStyle name="Normal 2 14 4 6 3" xfId="22779"/>
    <cellStyle name="Normal 2 14 4 6 4" xfId="22780"/>
    <cellStyle name="Normal 2 14 4 6 5" xfId="22781"/>
    <cellStyle name="Normal 2 14 4 7" xfId="22782"/>
    <cellStyle name="Normal 2 14 4 7 2" xfId="22783"/>
    <cellStyle name="Normal 2 14 4 7 2 2" xfId="22784"/>
    <cellStyle name="Normal 2 14 4 7 2 3" xfId="22785"/>
    <cellStyle name="Normal 2 14 4 7 2 4" xfId="22786"/>
    <cellStyle name="Normal 2 14 4 7 3" xfId="22787"/>
    <cellStyle name="Normal 2 14 4 7 4" xfId="22788"/>
    <cellStyle name="Normal 2 14 4 7 5" xfId="22789"/>
    <cellStyle name="Normal 2 14 4 8" xfId="22790"/>
    <cellStyle name="Normal 2 14 4 8 2" xfId="22791"/>
    <cellStyle name="Normal 2 14 4 8 3" xfId="22792"/>
    <cellStyle name="Normal 2 14 4 8 4" xfId="22793"/>
    <cellStyle name="Normal 2 14 4 9" xfId="22794"/>
    <cellStyle name="Normal 2 14 5" xfId="22795"/>
    <cellStyle name="Normal 2 14 5 10" xfId="22796"/>
    <cellStyle name="Normal 2 14 5 11" xfId="22797"/>
    <cellStyle name="Normal 2 14 5 2" xfId="22798"/>
    <cellStyle name="Normal 2 14 5 2 2" xfId="22799"/>
    <cellStyle name="Normal 2 14 5 2 2 2" xfId="22800"/>
    <cellStyle name="Normal 2 14 5 2 2 3" xfId="22801"/>
    <cellStyle name="Normal 2 14 5 2 2 4" xfId="22802"/>
    <cellStyle name="Normal 2 14 5 2 3" xfId="22803"/>
    <cellStyle name="Normal 2 14 5 2 4" xfId="22804"/>
    <cellStyle name="Normal 2 14 5 2 5" xfId="22805"/>
    <cellStyle name="Normal 2 14 5 3" xfId="22806"/>
    <cellStyle name="Normal 2 14 5 3 2" xfId="22807"/>
    <cellStyle name="Normal 2 14 5 3 2 2" xfId="22808"/>
    <cellStyle name="Normal 2 14 5 3 2 3" xfId="22809"/>
    <cellStyle name="Normal 2 14 5 3 2 4" xfId="22810"/>
    <cellStyle name="Normal 2 14 5 3 3" xfId="22811"/>
    <cellStyle name="Normal 2 14 5 3 4" xfId="22812"/>
    <cellStyle name="Normal 2 14 5 3 5" xfId="22813"/>
    <cellStyle name="Normal 2 14 5 4" xfId="22814"/>
    <cellStyle name="Normal 2 14 5 4 2" xfId="22815"/>
    <cellStyle name="Normal 2 14 5 4 2 2" xfId="22816"/>
    <cellStyle name="Normal 2 14 5 4 2 3" xfId="22817"/>
    <cellStyle name="Normal 2 14 5 4 2 4" xfId="22818"/>
    <cellStyle name="Normal 2 14 5 4 3" xfId="22819"/>
    <cellStyle name="Normal 2 14 5 4 4" xfId="22820"/>
    <cellStyle name="Normal 2 14 5 4 5" xfId="22821"/>
    <cellStyle name="Normal 2 14 5 5" xfId="22822"/>
    <cellStyle name="Normal 2 14 5 5 2" xfId="22823"/>
    <cellStyle name="Normal 2 14 5 5 2 2" xfId="22824"/>
    <cellStyle name="Normal 2 14 5 5 2 2 2" xfId="22825"/>
    <cellStyle name="Normal 2 14 5 5 2 2 2 2" xfId="22826"/>
    <cellStyle name="Normal 2 14 5 5 2 2 3" xfId="22827"/>
    <cellStyle name="Normal 2 14 5 5 2 3" xfId="22828"/>
    <cellStyle name="Normal 2 14 5 5 2 4" xfId="22829"/>
    <cellStyle name="Normal 2 14 5 5 3" xfId="22830"/>
    <cellStyle name="Normal 2 14 5 5 4" xfId="22831"/>
    <cellStyle name="Normal 2 14 5 5 5" xfId="22832"/>
    <cellStyle name="Normal 2 14 5 6" xfId="22833"/>
    <cellStyle name="Normal 2 14 5 6 2" xfId="22834"/>
    <cellStyle name="Normal 2 14 5 6 2 2" xfId="22835"/>
    <cellStyle name="Normal 2 14 5 6 2 3" xfId="22836"/>
    <cellStyle name="Normal 2 14 5 6 2 4" xfId="22837"/>
    <cellStyle name="Normal 2 14 5 6 3" xfId="22838"/>
    <cellStyle name="Normal 2 14 5 6 4" xfId="22839"/>
    <cellStyle name="Normal 2 14 5 6 5" xfId="22840"/>
    <cellStyle name="Normal 2 14 5 7" xfId="22841"/>
    <cellStyle name="Normal 2 14 5 7 2" xfId="22842"/>
    <cellStyle name="Normal 2 14 5 7 2 2" xfId="22843"/>
    <cellStyle name="Normal 2 14 5 7 2 3" xfId="22844"/>
    <cellStyle name="Normal 2 14 5 7 2 4" xfId="22845"/>
    <cellStyle name="Normal 2 14 5 7 3" xfId="22846"/>
    <cellStyle name="Normal 2 14 5 7 4" xfId="22847"/>
    <cellStyle name="Normal 2 14 5 7 5" xfId="22848"/>
    <cellStyle name="Normal 2 14 5 8" xfId="22849"/>
    <cellStyle name="Normal 2 14 5 8 2" xfId="22850"/>
    <cellStyle name="Normal 2 14 5 8 3" xfId="22851"/>
    <cellStyle name="Normal 2 14 5 8 4" xfId="22852"/>
    <cellStyle name="Normal 2 14 5 9" xfId="22853"/>
    <cellStyle name="Normal 2 14 6" xfId="22854"/>
    <cellStyle name="Normal 2 14 6 10" xfId="22855"/>
    <cellStyle name="Normal 2 14 6 11" xfId="22856"/>
    <cellStyle name="Normal 2 14 6 2" xfId="22857"/>
    <cellStyle name="Normal 2 14 6 2 2" xfId="22858"/>
    <cellStyle name="Normal 2 14 6 2 2 2" xfId="22859"/>
    <cellStyle name="Normal 2 14 6 2 2 3" xfId="22860"/>
    <cellStyle name="Normal 2 14 6 2 2 4" xfId="22861"/>
    <cellStyle name="Normal 2 14 6 2 3" xfId="22862"/>
    <cellStyle name="Normal 2 14 6 2 4" xfId="22863"/>
    <cellStyle name="Normal 2 14 6 2 5" xfId="22864"/>
    <cellStyle name="Normal 2 14 6 3" xfId="22865"/>
    <cellStyle name="Normal 2 14 6 3 2" xfId="22866"/>
    <cellStyle name="Normal 2 14 6 3 2 2" xfId="22867"/>
    <cellStyle name="Normal 2 14 6 3 2 3" xfId="22868"/>
    <cellStyle name="Normal 2 14 6 3 2 4" xfId="22869"/>
    <cellStyle name="Normal 2 14 6 3 3" xfId="22870"/>
    <cellStyle name="Normal 2 14 6 3 4" xfId="22871"/>
    <cellStyle name="Normal 2 14 6 3 5" xfId="22872"/>
    <cellStyle name="Normal 2 14 6 4" xfId="22873"/>
    <cellStyle name="Normal 2 14 6 4 2" xfId="22874"/>
    <cellStyle name="Normal 2 14 6 4 2 2" xfId="22875"/>
    <cellStyle name="Normal 2 14 6 4 2 3" xfId="22876"/>
    <cellStyle name="Normal 2 14 6 4 2 4" xfId="22877"/>
    <cellStyle name="Normal 2 14 6 4 3" xfId="22878"/>
    <cellStyle name="Normal 2 14 6 4 4" xfId="22879"/>
    <cellStyle name="Normal 2 14 6 4 5" xfId="22880"/>
    <cellStyle name="Normal 2 14 6 5" xfId="22881"/>
    <cellStyle name="Normal 2 14 6 5 2" xfId="22882"/>
    <cellStyle name="Normal 2 14 6 5 2 2" xfId="22883"/>
    <cellStyle name="Normal 2 14 6 5 2 3" xfId="22884"/>
    <cellStyle name="Normal 2 14 6 5 2 4" xfId="22885"/>
    <cellStyle name="Normal 2 14 6 5 3" xfId="22886"/>
    <cellStyle name="Normal 2 14 6 5 4" xfId="22887"/>
    <cellStyle name="Normal 2 14 6 5 5" xfId="22888"/>
    <cellStyle name="Normal 2 14 6 6" xfId="22889"/>
    <cellStyle name="Normal 2 14 6 6 2" xfId="22890"/>
    <cellStyle name="Normal 2 14 6 6 2 2" xfId="22891"/>
    <cellStyle name="Normal 2 14 6 6 2 3" xfId="22892"/>
    <cellStyle name="Normal 2 14 6 6 2 4" xfId="22893"/>
    <cellStyle name="Normal 2 14 6 6 3" xfId="22894"/>
    <cellStyle name="Normal 2 14 6 6 4" xfId="22895"/>
    <cellStyle name="Normal 2 14 6 6 5" xfId="22896"/>
    <cellStyle name="Normal 2 14 6 7" xfId="22897"/>
    <cellStyle name="Normal 2 14 6 7 2" xfId="22898"/>
    <cellStyle name="Normal 2 14 6 7 2 2" xfId="22899"/>
    <cellStyle name="Normal 2 14 6 7 2 3" xfId="22900"/>
    <cellStyle name="Normal 2 14 6 7 2 4" xfId="22901"/>
    <cellStyle name="Normal 2 14 6 7 3" xfId="22902"/>
    <cellStyle name="Normal 2 14 6 7 4" xfId="22903"/>
    <cellStyle name="Normal 2 14 6 7 5" xfId="22904"/>
    <cellStyle name="Normal 2 14 6 8" xfId="22905"/>
    <cellStyle name="Normal 2 14 6 8 2" xfId="22906"/>
    <cellStyle name="Normal 2 14 6 8 3" xfId="22907"/>
    <cellStyle name="Normal 2 14 6 8 4" xfId="22908"/>
    <cellStyle name="Normal 2 14 6 9" xfId="22909"/>
    <cellStyle name="Normal 2 14 7" xfId="22910"/>
    <cellStyle name="Normal 2 14 7 10" xfId="22911"/>
    <cellStyle name="Normal 2 14 7 11" xfId="22912"/>
    <cellStyle name="Normal 2 14 7 2" xfId="22913"/>
    <cellStyle name="Normal 2 14 7 2 2" xfId="22914"/>
    <cellStyle name="Normal 2 14 7 2 2 2" xfId="22915"/>
    <cellStyle name="Normal 2 14 7 2 2 3" xfId="22916"/>
    <cellStyle name="Normal 2 14 7 2 2 4" xfId="22917"/>
    <cellStyle name="Normal 2 14 7 2 3" xfId="22918"/>
    <cellStyle name="Normal 2 14 7 2 4" xfId="22919"/>
    <cellStyle name="Normal 2 14 7 2 5" xfId="22920"/>
    <cellStyle name="Normal 2 14 7 3" xfId="22921"/>
    <cellStyle name="Normal 2 14 7 3 2" xfId="22922"/>
    <cellStyle name="Normal 2 14 7 3 2 2" xfId="22923"/>
    <cellStyle name="Normal 2 14 7 3 2 3" xfId="22924"/>
    <cellStyle name="Normal 2 14 7 3 2 4" xfId="22925"/>
    <cellStyle name="Normal 2 14 7 3 3" xfId="22926"/>
    <cellStyle name="Normal 2 14 7 3 4" xfId="22927"/>
    <cellStyle name="Normal 2 14 7 3 5" xfId="22928"/>
    <cellStyle name="Normal 2 14 7 4" xfId="22929"/>
    <cellStyle name="Normal 2 14 7 4 2" xfId="22930"/>
    <cellStyle name="Normal 2 14 7 4 2 2" xfId="22931"/>
    <cellStyle name="Normal 2 14 7 4 2 3" xfId="22932"/>
    <cellStyle name="Normal 2 14 7 4 2 4" xfId="22933"/>
    <cellStyle name="Normal 2 14 7 4 3" xfId="22934"/>
    <cellStyle name="Normal 2 14 7 4 4" xfId="22935"/>
    <cellStyle name="Normal 2 14 7 4 5" xfId="22936"/>
    <cellStyle name="Normal 2 14 7 5" xfId="22937"/>
    <cellStyle name="Normal 2 14 7 5 2" xfId="22938"/>
    <cellStyle name="Normal 2 14 7 5 2 2" xfId="22939"/>
    <cellStyle name="Normal 2 14 7 5 2 3" xfId="22940"/>
    <cellStyle name="Normal 2 14 7 5 2 4" xfId="22941"/>
    <cellStyle name="Normal 2 14 7 5 3" xfId="22942"/>
    <cellStyle name="Normal 2 14 7 5 4" xfId="22943"/>
    <cellStyle name="Normal 2 14 7 5 5" xfId="22944"/>
    <cellStyle name="Normal 2 14 7 6" xfId="22945"/>
    <cellStyle name="Normal 2 14 7 6 2" xfId="22946"/>
    <cellStyle name="Normal 2 14 7 6 2 2" xfId="22947"/>
    <cellStyle name="Normal 2 14 7 6 2 3" xfId="22948"/>
    <cellStyle name="Normal 2 14 7 6 2 4" xfId="22949"/>
    <cellStyle name="Normal 2 14 7 6 3" xfId="22950"/>
    <cellStyle name="Normal 2 14 7 6 4" xfId="22951"/>
    <cellStyle name="Normal 2 14 7 6 5" xfId="22952"/>
    <cellStyle name="Normal 2 14 7 7" xfId="22953"/>
    <cellStyle name="Normal 2 14 7 7 2" xfId="22954"/>
    <cellStyle name="Normal 2 14 7 7 2 2" xfId="22955"/>
    <cellStyle name="Normal 2 14 7 7 2 3" xfId="22956"/>
    <cellStyle name="Normal 2 14 7 7 2 4" xfId="22957"/>
    <cellStyle name="Normal 2 14 7 7 3" xfId="22958"/>
    <cellStyle name="Normal 2 14 7 7 4" xfId="22959"/>
    <cellStyle name="Normal 2 14 7 7 5" xfId="22960"/>
    <cellStyle name="Normal 2 14 7 8" xfId="22961"/>
    <cellStyle name="Normal 2 14 7 8 2" xfId="22962"/>
    <cellStyle name="Normal 2 14 7 8 3" xfId="22963"/>
    <cellStyle name="Normal 2 14 7 8 4" xfId="22964"/>
    <cellStyle name="Normal 2 14 7 9" xfId="22965"/>
    <cellStyle name="Normal 2 14 8" xfId="22966"/>
    <cellStyle name="Normal 2 14 8 10" xfId="22967"/>
    <cellStyle name="Normal 2 14 8 11" xfId="22968"/>
    <cellStyle name="Normal 2 14 8 2" xfId="22969"/>
    <cellStyle name="Normal 2 14 8 2 2" xfId="22970"/>
    <cellStyle name="Normal 2 14 8 2 2 2" xfId="22971"/>
    <cellStyle name="Normal 2 14 8 2 2 3" xfId="22972"/>
    <cellStyle name="Normal 2 14 8 2 2 4" xfId="22973"/>
    <cellStyle name="Normal 2 14 8 2 3" xfId="22974"/>
    <cellStyle name="Normal 2 14 8 2 4" xfId="22975"/>
    <cellStyle name="Normal 2 14 8 2 5" xfId="22976"/>
    <cellStyle name="Normal 2 14 8 3" xfId="22977"/>
    <cellStyle name="Normal 2 14 8 3 2" xfId="22978"/>
    <cellStyle name="Normal 2 14 8 3 2 2" xfId="22979"/>
    <cellStyle name="Normal 2 14 8 3 2 3" xfId="22980"/>
    <cellStyle name="Normal 2 14 8 3 2 4" xfId="22981"/>
    <cellStyle name="Normal 2 14 8 3 3" xfId="22982"/>
    <cellStyle name="Normal 2 14 8 3 4" xfId="22983"/>
    <cellStyle name="Normal 2 14 8 3 5" xfId="22984"/>
    <cellStyle name="Normal 2 14 8 4" xfId="22985"/>
    <cellStyle name="Normal 2 14 8 4 2" xfId="22986"/>
    <cellStyle name="Normal 2 14 8 4 2 2" xfId="22987"/>
    <cellStyle name="Normal 2 14 8 4 2 3" xfId="22988"/>
    <cellStyle name="Normal 2 14 8 4 2 4" xfId="22989"/>
    <cellStyle name="Normal 2 14 8 4 3" xfId="22990"/>
    <cellStyle name="Normal 2 14 8 4 4" xfId="22991"/>
    <cellStyle name="Normal 2 14 8 4 4 2" xfId="22992"/>
    <cellStyle name="Normal 2 14 8 4 4 2 2" xfId="22993"/>
    <cellStyle name="Normal 2 14 8 4 4 3" xfId="22994"/>
    <cellStyle name="Normal 2 14 8 4 5" xfId="22995"/>
    <cellStyle name="Normal 2 14 8 5" xfId="22996"/>
    <cellStyle name="Normal 2 14 8 5 2" xfId="22997"/>
    <cellStyle name="Normal 2 14 8 5 2 2" xfId="22998"/>
    <cellStyle name="Normal 2 14 8 5 2 3" xfId="22999"/>
    <cellStyle name="Normal 2 14 8 5 2 4" xfId="23000"/>
    <cellStyle name="Normal 2 14 8 5 3" xfId="23001"/>
    <cellStyle name="Normal 2 14 8 5 4" xfId="23002"/>
    <cellStyle name="Normal 2 14 8 5 5" xfId="23003"/>
    <cellStyle name="Normal 2 14 8 6" xfId="23004"/>
    <cellStyle name="Normal 2 14 8 6 2" xfId="23005"/>
    <cellStyle name="Normal 2 14 8 6 2 2" xfId="23006"/>
    <cellStyle name="Normal 2 14 8 6 2 3" xfId="23007"/>
    <cellStyle name="Normal 2 14 8 6 2 4" xfId="23008"/>
    <cellStyle name="Normal 2 14 8 6 3" xfId="23009"/>
    <cellStyle name="Normal 2 14 8 6 4" xfId="23010"/>
    <cellStyle name="Normal 2 14 8 6 5" xfId="23011"/>
    <cellStyle name="Normal 2 14 8 7" xfId="23012"/>
    <cellStyle name="Normal 2 14 8 7 2" xfId="23013"/>
    <cellStyle name="Normal 2 14 8 7 2 2" xfId="23014"/>
    <cellStyle name="Normal 2 14 8 7 2 3" xfId="23015"/>
    <cellStyle name="Normal 2 14 8 7 2 4" xfId="23016"/>
    <cellStyle name="Normal 2 14 8 7 3" xfId="23017"/>
    <cellStyle name="Normal 2 14 8 7 4" xfId="23018"/>
    <cellStyle name="Normal 2 14 8 7 5" xfId="23019"/>
    <cellStyle name="Normal 2 14 8 8" xfId="23020"/>
    <cellStyle name="Normal 2 14 8 8 2" xfId="23021"/>
    <cellStyle name="Normal 2 14 8 8 3" xfId="23022"/>
    <cellStyle name="Normal 2 14 8 8 4" xfId="23023"/>
    <cellStyle name="Normal 2 14 8 9" xfId="23024"/>
    <cellStyle name="Normal 2 14 9" xfId="23025"/>
    <cellStyle name="Normal 2 14 9 10" xfId="23026"/>
    <cellStyle name="Normal 2 14 9 11" xfId="23027"/>
    <cellStyle name="Normal 2 14 9 2" xfId="23028"/>
    <cellStyle name="Normal 2 14 9 2 2" xfId="23029"/>
    <cellStyle name="Normal 2 14 9 2 2 2" xfId="23030"/>
    <cellStyle name="Normal 2 14 9 2 2 3" xfId="23031"/>
    <cellStyle name="Normal 2 14 9 2 2 4" xfId="23032"/>
    <cellStyle name="Normal 2 14 9 2 3" xfId="23033"/>
    <cellStyle name="Normal 2 14 9 2 4" xfId="23034"/>
    <cellStyle name="Normal 2 14 9 2 5" xfId="23035"/>
    <cellStyle name="Normal 2 14 9 3" xfId="23036"/>
    <cellStyle name="Normal 2 14 9 3 2" xfId="23037"/>
    <cellStyle name="Normal 2 14 9 3 2 2" xfId="23038"/>
    <cellStyle name="Normal 2 14 9 3 2 2 2" xfId="23039"/>
    <cellStyle name="Normal 2 14 9 3 2 2 2 2" xfId="23040"/>
    <cellStyle name="Normal 2 14 9 3 2 2 3" xfId="23041"/>
    <cellStyle name="Normal 2 14 9 3 2 3" xfId="23042"/>
    <cellStyle name="Normal 2 14 9 3 2 4" xfId="23043"/>
    <cellStyle name="Normal 2 14 9 3 3" xfId="23044"/>
    <cellStyle name="Normal 2 14 9 3 4" xfId="23045"/>
    <cellStyle name="Normal 2 14 9 3 5" xfId="23046"/>
    <cellStyle name="Normal 2 14 9 4" xfId="23047"/>
    <cellStyle name="Normal 2 14 9 4 2" xfId="23048"/>
    <cellStyle name="Normal 2 14 9 4 2 2" xfId="23049"/>
    <cellStyle name="Normal 2 14 9 4 2 3" xfId="23050"/>
    <cellStyle name="Normal 2 14 9 4 2 4" xfId="23051"/>
    <cellStyle name="Normal 2 14 9 4 3" xfId="23052"/>
    <cellStyle name="Normal 2 14 9 4 4" xfId="23053"/>
    <cellStyle name="Normal 2 14 9 4 5" xfId="23054"/>
    <cellStyle name="Normal 2 14 9 5" xfId="23055"/>
    <cellStyle name="Normal 2 14 9 5 2" xfId="23056"/>
    <cellStyle name="Normal 2 14 9 5 2 2" xfId="23057"/>
    <cellStyle name="Normal 2 14 9 5 2 3" xfId="23058"/>
    <cellStyle name="Normal 2 14 9 5 2 4" xfId="23059"/>
    <cellStyle name="Normal 2 14 9 5 3" xfId="23060"/>
    <cellStyle name="Normal 2 14 9 5 4" xfId="23061"/>
    <cellStyle name="Normal 2 14 9 5 5" xfId="23062"/>
    <cellStyle name="Normal 2 14 9 6" xfId="23063"/>
    <cellStyle name="Normal 2 14 9 6 2" xfId="23064"/>
    <cellStyle name="Normal 2 14 9 6 2 2" xfId="23065"/>
    <cellStyle name="Normal 2 14 9 6 2 3" xfId="23066"/>
    <cellStyle name="Normal 2 14 9 6 2 4" xfId="23067"/>
    <cellStyle name="Normal 2 14 9 6 3" xfId="23068"/>
    <cellStyle name="Normal 2 14 9 6 4" xfId="23069"/>
    <cellStyle name="Normal 2 14 9 6 5" xfId="23070"/>
    <cellStyle name="Normal 2 14 9 7" xfId="23071"/>
    <cellStyle name="Normal 2 14 9 7 2" xfId="23072"/>
    <cellStyle name="Normal 2 14 9 7 2 2" xfId="23073"/>
    <cellStyle name="Normal 2 14 9 7 2 3" xfId="23074"/>
    <cellStyle name="Normal 2 14 9 7 2 4" xfId="23075"/>
    <cellStyle name="Normal 2 14 9 7 3" xfId="23076"/>
    <cellStyle name="Normal 2 14 9 7 3 2" xfId="23077"/>
    <cellStyle name="Normal 2 14 9 7 3 2 2" xfId="23078"/>
    <cellStyle name="Normal 2 14 9 7 3 3" xfId="23079"/>
    <cellStyle name="Normal 2 14 9 7 4" xfId="23080"/>
    <cellStyle name="Normal 2 14 9 7 5" xfId="23081"/>
    <cellStyle name="Normal 2 14 9 8" xfId="23082"/>
    <cellStyle name="Normal 2 14 9 8 2" xfId="23083"/>
    <cellStyle name="Normal 2 14 9 8 3" xfId="23084"/>
    <cellStyle name="Normal 2 14 9 8 4" xfId="23085"/>
    <cellStyle name="Normal 2 14 9 9" xfId="23086"/>
    <cellStyle name="Normal 2 15" xfId="23087"/>
    <cellStyle name="Normal 2 15 10" xfId="23088"/>
    <cellStyle name="Normal 2 15 10 10" xfId="23089"/>
    <cellStyle name="Normal 2 15 10 11" xfId="23090"/>
    <cellStyle name="Normal 2 15 10 2" xfId="23091"/>
    <cellStyle name="Normal 2 15 10 2 2" xfId="23092"/>
    <cellStyle name="Normal 2 15 10 2 2 2" xfId="23093"/>
    <cellStyle name="Normal 2 15 10 2 2 3" xfId="23094"/>
    <cellStyle name="Normal 2 15 10 2 2 4" xfId="23095"/>
    <cellStyle name="Normal 2 15 10 2 3" xfId="23096"/>
    <cellStyle name="Normal 2 15 10 2 4" xfId="23097"/>
    <cellStyle name="Normal 2 15 10 2 5" xfId="23098"/>
    <cellStyle name="Normal 2 15 10 3" xfId="23099"/>
    <cellStyle name="Normal 2 15 10 3 2" xfId="23100"/>
    <cellStyle name="Normal 2 15 10 3 2 2" xfId="23101"/>
    <cellStyle name="Normal 2 15 10 3 2 3" xfId="23102"/>
    <cellStyle name="Normal 2 15 10 3 2 4" xfId="23103"/>
    <cellStyle name="Normal 2 15 10 3 3" xfId="23104"/>
    <cellStyle name="Normal 2 15 10 3 4" xfId="23105"/>
    <cellStyle name="Normal 2 15 10 3 5" xfId="23106"/>
    <cellStyle name="Normal 2 15 10 4" xfId="23107"/>
    <cellStyle name="Normal 2 15 10 4 2" xfId="23108"/>
    <cellStyle name="Normal 2 15 10 4 2 2" xfId="23109"/>
    <cellStyle name="Normal 2 15 10 4 2 3" xfId="23110"/>
    <cellStyle name="Normal 2 15 10 4 2 4" xfId="23111"/>
    <cellStyle name="Normal 2 15 10 4 3" xfId="23112"/>
    <cellStyle name="Normal 2 15 10 4 4" xfId="23113"/>
    <cellStyle name="Normal 2 15 10 4 5" xfId="23114"/>
    <cellStyle name="Normal 2 15 10 5" xfId="23115"/>
    <cellStyle name="Normal 2 15 10 5 2" xfId="23116"/>
    <cellStyle name="Normal 2 15 10 5 2 2" xfId="23117"/>
    <cellStyle name="Normal 2 15 10 5 2 3" xfId="23118"/>
    <cellStyle name="Normal 2 15 10 5 2 4" xfId="23119"/>
    <cellStyle name="Normal 2 15 10 5 3" xfId="23120"/>
    <cellStyle name="Normal 2 15 10 5 4" xfId="23121"/>
    <cellStyle name="Normal 2 15 10 5 5" xfId="23122"/>
    <cellStyle name="Normal 2 15 10 6" xfId="23123"/>
    <cellStyle name="Normal 2 15 10 6 2" xfId="23124"/>
    <cellStyle name="Normal 2 15 10 6 2 2" xfId="23125"/>
    <cellStyle name="Normal 2 15 10 6 2 3" xfId="23126"/>
    <cellStyle name="Normal 2 15 10 6 2 3 2" xfId="23127"/>
    <cellStyle name="Normal 2 15 10 6 2 3 2 2" xfId="23128"/>
    <cellStyle name="Normal 2 15 10 6 2 3 3" xfId="23129"/>
    <cellStyle name="Normal 2 15 10 6 2 4" xfId="23130"/>
    <cellStyle name="Normal 2 15 10 6 3" xfId="23131"/>
    <cellStyle name="Normal 2 15 10 6 4" xfId="23132"/>
    <cellStyle name="Normal 2 15 10 6 5" xfId="23133"/>
    <cellStyle name="Normal 2 15 10 7" xfId="23134"/>
    <cellStyle name="Normal 2 15 10 7 2" xfId="23135"/>
    <cellStyle name="Normal 2 15 10 7 2 2" xfId="23136"/>
    <cellStyle name="Normal 2 15 10 7 2 3" xfId="23137"/>
    <cellStyle name="Normal 2 15 10 7 2 4" xfId="23138"/>
    <cellStyle name="Normal 2 15 10 7 3" xfId="23139"/>
    <cellStyle name="Normal 2 15 10 7 4" xfId="23140"/>
    <cellStyle name="Normal 2 15 10 7 5" xfId="23141"/>
    <cellStyle name="Normal 2 15 10 8" xfId="23142"/>
    <cellStyle name="Normal 2 15 10 8 2" xfId="23143"/>
    <cellStyle name="Normal 2 15 10 8 3" xfId="23144"/>
    <cellStyle name="Normal 2 15 10 8 4" xfId="23145"/>
    <cellStyle name="Normal 2 15 10 9" xfId="23146"/>
    <cellStyle name="Normal 2 15 11" xfId="23147"/>
    <cellStyle name="Normal 2 15 11 10" xfId="23148"/>
    <cellStyle name="Normal 2 15 11 11" xfId="23149"/>
    <cellStyle name="Normal 2 15 11 2" xfId="23150"/>
    <cellStyle name="Normal 2 15 11 2 2" xfId="23151"/>
    <cellStyle name="Normal 2 15 11 2 2 2" xfId="23152"/>
    <cellStyle name="Normal 2 15 11 2 2 3" xfId="23153"/>
    <cellStyle name="Normal 2 15 11 2 2 4" xfId="23154"/>
    <cellStyle name="Normal 2 15 11 2 3" xfId="23155"/>
    <cellStyle name="Normal 2 15 11 2 4" xfId="23156"/>
    <cellStyle name="Normal 2 15 11 2 5" xfId="23157"/>
    <cellStyle name="Normal 2 15 11 3" xfId="23158"/>
    <cellStyle name="Normal 2 15 11 3 2" xfId="23159"/>
    <cellStyle name="Normal 2 15 11 3 2 2" xfId="23160"/>
    <cellStyle name="Normal 2 15 11 3 2 3" xfId="23161"/>
    <cellStyle name="Normal 2 15 11 3 2 4" xfId="23162"/>
    <cellStyle name="Normal 2 15 11 3 3" xfId="23163"/>
    <cellStyle name="Normal 2 15 11 3 4" xfId="23164"/>
    <cellStyle name="Normal 2 15 11 3 5" xfId="23165"/>
    <cellStyle name="Normal 2 15 11 4" xfId="23166"/>
    <cellStyle name="Normal 2 15 11 4 2" xfId="23167"/>
    <cellStyle name="Normal 2 15 11 4 2 2" xfId="23168"/>
    <cellStyle name="Normal 2 15 11 4 2 3" xfId="23169"/>
    <cellStyle name="Normal 2 15 11 4 2 4" xfId="23170"/>
    <cellStyle name="Normal 2 15 11 4 3" xfId="23171"/>
    <cellStyle name="Normal 2 15 11 4 4" xfId="23172"/>
    <cellStyle name="Normal 2 15 11 4 5" xfId="23173"/>
    <cellStyle name="Normal 2 15 11 5" xfId="23174"/>
    <cellStyle name="Normal 2 15 11 5 2" xfId="23175"/>
    <cellStyle name="Normal 2 15 11 5 2 2" xfId="23176"/>
    <cellStyle name="Normal 2 15 11 5 2 3" xfId="23177"/>
    <cellStyle name="Normal 2 15 11 5 2 3 2" xfId="23178"/>
    <cellStyle name="Normal 2 15 11 5 2 3 2 2" xfId="23179"/>
    <cellStyle name="Normal 2 15 11 5 2 3 3" xfId="23180"/>
    <cellStyle name="Normal 2 15 11 5 2 4" xfId="23181"/>
    <cellStyle name="Normal 2 15 11 5 3" xfId="23182"/>
    <cellStyle name="Normal 2 15 11 5 4" xfId="23183"/>
    <cellStyle name="Normal 2 15 11 5 5" xfId="23184"/>
    <cellStyle name="Normal 2 15 11 6" xfId="23185"/>
    <cellStyle name="Normal 2 15 11 6 2" xfId="23186"/>
    <cellStyle name="Normal 2 15 11 6 2 2" xfId="23187"/>
    <cellStyle name="Normal 2 15 11 6 2 3" xfId="23188"/>
    <cellStyle name="Normal 2 15 11 6 2 4" xfId="23189"/>
    <cellStyle name="Normal 2 15 11 6 3" xfId="23190"/>
    <cellStyle name="Normal 2 15 11 6 4" xfId="23191"/>
    <cellStyle name="Normal 2 15 11 6 5" xfId="23192"/>
    <cellStyle name="Normal 2 15 11 7" xfId="23193"/>
    <cellStyle name="Normal 2 15 11 7 2" xfId="23194"/>
    <cellStyle name="Normal 2 15 11 7 2 2" xfId="23195"/>
    <cellStyle name="Normal 2 15 11 7 2 3" xfId="23196"/>
    <cellStyle name="Normal 2 15 11 7 2 4" xfId="23197"/>
    <cellStyle name="Normal 2 15 11 7 3" xfId="23198"/>
    <cellStyle name="Normal 2 15 11 7 4" xfId="23199"/>
    <cellStyle name="Normal 2 15 11 7 5" xfId="23200"/>
    <cellStyle name="Normal 2 15 11 8" xfId="23201"/>
    <cellStyle name="Normal 2 15 11 8 2" xfId="23202"/>
    <cellStyle name="Normal 2 15 11 8 3" xfId="23203"/>
    <cellStyle name="Normal 2 15 11 8 4" xfId="23204"/>
    <cellStyle name="Normal 2 15 11 9" xfId="23205"/>
    <cellStyle name="Normal 2 15 12" xfId="23206"/>
    <cellStyle name="Normal 2 15 12 10" xfId="23207"/>
    <cellStyle name="Normal 2 15 12 11" xfId="23208"/>
    <cellStyle name="Normal 2 15 12 2" xfId="23209"/>
    <cellStyle name="Normal 2 15 12 2 2" xfId="23210"/>
    <cellStyle name="Normal 2 15 12 2 2 2" xfId="23211"/>
    <cellStyle name="Normal 2 15 12 2 2 3" xfId="23212"/>
    <cellStyle name="Normal 2 15 12 2 2 4" xfId="23213"/>
    <cellStyle name="Normal 2 15 12 2 3" xfId="23214"/>
    <cellStyle name="Normal 2 15 12 2 4" xfId="23215"/>
    <cellStyle name="Normal 2 15 12 2 5" xfId="23216"/>
    <cellStyle name="Normal 2 15 12 3" xfId="23217"/>
    <cellStyle name="Normal 2 15 12 3 2" xfId="23218"/>
    <cellStyle name="Normal 2 15 12 3 2 2" xfId="23219"/>
    <cellStyle name="Normal 2 15 12 3 2 3" xfId="23220"/>
    <cellStyle name="Normal 2 15 12 3 2 4" xfId="23221"/>
    <cellStyle name="Normal 2 15 12 3 3" xfId="23222"/>
    <cellStyle name="Normal 2 15 12 3 4" xfId="23223"/>
    <cellStyle name="Normal 2 15 12 3 5" xfId="23224"/>
    <cellStyle name="Normal 2 15 12 4" xfId="23225"/>
    <cellStyle name="Normal 2 15 12 4 2" xfId="23226"/>
    <cellStyle name="Normal 2 15 12 4 2 2" xfId="23227"/>
    <cellStyle name="Normal 2 15 12 4 2 3" xfId="23228"/>
    <cellStyle name="Normal 2 15 12 4 2 4" xfId="23229"/>
    <cellStyle name="Normal 2 15 12 4 3" xfId="23230"/>
    <cellStyle name="Normal 2 15 12 4 4" xfId="23231"/>
    <cellStyle name="Normal 2 15 12 4 5" xfId="23232"/>
    <cellStyle name="Normal 2 15 12 5" xfId="23233"/>
    <cellStyle name="Normal 2 15 12 5 2" xfId="23234"/>
    <cellStyle name="Normal 2 15 12 5 2 2" xfId="23235"/>
    <cellStyle name="Normal 2 15 12 5 2 3" xfId="23236"/>
    <cellStyle name="Normal 2 15 12 5 2 4" xfId="23237"/>
    <cellStyle name="Normal 2 15 12 5 3" xfId="23238"/>
    <cellStyle name="Normal 2 15 12 5 4" xfId="23239"/>
    <cellStyle name="Normal 2 15 12 5 5" xfId="23240"/>
    <cellStyle name="Normal 2 15 12 6" xfId="23241"/>
    <cellStyle name="Normal 2 15 12 6 2" xfId="23242"/>
    <cellStyle name="Normal 2 15 12 6 2 2" xfId="23243"/>
    <cellStyle name="Normal 2 15 12 6 2 3" xfId="23244"/>
    <cellStyle name="Normal 2 15 12 6 2 4" xfId="23245"/>
    <cellStyle name="Normal 2 15 12 6 3" xfId="23246"/>
    <cellStyle name="Normal 2 15 12 6 4" xfId="23247"/>
    <cellStyle name="Normal 2 15 12 6 4 2" xfId="23248"/>
    <cellStyle name="Normal 2 15 12 6 4 2 2" xfId="23249"/>
    <cellStyle name="Normal 2 15 12 6 4 3" xfId="23250"/>
    <cellStyle name="Normal 2 15 12 6 5" xfId="23251"/>
    <cellStyle name="Normal 2 15 12 7" xfId="23252"/>
    <cellStyle name="Normal 2 15 12 7 2" xfId="23253"/>
    <cellStyle name="Normal 2 15 12 7 2 2" xfId="23254"/>
    <cellStyle name="Normal 2 15 12 7 2 3" xfId="23255"/>
    <cellStyle name="Normal 2 15 12 7 2 4" xfId="23256"/>
    <cellStyle name="Normal 2 15 12 7 3" xfId="23257"/>
    <cellStyle name="Normal 2 15 12 7 4" xfId="23258"/>
    <cellStyle name="Normal 2 15 12 7 5" xfId="23259"/>
    <cellStyle name="Normal 2 15 12 8" xfId="23260"/>
    <cellStyle name="Normal 2 15 12 8 2" xfId="23261"/>
    <cellStyle name="Normal 2 15 12 8 3" xfId="23262"/>
    <cellStyle name="Normal 2 15 12 8 4" xfId="23263"/>
    <cellStyle name="Normal 2 15 12 9" xfId="23264"/>
    <cellStyle name="Normal 2 15 13" xfId="23265"/>
    <cellStyle name="Normal 2 15 13 10" xfId="23266"/>
    <cellStyle name="Normal 2 15 13 11" xfId="23267"/>
    <cellStyle name="Normal 2 15 13 2" xfId="23268"/>
    <cellStyle name="Normal 2 15 13 2 2" xfId="23269"/>
    <cellStyle name="Normal 2 15 13 2 2 2" xfId="23270"/>
    <cellStyle name="Normal 2 15 13 2 2 2 2" xfId="23271"/>
    <cellStyle name="Normal 2 15 13 2 2 3" xfId="23272"/>
    <cellStyle name="Normal 2 15 13 2 2 4" xfId="23273"/>
    <cellStyle name="Normal 2 15 13 2 2 5" xfId="23274"/>
    <cellStyle name="Normal 2 15 13 2 3" xfId="23275"/>
    <cellStyle name="Normal 2 15 13 2 4" xfId="23276"/>
    <cellStyle name="Normal 2 15 13 2 5" xfId="23277"/>
    <cellStyle name="Normal 2 15 13 3" xfId="23278"/>
    <cellStyle name="Normal 2 15 13 3 2" xfId="23279"/>
    <cellStyle name="Normal 2 15 13 3 2 2" xfId="23280"/>
    <cellStyle name="Normal 2 15 13 3 2 2 2" xfId="23281"/>
    <cellStyle name="Normal 2 15 13 3 2 2 2 2" xfId="23282"/>
    <cellStyle name="Normal 2 15 13 3 2 2 3" xfId="23283"/>
    <cellStyle name="Normal 2 15 13 3 2 3" xfId="23284"/>
    <cellStyle name="Normal 2 15 13 3 2 4" xfId="23285"/>
    <cellStyle name="Normal 2 15 13 3 3" xfId="23286"/>
    <cellStyle name="Normal 2 15 13 3 4" xfId="23287"/>
    <cellStyle name="Normal 2 15 13 3 5" xfId="23288"/>
    <cellStyle name="Normal 2 15 13 4" xfId="23289"/>
    <cellStyle name="Normal 2 15 13 4 2" xfId="23290"/>
    <cellStyle name="Normal 2 15 13 4 2 2" xfId="23291"/>
    <cellStyle name="Normal 2 15 13 4 2 3" xfId="23292"/>
    <cellStyle name="Normal 2 15 13 4 2 4" xfId="23293"/>
    <cellStyle name="Normal 2 15 13 4 3" xfId="23294"/>
    <cellStyle name="Normal 2 15 13 4 4" xfId="23295"/>
    <cellStyle name="Normal 2 15 13 4 5" xfId="23296"/>
    <cellStyle name="Normal 2 15 13 5" xfId="23297"/>
    <cellStyle name="Normal 2 15 13 5 2" xfId="23298"/>
    <cellStyle name="Normal 2 15 13 5 2 2" xfId="23299"/>
    <cellStyle name="Normal 2 15 13 5 2 3" xfId="23300"/>
    <cellStyle name="Normal 2 15 13 5 2 4" xfId="23301"/>
    <cellStyle name="Normal 2 15 13 5 3" xfId="23302"/>
    <cellStyle name="Normal 2 15 13 5 4" xfId="23303"/>
    <cellStyle name="Normal 2 15 13 5 5" xfId="23304"/>
    <cellStyle name="Normal 2 15 13 6" xfId="23305"/>
    <cellStyle name="Normal 2 15 13 6 2" xfId="23306"/>
    <cellStyle name="Normal 2 15 13 6 2 2" xfId="23307"/>
    <cellStyle name="Normal 2 15 13 6 2 3" xfId="23308"/>
    <cellStyle name="Normal 2 15 13 6 2 4" xfId="23309"/>
    <cellStyle name="Normal 2 15 13 6 3" xfId="23310"/>
    <cellStyle name="Normal 2 15 13 6 4" xfId="23311"/>
    <cellStyle name="Normal 2 15 13 6 5" xfId="23312"/>
    <cellStyle name="Normal 2 15 13 7" xfId="23313"/>
    <cellStyle name="Normal 2 15 13 7 2" xfId="23314"/>
    <cellStyle name="Normal 2 15 13 7 2 2" xfId="23315"/>
    <cellStyle name="Normal 2 15 13 7 2 3" xfId="23316"/>
    <cellStyle name="Normal 2 15 13 7 2 4" xfId="23317"/>
    <cellStyle name="Normal 2 15 13 7 3" xfId="23318"/>
    <cellStyle name="Normal 2 15 13 7 4" xfId="23319"/>
    <cellStyle name="Normal 2 15 13 7 5" xfId="23320"/>
    <cellStyle name="Normal 2 15 13 8" xfId="23321"/>
    <cellStyle name="Normal 2 15 13 8 2" xfId="23322"/>
    <cellStyle name="Normal 2 15 13 8 3" xfId="23323"/>
    <cellStyle name="Normal 2 15 13 8 4" xfId="23324"/>
    <cellStyle name="Normal 2 15 13 9" xfId="23325"/>
    <cellStyle name="Normal 2 15 14" xfId="23326"/>
    <cellStyle name="Normal 2 15 14 2" xfId="23327"/>
    <cellStyle name="Normal 2 15 14 2 2" xfId="23328"/>
    <cellStyle name="Normal 2 15 14 2 3" xfId="23329"/>
    <cellStyle name="Normal 2 15 14 2 4" xfId="23330"/>
    <cellStyle name="Normal 2 15 14 3" xfId="23331"/>
    <cellStyle name="Normal 2 15 14 4" xfId="23332"/>
    <cellStyle name="Normal 2 15 14 5" xfId="23333"/>
    <cellStyle name="Normal 2 15 15" xfId="23334"/>
    <cellStyle name="Normal 2 15 15 10" xfId="23335"/>
    <cellStyle name="Normal 2 15 15 11" xfId="23336"/>
    <cellStyle name="Normal 2 15 15 12" xfId="23337"/>
    <cellStyle name="Normal 2 15 15 13" xfId="23338"/>
    <cellStyle name="Normal 2 15 15 14" xfId="23339"/>
    <cellStyle name="Normal 2 15 15 15" xfId="23340"/>
    <cellStyle name="Normal 2 15 15 16" xfId="23341"/>
    <cellStyle name="Normal 2 15 15 17" xfId="23342"/>
    <cellStyle name="Normal 2 15 15 18" xfId="23343"/>
    <cellStyle name="Normal 2 15 15 19" xfId="23344"/>
    <cellStyle name="Normal 2 15 15 2" xfId="23345"/>
    <cellStyle name="Normal 2 15 15 2 10" xfId="23346"/>
    <cellStyle name="Normal 2 15 15 2 11" xfId="23347"/>
    <cellStyle name="Normal 2 15 15 2 12" xfId="23348"/>
    <cellStyle name="Normal 2 15 15 2 13" xfId="23349"/>
    <cellStyle name="Normal 2 15 15 2 14" xfId="23350"/>
    <cellStyle name="Normal 2 15 15 2 15" xfId="23351"/>
    <cellStyle name="Normal 2 15 15 2 16" xfId="23352"/>
    <cellStyle name="Normal 2 15 15 2 17" xfId="23353"/>
    <cellStyle name="Normal 2 15 15 2 18" xfId="23354"/>
    <cellStyle name="Normal 2 15 15 2 19" xfId="23355"/>
    <cellStyle name="Normal 2 15 15 2 2" xfId="23356"/>
    <cellStyle name="Normal 2 15 15 2 20" xfId="23357"/>
    <cellStyle name="Normal 2 15 15 2 21" xfId="23358"/>
    <cellStyle name="Normal 2 15 15 2 22" xfId="23359"/>
    <cellStyle name="Normal 2 15 15 2 23" xfId="23360"/>
    <cellStyle name="Normal 2 15 15 2 24" xfId="23361"/>
    <cellStyle name="Normal 2 15 15 2 25" xfId="23362"/>
    <cellStyle name="Normal 2 15 15 2 26" xfId="23363"/>
    <cellStyle name="Normal 2 15 15 2 27" xfId="23364"/>
    <cellStyle name="Normal 2 15 15 2 3" xfId="23365"/>
    <cellStyle name="Normal 2 15 15 2 4" xfId="23366"/>
    <cellStyle name="Normal 2 15 15 2 5" xfId="23367"/>
    <cellStyle name="Normal 2 15 15 2 6" xfId="23368"/>
    <cellStyle name="Normal 2 15 15 2 7" xfId="23369"/>
    <cellStyle name="Normal 2 15 15 2 8" xfId="23370"/>
    <cellStyle name="Normal 2 15 15 2 9" xfId="23371"/>
    <cellStyle name="Normal 2 15 15 20" xfId="23372"/>
    <cellStyle name="Normal 2 15 15 21" xfId="23373"/>
    <cellStyle name="Normal 2 15 15 22" xfId="23374"/>
    <cellStyle name="Normal 2 15 15 23" xfId="23375"/>
    <cellStyle name="Normal 2 15 15 24" xfId="23376"/>
    <cellStyle name="Normal 2 15 15 25" xfId="23377"/>
    <cellStyle name="Normal 2 15 15 26" xfId="23378"/>
    <cellStyle name="Normal 2 15 15 27" xfId="23379"/>
    <cellStyle name="Normal 2 15 15 3" xfId="23380"/>
    <cellStyle name="Normal 2 15 15 3 2" xfId="23381"/>
    <cellStyle name="Normal 2 15 15 4" xfId="23382"/>
    <cellStyle name="Normal 2 15 15 5" xfId="23383"/>
    <cellStyle name="Normal 2 15 15 6" xfId="23384"/>
    <cellStyle name="Normal 2 15 15 7" xfId="23385"/>
    <cellStyle name="Normal 2 15 15 8" xfId="23386"/>
    <cellStyle name="Normal 2 15 15 9" xfId="23387"/>
    <cellStyle name="Normal 2 15 16" xfId="23388"/>
    <cellStyle name="Normal 2 15 16 2" xfId="23389"/>
    <cellStyle name="Normal 2 15 16 2 2" xfId="23390"/>
    <cellStyle name="Normal 2 15 16 2 3" xfId="23391"/>
    <cellStyle name="Normal 2 15 16 2 4" xfId="23392"/>
    <cellStyle name="Normal 2 15 16 3" xfId="23393"/>
    <cellStyle name="Normal 2 15 16 4" xfId="23394"/>
    <cellStyle name="Normal 2 15 16 5" xfId="23395"/>
    <cellStyle name="Normal 2 15 17" xfId="23396"/>
    <cellStyle name="Normal 2 15 17 2" xfId="23397"/>
    <cellStyle name="Normal 2 15 17 2 2" xfId="23398"/>
    <cellStyle name="Normal 2 15 17 2 3" xfId="23399"/>
    <cellStyle name="Normal 2 15 17 2 4" xfId="23400"/>
    <cellStyle name="Normal 2 15 17 3" xfId="23401"/>
    <cellStyle name="Normal 2 15 17 4" xfId="23402"/>
    <cellStyle name="Normal 2 15 17 5" xfId="23403"/>
    <cellStyle name="Normal 2 15 18" xfId="23404"/>
    <cellStyle name="Normal 2 15 18 2" xfId="23405"/>
    <cellStyle name="Normal 2 15 18 2 2" xfId="23406"/>
    <cellStyle name="Normal 2 15 18 2 3" xfId="23407"/>
    <cellStyle name="Normal 2 15 18 2 4" xfId="23408"/>
    <cellStyle name="Normal 2 15 18 3" xfId="23409"/>
    <cellStyle name="Normal 2 15 18 4" xfId="23410"/>
    <cellStyle name="Normal 2 15 18 5" xfId="23411"/>
    <cellStyle name="Normal 2 15 19" xfId="23412"/>
    <cellStyle name="Normal 2 15 19 2" xfId="23413"/>
    <cellStyle name="Normal 2 15 19 2 2" xfId="23414"/>
    <cellStyle name="Normal 2 15 19 2 3" xfId="23415"/>
    <cellStyle name="Normal 2 15 19 2 4" xfId="23416"/>
    <cellStyle name="Normal 2 15 19 3" xfId="23417"/>
    <cellStyle name="Normal 2 15 19 4" xfId="23418"/>
    <cellStyle name="Normal 2 15 19 5" xfId="23419"/>
    <cellStyle name="Normal 2 15 2" xfId="23420"/>
    <cellStyle name="Normal 2 15 2 10" xfId="23421"/>
    <cellStyle name="Normal 2 15 2 11" xfId="23422"/>
    <cellStyle name="Normal 2 15 2 12" xfId="23423"/>
    <cellStyle name="Normal 2 15 2 13" xfId="23424"/>
    <cellStyle name="Normal 2 15 2 14" xfId="23425"/>
    <cellStyle name="Normal 2 15 2 14 10" xfId="23426"/>
    <cellStyle name="Normal 2 15 2 14 11" xfId="23427"/>
    <cellStyle name="Normal 2 15 2 14 12" xfId="23428"/>
    <cellStyle name="Normal 2 15 2 14 13" xfId="23429"/>
    <cellStyle name="Normal 2 15 2 14 14" xfId="23430"/>
    <cellStyle name="Normal 2 15 2 14 15" xfId="23431"/>
    <cellStyle name="Normal 2 15 2 14 16" xfId="23432"/>
    <cellStyle name="Normal 2 15 2 14 17" xfId="23433"/>
    <cellStyle name="Normal 2 15 2 14 18" xfId="23434"/>
    <cellStyle name="Normal 2 15 2 14 19" xfId="23435"/>
    <cellStyle name="Normal 2 15 2 14 2" xfId="23436"/>
    <cellStyle name="Normal 2 15 2 14 2 10" xfId="23437"/>
    <cellStyle name="Normal 2 15 2 14 2 11" xfId="23438"/>
    <cellStyle name="Normal 2 15 2 14 2 12" xfId="23439"/>
    <cellStyle name="Normal 2 15 2 14 2 13" xfId="23440"/>
    <cellStyle name="Normal 2 15 2 14 2 14" xfId="23441"/>
    <cellStyle name="Normal 2 15 2 14 2 15" xfId="23442"/>
    <cellStyle name="Normal 2 15 2 14 2 16" xfId="23443"/>
    <cellStyle name="Normal 2 15 2 14 2 17" xfId="23444"/>
    <cellStyle name="Normal 2 15 2 14 2 18" xfId="23445"/>
    <cellStyle name="Normal 2 15 2 14 2 19" xfId="23446"/>
    <cellStyle name="Normal 2 15 2 14 2 2" xfId="23447"/>
    <cellStyle name="Normal 2 15 2 14 2 20" xfId="23448"/>
    <cellStyle name="Normal 2 15 2 14 2 21" xfId="23449"/>
    <cellStyle name="Normal 2 15 2 14 2 22" xfId="23450"/>
    <cellStyle name="Normal 2 15 2 14 2 23" xfId="23451"/>
    <cellStyle name="Normal 2 15 2 14 2 24" xfId="23452"/>
    <cellStyle name="Normal 2 15 2 14 2 25" xfId="23453"/>
    <cellStyle name="Normal 2 15 2 14 2 26" xfId="23454"/>
    <cellStyle name="Normal 2 15 2 14 2 27" xfId="23455"/>
    <cellStyle name="Normal 2 15 2 14 2 3" xfId="23456"/>
    <cellStyle name="Normal 2 15 2 14 2 4" xfId="23457"/>
    <cellStyle name="Normal 2 15 2 14 2 5" xfId="23458"/>
    <cellStyle name="Normal 2 15 2 14 2 6" xfId="23459"/>
    <cellStyle name="Normal 2 15 2 14 2 7" xfId="23460"/>
    <cellStyle name="Normal 2 15 2 14 2 8" xfId="23461"/>
    <cellStyle name="Normal 2 15 2 14 2 9" xfId="23462"/>
    <cellStyle name="Normal 2 15 2 14 20" xfId="23463"/>
    <cellStyle name="Normal 2 15 2 14 21" xfId="23464"/>
    <cellStyle name="Normal 2 15 2 14 22" xfId="23465"/>
    <cellStyle name="Normal 2 15 2 14 23" xfId="23466"/>
    <cellStyle name="Normal 2 15 2 14 24" xfId="23467"/>
    <cellStyle name="Normal 2 15 2 14 25" xfId="23468"/>
    <cellStyle name="Normal 2 15 2 14 26" xfId="23469"/>
    <cellStyle name="Normal 2 15 2 14 27" xfId="23470"/>
    <cellStyle name="Normal 2 15 2 14 3" xfId="23471"/>
    <cellStyle name="Normal 2 15 2 14 4" xfId="23472"/>
    <cellStyle name="Normal 2 15 2 14 5" xfId="23473"/>
    <cellStyle name="Normal 2 15 2 14 6" xfId="23474"/>
    <cellStyle name="Normal 2 15 2 14 7" xfId="23475"/>
    <cellStyle name="Normal 2 15 2 14 8" xfId="23476"/>
    <cellStyle name="Normal 2 15 2 14 9" xfId="23477"/>
    <cellStyle name="Normal 2 15 2 15" xfId="23478"/>
    <cellStyle name="Normal 2 15 2 16" xfId="23479"/>
    <cellStyle name="Normal 2 15 2 17" xfId="23480"/>
    <cellStyle name="Normal 2 15 2 18" xfId="23481"/>
    <cellStyle name="Normal 2 15 2 19" xfId="23482"/>
    <cellStyle name="Normal 2 15 2 2" xfId="23483"/>
    <cellStyle name="Normal 2 15 2 2 2" xfId="23484"/>
    <cellStyle name="Normal 2 15 2 2 2 2" xfId="23485"/>
    <cellStyle name="Normal 2 15 2 2 2 3" xfId="23486"/>
    <cellStyle name="Normal 2 15 2 2 2 4" xfId="23487"/>
    <cellStyle name="Normal 2 15 2 2 3" xfId="23488"/>
    <cellStyle name="Normal 2 15 2 2 4" xfId="23489"/>
    <cellStyle name="Normal 2 15 2 2 5" xfId="23490"/>
    <cellStyle name="Normal 2 15 2 20" xfId="23491"/>
    <cellStyle name="Normal 2 15 2 21" xfId="23492"/>
    <cellStyle name="Normal 2 15 2 22" xfId="23493"/>
    <cellStyle name="Normal 2 15 2 23" xfId="23494"/>
    <cellStyle name="Normal 2 15 2 24" xfId="23495"/>
    <cellStyle name="Normal 2 15 2 25" xfId="23496"/>
    <cellStyle name="Normal 2 15 2 26" xfId="23497"/>
    <cellStyle name="Normal 2 15 2 27" xfId="23498"/>
    <cellStyle name="Normal 2 15 2 28" xfId="23499"/>
    <cellStyle name="Normal 2 15 2 29" xfId="23500"/>
    <cellStyle name="Normal 2 15 2 3" xfId="23501"/>
    <cellStyle name="Normal 2 15 2 3 10" xfId="23502"/>
    <cellStyle name="Normal 2 15 2 3 11" xfId="23503"/>
    <cellStyle name="Normal 2 15 2 3 12" xfId="23504"/>
    <cellStyle name="Normal 2 15 2 3 13" xfId="23505"/>
    <cellStyle name="Normal 2 15 2 3 14" xfId="23506"/>
    <cellStyle name="Normal 2 15 2 3 15" xfId="23507"/>
    <cellStyle name="Normal 2 15 2 3 16" xfId="23508"/>
    <cellStyle name="Normal 2 15 2 3 17" xfId="23509"/>
    <cellStyle name="Normal 2 15 2 3 18" xfId="23510"/>
    <cellStyle name="Normal 2 15 2 3 19" xfId="23511"/>
    <cellStyle name="Normal 2 15 2 3 2" xfId="23512"/>
    <cellStyle name="Normal 2 15 2 3 2 10" xfId="23513"/>
    <cellStyle name="Normal 2 15 2 3 2 11" xfId="23514"/>
    <cellStyle name="Normal 2 15 2 3 2 12" xfId="23515"/>
    <cellStyle name="Normal 2 15 2 3 2 13" xfId="23516"/>
    <cellStyle name="Normal 2 15 2 3 2 14" xfId="23517"/>
    <cellStyle name="Normal 2 15 2 3 2 15" xfId="23518"/>
    <cellStyle name="Normal 2 15 2 3 2 16" xfId="23519"/>
    <cellStyle name="Normal 2 15 2 3 2 17" xfId="23520"/>
    <cellStyle name="Normal 2 15 2 3 2 18" xfId="23521"/>
    <cellStyle name="Normal 2 15 2 3 2 19" xfId="23522"/>
    <cellStyle name="Normal 2 15 2 3 2 2" xfId="23523"/>
    <cellStyle name="Normal 2 15 2 3 2 2 10" xfId="23524"/>
    <cellStyle name="Normal 2 15 2 3 2 2 11" xfId="23525"/>
    <cellStyle name="Normal 2 15 2 3 2 2 12" xfId="23526"/>
    <cellStyle name="Normal 2 15 2 3 2 2 13" xfId="23527"/>
    <cellStyle name="Normal 2 15 2 3 2 2 14" xfId="23528"/>
    <cellStyle name="Normal 2 15 2 3 2 2 15" xfId="23529"/>
    <cellStyle name="Normal 2 15 2 3 2 2 16" xfId="23530"/>
    <cellStyle name="Normal 2 15 2 3 2 2 17" xfId="23531"/>
    <cellStyle name="Normal 2 15 2 3 2 2 18" xfId="23532"/>
    <cellStyle name="Normal 2 15 2 3 2 2 19" xfId="23533"/>
    <cellStyle name="Normal 2 15 2 3 2 2 2" xfId="23534"/>
    <cellStyle name="Normal 2 15 2 3 2 2 20" xfId="23535"/>
    <cellStyle name="Normal 2 15 2 3 2 2 21" xfId="23536"/>
    <cellStyle name="Normal 2 15 2 3 2 2 22" xfId="23537"/>
    <cellStyle name="Normal 2 15 2 3 2 2 23" xfId="23538"/>
    <cellStyle name="Normal 2 15 2 3 2 2 24" xfId="23539"/>
    <cellStyle name="Normal 2 15 2 3 2 2 25" xfId="23540"/>
    <cellStyle name="Normal 2 15 2 3 2 2 26" xfId="23541"/>
    <cellStyle name="Normal 2 15 2 3 2 2 27" xfId="23542"/>
    <cellStyle name="Normal 2 15 2 3 2 2 3" xfId="23543"/>
    <cellStyle name="Normal 2 15 2 3 2 2 4" xfId="23544"/>
    <cellStyle name="Normal 2 15 2 3 2 2 5" xfId="23545"/>
    <cellStyle name="Normal 2 15 2 3 2 2 6" xfId="23546"/>
    <cellStyle name="Normal 2 15 2 3 2 2 7" xfId="23547"/>
    <cellStyle name="Normal 2 15 2 3 2 2 8" xfId="23548"/>
    <cellStyle name="Normal 2 15 2 3 2 2 9" xfId="23549"/>
    <cellStyle name="Normal 2 15 2 3 2 20" xfId="23550"/>
    <cellStyle name="Normal 2 15 2 3 2 21" xfId="23551"/>
    <cellStyle name="Normal 2 15 2 3 2 22" xfId="23552"/>
    <cellStyle name="Normal 2 15 2 3 2 23" xfId="23553"/>
    <cellStyle name="Normal 2 15 2 3 2 24" xfId="23554"/>
    <cellStyle name="Normal 2 15 2 3 2 25" xfId="23555"/>
    <cellStyle name="Normal 2 15 2 3 2 26" xfId="23556"/>
    <cellStyle name="Normal 2 15 2 3 2 27" xfId="23557"/>
    <cellStyle name="Normal 2 15 2 3 2 3" xfId="23558"/>
    <cellStyle name="Normal 2 15 2 3 2 4" xfId="23559"/>
    <cellStyle name="Normal 2 15 2 3 2 5" xfId="23560"/>
    <cellStyle name="Normal 2 15 2 3 2 6" xfId="23561"/>
    <cellStyle name="Normal 2 15 2 3 2 7" xfId="23562"/>
    <cellStyle name="Normal 2 15 2 3 2 8" xfId="23563"/>
    <cellStyle name="Normal 2 15 2 3 2 9" xfId="23564"/>
    <cellStyle name="Normal 2 15 2 3 20" xfId="23565"/>
    <cellStyle name="Normal 2 15 2 3 21" xfId="23566"/>
    <cellStyle name="Normal 2 15 2 3 22" xfId="23567"/>
    <cellStyle name="Normal 2 15 2 3 23" xfId="23568"/>
    <cellStyle name="Normal 2 15 2 3 24" xfId="23569"/>
    <cellStyle name="Normal 2 15 2 3 25" xfId="23570"/>
    <cellStyle name="Normal 2 15 2 3 26" xfId="23571"/>
    <cellStyle name="Normal 2 15 2 3 27" xfId="23572"/>
    <cellStyle name="Normal 2 15 2 3 28" xfId="23573"/>
    <cellStyle name="Normal 2 15 2 3 29" xfId="23574"/>
    <cellStyle name="Normal 2 15 2 3 3" xfId="23575"/>
    <cellStyle name="Normal 2 15 2 3 30" xfId="23576"/>
    <cellStyle name="Normal 2 15 2 3 31" xfId="23577"/>
    <cellStyle name="Normal 2 15 2 3 32" xfId="23578"/>
    <cellStyle name="Normal 2 15 2 3 33" xfId="23579"/>
    <cellStyle name="Normal 2 15 2 3 34" xfId="23580"/>
    <cellStyle name="Normal 2 15 2 3 35" xfId="23581"/>
    <cellStyle name="Normal 2 15 2 3 36" xfId="23582"/>
    <cellStyle name="Normal 2 15 2 3 37" xfId="23583"/>
    <cellStyle name="Normal 2 15 2 3 38" xfId="23584"/>
    <cellStyle name="Normal 2 15 2 3 39" xfId="23585"/>
    <cellStyle name="Normal 2 15 2 3 4" xfId="23586"/>
    <cellStyle name="Normal 2 15 2 3 5" xfId="23587"/>
    <cellStyle name="Normal 2 15 2 3 6" xfId="23588"/>
    <cellStyle name="Normal 2 15 2 3 7" xfId="23589"/>
    <cellStyle name="Normal 2 15 2 3 8" xfId="23590"/>
    <cellStyle name="Normal 2 15 2 3 9" xfId="23591"/>
    <cellStyle name="Normal 2 15 2 30" xfId="23592"/>
    <cellStyle name="Normal 2 15 2 31" xfId="23593"/>
    <cellStyle name="Normal 2 15 2 32" xfId="23594"/>
    <cellStyle name="Normal 2 15 2 33" xfId="23595"/>
    <cellStyle name="Normal 2 15 2 34" xfId="23596"/>
    <cellStyle name="Normal 2 15 2 35" xfId="23597"/>
    <cellStyle name="Normal 2 15 2 36" xfId="23598"/>
    <cellStyle name="Normal 2 15 2 37" xfId="23599"/>
    <cellStyle name="Normal 2 15 2 38" xfId="23600"/>
    <cellStyle name="Normal 2 15 2 39" xfId="23601"/>
    <cellStyle name="Normal 2 15 2 4" xfId="23602"/>
    <cellStyle name="Normal 2 15 2 4 2" xfId="23603"/>
    <cellStyle name="Normal 2 15 2 4 2 2" xfId="23604"/>
    <cellStyle name="Normal 2 15 2 4 2 2 2" xfId="23605"/>
    <cellStyle name="Normal 2 15 2 4 2 3" xfId="23606"/>
    <cellStyle name="Normal 2 15 2 4 2 4" xfId="23607"/>
    <cellStyle name="Normal 2 15 2 4 2 5" xfId="23608"/>
    <cellStyle name="Normal 2 15 2 4 3" xfId="23609"/>
    <cellStyle name="Normal 2 15 2 4 4" xfId="23610"/>
    <cellStyle name="Normal 2 15 2 4 5" xfId="23611"/>
    <cellStyle name="Normal 2 15 2 40" xfId="23612"/>
    <cellStyle name="Normal 2 15 2 41" xfId="23613"/>
    <cellStyle name="Normal 2 15 2 42" xfId="23614"/>
    <cellStyle name="Normal 2 15 2 43" xfId="23615"/>
    <cellStyle name="Normal 2 15 2 44" xfId="23616"/>
    <cellStyle name="Normal 2 15 2 45" xfId="23617"/>
    <cellStyle name="Normal 2 15 2 46" xfId="23618"/>
    <cellStyle name="Normal 2 15 2 47" xfId="23619"/>
    <cellStyle name="Normal 2 15 2 48" xfId="23620"/>
    <cellStyle name="Normal 2 15 2 49" xfId="23621"/>
    <cellStyle name="Normal 2 15 2 5" xfId="23622"/>
    <cellStyle name="Normal 2 15 2 5 2" xfId="23623"/>
    <cellStyle name="Normal 2 15 2 5 2 2" xfId="23624"/>
    <cellStyle name="Normal 2 15 2 5 2 3" xfId="23625"/>
    <cellStyle name="Normal 2 15 2 5 2 4" xfId="23626"/>
    <cellStyle name="Normal 2 15 2 5 3" xfId="23627"/>
    <cellStyle name="Normal 2 15 2 5 4" xfId="23628"/>
    <cellStyle name="Normal 2 15 2 5 5" xfId="23629"/>
    <cellStyle name="Normal 2 15 2 50" xfId="23630"/>
    <cellStyle name="Normal 2 15 2 6" xfId="23631"/>
    <cellStyle name="Normal 2 15 2 6 2" xfId="23632"/>
    <cellStyle name="Normal 2 15 2 6 2 2" xfId="23633"/>
    <cellStyle name="Normal 2 15 2 6 2 3" xfId="23634"/>
    <cellStyle name="Normal 2 15 2 6 2 4" xfId="23635"/>
    <cellStyle name="Normal 2 15 2 6 3" xfId="23636"/>
    <cellStyle name="Normal 2 15 2 6 4" xfId="23637"/>
    <cellStyle name="Normal 2 15 2 6 5" xfId="23638"/>
    <cellStyle name="Normal 2 15 2 7" xfId="23639"/>
    <cellStyle name="Normal 2 15 2 7 2" xfId="23640"/>
    <cellStyle name="Normal 2 15 2 7 2 2" xfId="23641"/>
    <cellStyle name="Normal 2 15 2 7 2 3" xfId="23642"/>
    <cellStyle name="Normal 2 15 2 7 2 4" xfId="23643"/>
    <cellStyle name="Normal 2 15 2 7 3" xfId="23644"/>
    <cellStyle name="Normal 2 15 2 7 4" xfId="23645"/>
    <cellStyle name="Normal 2 15 2 7 5" xfId="23646"/>
    <cellStyle name="Normal 2 15 2 8" xfId="23647"/>
    <cellStyle name="Normal 2 15 2 8 2" xfId="23648"/>
    <cellStyle name="Normal 2 15 2 8 3" xfId="23649"/>
    <cellStyle name="Normal 2 15 2 8 4" xfId="23650"/>
    <cellStyle name="Normal 2 15 2 9" xfId="23651"/>
    <cellStyle name="Normal 2 15 20" xfId="23652"/>
    <cellStyle name="Normal 2 15 20 2" xfId="23653"/>
    <cellStyle name="Normal 2 15 20 3" xfId="23654"/>
    <cellStyle name="Normal 2 15 20 4" xfId="23655"/>
    <cellStyle name="Normal 2 15 21" xfId="23656"/>
    <cellStyle name="Normal 2 15 22" xfId="23657"/>
    <cellStyle name="Normal 2 15 23" xfId="23658"/>
    <cellStyle name="Normal 2 15 24" xfId="23659"/>
    <cellStyle name="Normal 2 15 25" xfId="23660"/>
    <cellStyle name="Normal 2 15 26" xfId="23661"/>
    <cellStyle name="Normal 2 15 27" xfId="23662"/>
    <cellStyle name="Normal 2 15 28" xfId="23663"/>
    <cellStyle name="Normal 2 15 29" xfId="23664"/>
    <cellStyle name="Normal 2 15 3" xfId="23665"/>
    <cellStyle name="Normal 2 15 3 10" xfId="23666"/>
    <cellStyle name="Normal 2 15 3 11" xfId="23667"/>
    <cellStyle name="Normal 2 15 3 2" xfId="23668"/>
    <cellStyle name="Normal 2 15 3 2 2" xfId="23669"/>
    <cellStyle name="Normal 2 15 3 2 2 2" xfId="23670"/>
    <cellStyle name="Normal 2 15 3 2 2 3" xfId="23671"/>
    <cellStyle name="Normal 2 15 3 2 2 4" xfId="23672"/>
    <cellStyle name="Normal 2 15 3 2 3" xfId="23673"/>
    <cellStyle name="Normal 2 15 3 2 4" xfId="23674"/>
    <cellStyle name="Normal 2 15 3 2 5" xfId="23675"/>
    <cellStyle name="Normal 2 15 3 3" xfId="23676"/>
    <cellStyle name="Normal 2 15 3 3 2" xfId="23677"/>
    <cellStyle name="Normal 2 15 3 3 2 2" xfId="23678"/>
    <cellStyle name="Normal 2 15 3 3 2 3" xfId="23679"/>
    <cellStyle name="Normal 2 15 3 3 2 4" xfId="23680"/>
    <cellStyle name="Normal 2 15 3 3 3" xfId="23681"/>
    <cellStyle name="Normal 2 15 3 3 4" xfId="23682"/>
    <cellStyle name="Normal 2 15 3 3 5" xfId="23683"/>
    <cellStyle name="Normal 2 15 3 4" xfId="23684"/>
    <cellStyle name="Normal 2 15 3 4 2" xfId="23685"/>
    <cellStyle name="Normal 2 15 3 4 2 2" xfId="23686"/>
    <cellStyle name="Normal 2 15 3 4 2 3" xfId="23687"/>
    <cellStyle name="Normal 2 15 3 4 2 4" xfId="23688"/>
    <cellStyle name="Normal 2 15 3 4 3" xfId="23689"/>
    <cellStyle name="Normal 2 15 3 4 4" xfId="23690"/>
    <cellStyle name="Normal 2 15 3 4 5" xfId="23691"/>
    <cellStyle name="Normal 2 15 3 5" xfId="23692"/>
    <cellStyle name="Normal 2 15 3 5 2" xfId="23693"/>
    <cellStyle name="Normal 2 15 3 5 2 2" xfId="23694"/>
    <cellStyle name="Normal 2 15 3 5 2 3" xfId="23695"/>
    <cellStyle name="Normal 2 15 3 5 2 4" xfId="23696"/>
    <cellStyle name="Normal 2 15 3 5 3" xfId="23697"/>
    <cellStyle name="Normal 2 15 3 5 4" xfId="23698"/>
    <cellStyle name="Normal 2 15 3 5 5" xfId="23699"/>
    <cellStyle name="Normal 2 15 3 6" xfId="23700"/>
    <cellStyle name="Normal 2 15 3 6 2" xfId="23701"/>
    <cellStyle name="Normal 2 15 3 6 2 2" xfId="23702"/>
    <cellStyle name="Normal 2 15 3 6 2 3" xfId="23703"/>
    <cellStyle name="Normal 2 15 3 6 2 4" xfId="23704"/>
    <cellStyle name="Normal 2 15 3 6 3" xfId="23705"/>
    <cellStyle name="Normal 2 15 3 6 4" xfId="23706"/>
    <cellStyle name="Normal 2 15 3 6 5" xfId="23707"/>
    <cellStyle name="Normal 2 15 3 7" xfId="23708"/>
    <cellStyle name="Normal 2 15 3 7 2" xfId="23709"/>
    <cellStyle name="Normal 2 15 3 7 2 2" xfId="23710"/>
    <cellStyle name="Normal 2 15 3 7 2 3" xfId="23711"/>
    <cellStyle name="Normal 2 15 3 7 2 4" xfId="23712"/>
    <cellStyle name="Normal 2 15 3 7 3" xfId="23713"/>
    <cellStyle name="Normal 2 15 3 7 4" xfId="23714"/>
    <cellStyle name="Normal 2 15 3 7 5" xfId="23715"/>
    <cellStyle name="Normal 2 15 3 8" xfId="23716"/>
    <cellStyle name="Normal 2 15 3 8 2" xfId="23717"/>
    <cellStyle name="Normal 2 15 3 8 3" xfId="23718"/>
    <cellStyle name="Normal 2 15 3 8 4" xfId="23719"/>
    <cellStyle name="Normal 2 15 3 9" xfId="23720"/>
    <cellStyle name="Normal 2 15 30" xfId="23721"/>
    <cellStyle name="Normal 2 15 31" xfId="23722"/>
    <cellStyle name="Normal 2 15 32" xfId="23723"/>
    <cellStyle name="Normal 2 15 33" xfId="23724"/>
    <cellStyle name="Normal 2 15 34" xfId="23725"/>
    <cellStyle name="Normal 2 15 35" xfId="23726"/>
    <cellStyle name="Normal 2 15 36" xfId="23727"/>
    <cellStyle name="Normal 2 15 37" xfId="23728"/>
    <cellStyle name="Normal 2 15 38" xfId="23729"/>
    <cellStyle name="Normal 2 15 39" xfId="23730"/>
    <cellStyle name="Normal 2 15 4" xfId="23731"/>
    <cellStyle name="Normal 2 15 4 10" xfId="23732"/>
    <cellStyle name="Normal 2 15 4 11" xfId="23733"/>
    <cellStyle name="Normal 2 15 4 12" xfId="23734"/>
    <cellStyle name="Normal 2 15 4 13" xfId="23735"/>
    <cellStyle name="Normal 2 15 4 14" xfId="23736"/>
    <cellStyle name="Normal 2 15 4 15" xfId="23737"/>
    <cellStyle name="Normal 2 15 4 16" xfId="23738"/>
    <cellStyle name="Normal 2 15 4 17" xfId="23739"/>
    <cellStyle name="Normal 2 15 4 18" xfId="23740"/>
    <cellStyle name="Normal 2 15 4 19" xfId="23741"/>
    <cellStyle name="Normal 2 15 4 2" xfId="23742"/>
    <cellStyle name="Normal 2 15 4 2 10" xfId="23743"/>
    <cellStyle name="Normal 2 15 4 2 11" xfId="23744"/>
    <cellStyle name="Normal 2 15 4 2 12" xfId="23745"/>
    <cellStyle name="Normal 2 15 4 2 13" xfId="23746"/>
    <cellStyle name="Normal 2 15 4 2 14" xfId="23747"/>
    <cellStyle name="Normal 2 15 4 2 15" xfId="23748"/>
    <cellStyle name="Normal 2 15 4 2 16" xfId="23749"/>
    <cellStyle name="Normal 2 15 4 2 17" xfId="23750"/>
    <cellStyle name="Normal 2 15 4 2 18" xfId="23751"/>
    <cellStyle name="Normal 2 15 4 2 19" xfId="23752"/>
    <cellStyle name="Normal 2 15 4 2 2" xfId="23753"/>
    <cellStyle name="Normal 2 15 4 2 2 10" xfId="23754"/>
    <cellStyle name="Normal 2 15 4 2 2 11" xfId="23755"/>
    <cellStyle name="Normal 2 15 4 2 2 12" xfId="23756"/>
    <cellStyle name="Normal 2 15 4 2 2 13" xfId="23757"/>
    <cellStyle name="Normal 2 15 4 2 2 14" xfId="23758"/>
    <cellStyle name="Normal 2 15 4 2 2 15" xfId="23759"/>
    <cellStyle name="Normal 2 15 4 2 2 16" xfId="23760"/>
    <cellStyle name="Normal 2 15 4 2 2 17" xfId="23761"/>
    <cellStyle name="Normal 2 15 4 2 2 18" xfId="23762"/>
    <cellStyle name="Normal 2 15 4 2 2 19" xfId="23763"/>
    <cellStyle name="Normal 2 15 4 2 2 2" xfId="23764"/>
    <cellStyle name="Normal 2 15 4 2 2 20" xfId="23765"/>
    <cellStyle name="Normal 2 15 4 2 2 21" xfId="23766"/>
    <cellStyle name="Normal 2 15 4 2 2 22" xfId="23767"/>
    <cellStyle name="Normal 2 15 4 2 2 23" xfId="23768"/>
    <cellStyle name="Normal 2 15 4 2 2 24" xfId="23769"/>
    <cellStyle name="Normal 2 15 4 2 2 25" xfId="23770"/>
    <cellStyle name="Normal 2 15 4 2 2 26" xfId="23771"/>
    <cellStyle name="Normal 2 15 4 2 2 27" xfId="23772"/>
    <cellStyle name="Normal 2 15 4 2 2 3" xfId="23773"/>
    <cellStyle name="Normal 2 15 4 2 2 4" xfId="23774"/>
    <cellStyle name="Normal 2 15 4 2 2 5" xfId="23775"/>
    <cellStyle name="Normal 2 15 4 2 2 6" xfId="23776"/>
    <cellStyle name="Normal 2 15 4 2 2 7" xfId="23777"/>
    <cellStyle name="Normal 2 15 4 2 2 8" xfId="23778"/>
    <cellStyle name="Normal 2 15 4 2 2 9" xfId="23779"/>
    <cellStyle name="Normal 2 15 4 2 20" xfId="23780"/>
    <cellStyle name="Normal 2 15 4 2 21" xfId="23781"/>
    <cellStyle name="Normal 2 15 4 2 22" xfId="23782"/>
    <cellStyle name="Normal 2 15 4 2 23" xfId="23783"/>
    <cellStyle name="Normal 2 15 4 2 24" xfId="23784"/>
    <cellStyle name="Normal 2 15 4 2 25" xfId="23785"/>
    <cellStyle name="Normal 2 15 4 2 26" xfId="23786"/>
    <cellStyle name="Normal 2 15 4 2 27" xfId="23787"/>
    <cellStyle name="Normal 2 15 4 2 3" xfId="23788"/>
    <cellStyle name="Normal 2 15 4 2 4" xfId="23789"/>
    <cellStyle name="Normal 2 15 4 2 5" xfId="23790"/>
    <cellStyle name="Normal 2 15 4 2 6" xfId="23791"/>
    <cellStyle name="Normal 2 15 4 2 7" xfId="23792"/>
    <cellStyle name="Normal 2 15 4 2 8" xfId="23793"/>
    <cellStyle name="Normal 2 15 4 2 9" xfId="23794"/>
    <cellStyle name="Normal 2 15 4 20" xfId="23795"/>
    <cellStyle name="Normal 2 15 4 21" xfId="23796"/>
    <cellStyle name="Normal 2 15 4 22" xfId="23797"/>
    <cellStyle name="Normal 2 15 4 23" xfId="23798"/>
    <cellStyle name="Normal 2 15 4 24" xfId="23799"/>
    <cellStyle name="Normal 2 15 4 25" xfId="23800"/>
    <cellStyle name="Normal 2 15 4 26" xfId="23801"/>
    <cellStyle name="Normal 2 15 4 27" xfId="23802"/>
    <cellStyle name="Normal 2 15 4 28" xfId="23803"/>
    <cellStyle name="Normal 2 15 4 29" xfId="23804"/>
    <cellStyle name="Normal 2 15 4 3" xfId="23805"/>
    <cellStyle name="Normal 2 15 4 3 2" xfId="23806"/>
    <cellStyle name="Normal 2 15 4 3 2 2" xfId="23807"/>
    <cellStyle name="Normal 2 15 4 3 2 3" xfId="23808"/>
    <cellStyle name="Normal 2 15 4 3 2 4" xfId="23809"/>
    <cellStyle name="Normal 2 15 4 3 3" xfId="23810"/>
    <cellStyle name="Normal 2 15 4 3 4" xfId="23811"/>
    <cellStyle name="Normal 2 15 4 3 5" xfId="23812"/>
    <cellStyle name="Normal 2 15 4 30" xfId="23813"/>
    <cellStyle name="Normal 2 15 4 31" xfId="23814"/>
    <cellStyle name="Normal 2 15 4 32" xfId="23815"/>
    <cellStyle name="Normal 2 15 4 33" xfId="23816"/>
    <cellStyle name="Normal 2 15 4 34" xfId="23817"/>
    <cellStyle name="Normal 2 15 4 35" xfId="23818"/>
    <cellStyle name="Normal 2 15 4 36" xfId="23819"/>
    <cellStyle name="Normal 2 15 4 37" xfId="23820"/>
    <cellStyle name="Normal 2 15 4 38" xfId="23821"/>
    <cellStyle name="Normal 2 15 4 39" xfId="23822"/>
    <cellStyle name="Normal 2 15 4 4" xfId="23823"/>
    <cellStyle name="Normal 2 15 4 4 2" xfId="23824"/>
    <cellStyle name="Normal 2 15 4 4 2 2" xfId="23825"/>
    <cellStyle name="Normal 2 15 4 4 2 3" xfId="23826"/>
    <cellStyle name="Normal 2 15 4 4 2 4" xfId="23827"/>
    <cellStyle name="Normal 2 15 4 4 3" xfId="23828"/>
    <cellStyle name="Normal 2 15 4 4 4" xfId="23829"/>
    <cellStyle name="Normal 2 15 4 4 5" xfId="23830"/>
    <cellStyle name="Normal 2 15 4 5" xfId="23831"/>
    <cellStyle name="Normal 2 15 4 5 2" xfId="23832"/>
    <cellStyle name="Normal 2 15 4 5 2 2" xfId="23833"/>
    <cellStyle name="Normal 2 15 4 5 2 3" xfId="23834"/>
    <cellStyle name="Normal 2 15 4 5 2 4" xfId="23835"/>
    <cellStyle name="Normal 2 15 4 5 3" xfId="23836"/>
    <cellStyle name="Normal 2 15 4 5 4" xfId="23837"/>
    <cellStyle name="Normal 2 15 4 5 5" xfId="23838"/>
    <cellStyle name="Normal 2 15 4 6" xfId="23839"/>
    <cellStyle name="Normal 2 15 4 6 2" xfId="23840"/>
    <cellStyle name="Normal 2 15 4 6 2 2" xfId="23841"/>
    <cellStyle name="Normal 2 15 4 6 2 3" xfId="23842"/>
    <cellStyle name="Normal 2 15 4 6 2 4" xfId="23843"/>
    <cellStyle name="Normal 2 15 4 6 3" xfId="23844"/>
    <cellStyle name="Normal 2 15 4 6 4" xfId="23845"/>
    <cellStyle name="Normal 2 15 4 6 5" xfId="23846"/>
    <cellStyle name="Normal 2 15 4 7" xfId="23847"/>
    <cellStyle name="Normal 2 15 4 7 2" xfId="23848"/>
    <cellStyle name="Normal 2 15 4 7 2 2" xfId="23849"/>
    <cellStyle name="Normal 2 15 4 7 2 3" xfId="23850"/>
    <cellStyle name="Normal 2 15 4 7 2 4" xfId="23851"/>
    <cellStyle name="Normal 2 15 4 7 3" xfId="23852"/>
    <cellStyle name="Normal 2 15 4 7 4" xfId="23853"/>
    <cellStyle name="Normal 2 15 4 7 5" xfId="23854"/>
    <cellStyle name="Normal 2 15 4 8" xfId="23855"/>
    <cellStyle name="Normal 2 15 4 8 2" xfId="23856"/>
    <cellStyle name="Normal 2 15 4 8 3" xfId="23857"/>
    <cellStyle name="Normal 2 15 4 8 4" xfId="23858"/>
    <cellStyle name="Normal 2 15 4 9" xfId="23859"/>
    <cellStyle name="Normal 2 15 40" xfId="23860"/>
    <cellStyle name="Normal 2 15 41" xfId="23861"/>
    <cellStyle name="Normal 2 15 42" xfId="23862"/>
    <cellStyle name="Normal 2 15 43" xfId="23863"/>
    <cellStyle name="Normal 2 15 44" xfId="23864"/>
    <cellStyle name="Normal 2 15 45" xfId="23865"/>
    <cellStyle name="Normal 2 15 46" xfId="23866"/>
    <cellStyle name="Normal 2 15 47" xfId="23867"/>
    <cellStyle name="Normal 2 15 48" xfId="23868"/>
    <cellStyle name="Normal 2 15 49" xfId="23869"/>
    <cellStyle name="Normal 2 15 5" xfId="23870"/>
    <cellStyle name="Normal 2 15 5 10" xfId="23871"/>
    <cellStyle name="Normal 2 15 5 11" xfId="23872"/>
    <cellStyle name="Normal 2 15 5 2" xfId="23873"/>
    <cellStyle name="Normal 2 15 5 2 2" xfId="23874"/>
    <cellStyle name="Normal 2 15 5 2 2 2" xfId="23875"/>
    <cellStyle name="Normal 2 15 5 2 2 3" xfId="23876"/>
    <cellStyle name="Normal 2 15 5 2 2 4" xfId="23877"/>
    <cellStyle name="Normal 2 15 5 2 3" xfId="23878"/>
    <cellStyle name="Normal 2 15 5 2 4" xfId="23879"/>
    <cellStyle name="Normal 2 15 5 2 5" xfId="23880"/>
    <cellStyle name="Normal 2 15 5 3" xfId="23881"/>
    <cellStyle name="Normal 2 15 5 3 2" xfId="23882"/>
    <cellStyle name="Normal 2 15 5 3 2 2" xfId="23883"/>
    <cellStyle name="Normal 2 15 5 3 2 3" xfId="23884"/>
    <cellStyle name="Normal 2 15 5 3 2 4" xfId="23885"/>
    <cellStyle name="Normal 2 15 5 3 3" xfId="23886"/>
    <cellStyle name="Normal 2 15 5 3 4" xfId="23887"/>
    <cellStyle name="Normal 2 15 5 3 5" xfId="23888"/>
    <cellStyle name="Normal 2 15 5 4" xfId="23889"/>
    <cellStyle name="Normal 2 15 5 4 2" xfId="23890"/>
    <cellStyle name="Normal 2 15 5 4 2 2" xfId="23891"/>
    <cellStyle name="Normal 2 15 5 4 2 3" xfId="23892"/>
    <cellStyle name="Normal 2 15 5 4 2 4" xfId="23893"/>
    <cellStyle name="Normal 2 15 5 4 3" xfId="23894"/>
    <cellStyle name="Normal 2 15 5 4 4" xfId="23895"/>
    <cellStyle name="Normal 2 15 5 4 5" xfId="23896"/>
    <cellStyle name="Normal 2 15 5 5" xfId="23897"/>
    <cellStyle name="Normal 2 15 5 5 2" xfId="23898"/>
    <cellStyle name="Normal 2 15 5 5 2 2" xfId="23899"/>
    <cellStyle name="Normal 2 15 5 5 2 3" xfId="23900"/>
    <cellStyle name="Normal 2 15 5 5 2 4" xfId="23901"/>
    <cellStyle name="Normal 2 15 5 5 3" xfId="23902"/>
    <cellStyle name="Normal 2 15 5 5 4" xfId="23903"/>
    <cellStyle name="Normal 2 15 5 5 4 2" xfId="23904"/>
    <cellStyle name="Normal 2 15 5 5 4 2 2" xfId="23905"/>
    <cellStyle name="Normal 2 15 5 5 4 3" xfId="23906"/>
    <cellStyle name="Normal 2 15 5 5 5" xfId="23907"/>
    <cellStyle name="Normal 2 15 5 6" xfId="23908"/>
    <cellStyle name="Normal 2 15 5 6 2" xfId="23909"/>
    <cellStyle name="Normal 2 15 5 6 2 2" xfId="23910"/>
    <cellStyle name="Normal 2 15 5 6 2 2 2" xfId="23911"/>
    <cellStyle name="Normal 2 15 5 6 2 3" xfId="23912"/>
    <cellStyle name="Normal 2 15 5 6 2 4" xfId="23913"/>
    <cellStyle name="Normal 2 15 5 6 2 5" xfId="23914"/>
    <cellStyle name="Normal 2 15 5 6 3" xfId="23915"/>
    <cellStyle name="Normal 2 15 5 6 4" xfId="23916"/>
    <cellStyle name="Normal 2 15 5 6 5" xfId="23917"/>
    <cellStyle name="Normal 2 15 5 7" xfId="23918"/>
    <cellStyle name="Normal 2 15 5 7 2" xfId="23919"/>
    <cellStyle name="Normal 2 15 5 7 2 2" xfId="23920"/>
    <cellStyle name="Normal 2 15 5 7 2 3" xfId="23921"/>
    <cellStyle name="Normal 2 15 5 7 2 4" xfId="23922"/>
    <cellStyle name="Normal 2 15 5 7 3" xfId="23923"/>
    <cellStyle name="Normal 2 15 5 7 4" xfId="23924"/>
    <cellStyle name="Normal 2 15 5 7 5" xfId="23925"/>
    <cellStyle name="Normal 2 15 5 8" xfId="23926"/>
    <cellStyle name="Normal 2 15 5 8 2" xfId="23927"/>
    <cellStyle name="Normal 2 15 5 8 2 2" xfId="23928"/>
    <cellStyle name="Normal 2 15 5 8 3" xfId="23929"/>
    <cellStyle name="Normal 2 15 5 8 4" xfId="23930"/>
    <cellStyle name="Normal 2 15 5 8 5" xfId="23931"/>
    <cellStyle name="Normal 2 15 5 9" xfId="23932"/>
    <cellStyle name="Normal 2 15 50" xfId="23933"/>
    <cellStyle name="Normal 2 15 51" xfId="23934"/>
    <cellStyle name="Normal 2 15 6" xfId="23935"/>
    <cellStyle name="Normal 2 15 6 10" xfId="23936"/>
    <cellStyle name="Normal 2 15 6 11" xfId="23937"/>
    <cellStyle name="Normal 2 15 6 2" xfId="23938"/>
    <cellStyle name="Normal 2 15 6 2 2" xfId="23939"/>
    <cellStyle name="Normal 2 15 6 2 2 2" xfId="23940"/>
    <cellStyle name="Normal 2 15 6 2 2 3" xfId="23941"/>
    <cellStyle name="Normal 2 15 6 2 2 4" xfId="23942"/>
    <cellStyle name="Normal 2 15 6 2 3" xfId="23943"/>
    <cellStyle name="Normal 2 15 6 2 4" xfId="23944"/>
    <cellStyle name="Normal 2 15 6 2 5" xfId="23945"/>
    <cellStyle name="Normal 2 15 6 3" xfId="23946"/>
    <cellStyle name="Normal 2 15 6 3 2" xfId="23947"/>
    <cellStyle name="Normal 2 15 6 3 2 2" xfId="23948"/>
    <cellStyle name="Normal 2 15 6 3 2 3" xfId="23949"/>
    <cellStyle name="Normal 2 15 6 3 2 4" xfId="23950"/>
    <cellStyle name="Normal 2 15 6 3 3" xfId="23951"/>
    <cellStyle name="Normal 2 15 6 3 4" xfId="23952"/>
    <cellStyle name="Normal 2 15 6 3 5" xfId="23953"/>
    <cellStyle name="Normal 2 15 6 4" xfId="23954"/>
    <cellStyle name="Normal 2 15 6 4 2" xfId="23955"/>
    <cellStyle name="Normal 2 15 6 4 2 2" xfId="23956"/>
    <cellStyle name="Normal 2 15 6 4 2 3" xfId="23957"/>
    <cellStyle name="Normal 2 15 6 4 2 4" xfId="23958"/>
    <cellStyle name="Normal 2 15 6 4 3" xfId="23959"/>
    <cellStyle name="Normal 2 15 6 4 4" xfId="23960"/>
    <cellStyle name="Normal 2 15 6 4 5" xfId="23961"/>
    <cellStyle name="Normal 2 15 6 5" xfId="23962"/>
    <cellStyle name="Normal 2 15 6 5 2" xfId="23963"/>
    <cellStyle name="Normal 2 15 6 5 2 2" xfId="23964"/>
    <cellStyle name="Normal 2 15 6 5 2 3" xfId="23965"/>
    <cellStyle name="Normal 2 15 6 5 2 4" xfId="23966"/>
    <cellStyle name="Normal 2 15 6 5 3" xfId="23967"/>
    <cellStyle name="Normal 2 15 6 5 4" xfId="23968"/>
    <cellStyle name="Normal 2 15 6 5 5" xfId="23969"/>
    <cellStyle name="Normal 2 15 6 6" xfId="23970"/>
    <cellStyle name="Normal 2 15 6 6 2" xfId="23971"/>
    <cellStyle name="Normal 2 15 6 6 2 2" xfId="23972"/>
    <cellStyle name="Normal 2 15 6 6 2 3" xfId="23973"/>
    <cellStyle name="Normal 2 15 6 6 2 4" xfId="23974"/>
    <cellStyle name="Normal 2 15 6 6 3" xfId="23975"/>
    <cellStyle name="Normal 2 15 6 6 4" xfId="23976"/>
    <cellStyle name="Normal 2 15 6 6 5" xfId="23977"/>
    <cellStyle name="Normal 2 15 6 7" xfId="23978"/>
    <cellStyle name="Normal 2 15 6 7 2" xfId="23979"/>
    <cellStyle name="Normal 2 15 6 7 2 2" xfId="23980"/>
    <cellStyle name="Normal 2 15 6 7 2 3" xfId="23981"/>
    <cellStyle name="Normal 2 15 6 7 2 4" xfId="23982"/>
    <cellStyle name="Normal 2 15 6 7 3" xfId="23983"/>
    <cellStyle name="Normal 2 15 6 7 3 2" xfId="23984"/>
    <cellStyle name="Normal 2 15 6 7 4" xfId="23985"/>
    <cellStyle name="Normal 2 15 6 7 5" xfId="23986"/>
    <cellStyle name="Normal 2 15 6 7 6" xfId="23987"/>
    <cellStyle name="Normal 2 15 6 8" xfId="23988"/>
    <cellStyle name="Normal 2 15 6 8 2" xfId="23989"/>
    <cellStyle name="Normal 2 15 6 8 3" xfId="23990"/>
    <cellStyle name="Normal 2 15 6 8 4" xfId="23991"/>
    <cellStyle name="Normal 2 15 6 9" xfId="23992"/>
    <cellStyle name="Normal 2 15 7" xfId="23993"/>
    <cellStyle name="Normal 2 15 7 10" xfId="23994"/>
    <cellStyle name="Normal 2 15 7 11" xfId="23995"/>
    <cellStyle name="Normal 2 15 7 2" xfId="23996"/>
    <cellStyle name="Normal 2 15 7 2 2" xfId="23997"/>
    <cellStyle name="Normal 2 15 7 2 2 2" xfId="23998"/>
    <cellStyle name="Normal 2 15 7 2 2 3" xfId="23999"/>
    <cellStyle name="Normal 2 15 7 2 2 4" xfId="24000"/>
    <cellStyle name="Normal 2 15 7 2 3" xfId="24001"/>
    <cellStyle name="Normal 2 15 7 2 4" xfId="24002"/>
    <cellStyle name="Normal 2 15 7 2 5" xfId="24003"/>
    <cellStyle name="Normal 2 15 7 3" xfId="24004"/>
    <cellStyle name="Normal 2 15 7 3 2" xfId="24005"/>
    <cellStyle name="Normal 2 15 7 3 2 2" xfId="24006"/>
    <cellStyle name="Normal 2 15 7 3 2 3" xfId="24007"/>
    <cellStyle name="Normal 2 15 7 3 2 4" xfId="24008"/>
    <cellStyle name="Normal 2 15 7 3 3" xfId="24009"/>
    <cellStyle name="Normal 2 15 7 3 4" xfId="24010"/>
    <cellStyle name="Normal 2 15 7 3 5" xfId="24011"/>
    <cellStyle name="Normal 2 15 7 4" xfId="24012"/>
    <cellStyle name="Normal 2 15 7 4 2" xfId="24013"/>
    <cellStyle name="Normal 2 15 7 4 2 2" xfId="24014"/>
    <cellStyle name="Normal 2 15 7 4 2 3" xfId="24015"/>
    <cellStyle name="Normal 2 15 7 4 2 4" xfId="24016"/>
    <cellStyle name="Normal 2 15 7 4 3" xfId="24017"/>
    <cellStyle name="Normal 2 15 7 4 4" xfId="24018"/>
    <cellStyle name="Normal 2 15 7 4 5" xfId="24019"/>
    <cellStyle name="Normal 2 15 7 5" xfId="24020"/>
    <cellStyle name="Normal 2 15 7 5 2" xfId="24021"/>
    <cellStyle name="Normal 2 15 7 5 2 2" xfId="24022"/>
    <cellStyle name="Normal 2 15 7 5 2 3" xfId="24023"/>
    <cellStyle name="Normal 2 15 7 5 2 4" xfId="24024"/>
    <cellStyle name="Normal 2 15 7 5 3" xfId="24025"/>
    <cellStyle name="Normal 2 15 7 5 4" xfId="24026"/>
    <cellStyle name="Normal 2 15 7 5 5" xfId="24027"/>
    <cellStyle name="Normal 2 15 7 6" xfId="24028"/>
    <cellStyle name="Normal 2 15 7 6 2" xfId="24029"/>
    <cellStyle name="Normal 2 15 7 6 2 2" xfId="24030"/>
    <cellStyle name="Normal 2 15 7 6 2 3" xfId="24031"/>
    <cellStyle name="Normal 2 15 7 6 2 4" xfId="24032"/>
    <cellStyle name="Normal 2 15 7 6 3" xfId="24033"/>
    <cellStyle name="Normal 2 15 7 6 4" xfId="24034"/>
    <cellStyle name="Normal 2 15 7 6 5" xfId="24035"/>
    <cellStyle name="Normal 2 15 7 7" xfId="24036"/>
    <cellStyle name="Normal 2 15 7 7 2" xfId="24037"/>
    <cellStyle name="Normal 2 15 7 7 2 2" xfId="24038"/>
    <cellStyle name="Normal 2 15 7 7 2 3" xfId="24039"/>
    <cellStyle name="Normal 2 15 7 7 2 4" xfId="24040"/>
    <cellStyle name="Normal 2 15 7 7 3" xfId="24041"/>
    <cellStyle name="Normal 2 15 7 7 4" xfId="24042"/>
    <cellStyle name="Normal 2 15 7 7 5" xfId="24043"/>
    <cellStyle name="Normal 2 15 7 8" xfId="24044"/>
    <cellStyle name="Normal 2 15 7 8 2" xfId="24045"/>
    <cellStyle name="Normal 2 15 7 8 3" xfId="24046"/>
    <cellStyle name="Normal 2 15 7 8 4" xfId="24047"/>
    <cellStyle name="Normal 2 15 7 9" xfId="24048"/>
    <cellStyle name="Normal 2 15 8" xfId="24049"/>
    <cellStyle name="Normal 2 15 8 10" xfId="24050"/>
    <cellStyle name="Normal 2 15 8 11" xfId="24051"/>
    <cellStyle name="Normal 2 15 8 2" xfId="24052"/>
    <cellStyle name="Normal 2 15 8 2 2" xfId="24053"/>
    <cellStyle name="Normal 2 15 8 2 2 2" xfId="24054"/>
    <cellStyle name="Normal 2 15 8 2 2 3" xfId="24055"/>
    <cellStyle name="Normal 2 15 8 2 2 4" xfId="24056"/>
    <cellStyle name="Normal 2 15 8 2 3" xfId="24057"/>
    <cellStyle name="Normal 2 15 8 2 4" xfId="24058"/>
    <cellStyle name="Normal 2 15 8 2 5" xfId="24059"/>
    <cellStyle name="Normal 2 15 8 3" xfId="24060"/>
    <cellStyle name="Normal 2 15 8 3 2" xfId="24061"/>
    <cellStyle name="Normal 2 15 8 3 2 2" xfId="24062"/>
    <cellStyle name="Normal 2 15 8 3 2 3" xfId="24063"/>
    <cellStyle name="Normal 2 15 8 3 2 4" xfId="24064"/>
    <cellStyle name="Normal 2 15 8 3 3" xfId="24065"/>
    <cellStyle name="Normal 2 15 8 3 4" xfId="24066"/>
    <cellStyle name="Normal 2 15 8 3 5" xfId="24067"/>
    <cellStyle name="Normal 2 15 8 4" xfId="24068"/>
    <cellStyle name="Normal 2 15 8 4 2" xfId="24069"/>
    <cellStyle name="Normal 2 15 8 4 2 2" xfId="24070"/>
    <cellStyle name="Normal 2 15 8 4 2 3" xfId="24071"/>
    <cellStyle name="Normal 2 15 8 4 2 4" xfId="24072"/>
    <cellStyle name="Normal 2 15 8 4 3" xfId="24073"/>
    <cellStyle name="Normal 2 15 8 4 4" xfId="24074"/>
    <cellStyle name="Normal 2 15 8 4 5" xfId="24075"/>
    <cellStyle name="Normal 2 15 8 5" xfId="24076"/>
    <cellStyle name="Normal 2 15 8 5 2" xfId="24077"/>
    <cellStyle name="Normal 2 15 8 5 2 2" xfId="24078"/>
    <cellStyle name="Normal 2 15 8 5 2 3" xfId="24079"/>
    <cellStyle name="Normal 2 15 8 5 2 4" xfId="24080"/>
    <cellStyle name="Normal 2 15 8 5 3" xfId="24081"/>
    <cellStyle name="Normal 2 15 8 5 4" xfId="24082"/>
    <cellStyle name="Normal 2 15 8 5 5" xfId="24083"/>
    <cellStyle name="Normal 2 15 8 6" xfId="24084"/>
    <cellStyle name="Normal 2 15 8 6 2" xfId="24085"/>
    <cellStyle name="Normal 2 15 8 6 2 2" xfId="24086"/>
    <cellStyle name="Normal 2 15 8 6 2 3" xfId="24087"/>
    <cellStyle name="Normal 2 15 8 6 2 4" xfId="24088"/>
    <cellStyle name="Normal 2 15 8 6 3" xfId="24089"/>
    <cellStyle name="Normal 2 15 8 6 4" xfId="24090"/>
    <cellStyle name="Normal 2 15 8 6 5" xfId="24091"/>
    <cellStyle name="Normal 2 15 8 7" xfId="24092"/>
    <cellStyle name="Normal 2 15 8 7 2" xfId="24093"/>
    <cellStyle name="Normal 2 15 8 7 2 2" xfId="24094"/>
    <cellStyle name="Normal 2 15 8 7 2 3" xfId="24095"/>
    <cellStyle name="Normal 2 15 8 7 2 4" xfId="24096"/>
    <cellStyle name="Normal 2 15 8 7 3" xfId="24097"/>
    <cellStyle name="Normal 2 15 8 7 3 2" xfId="24098"/>
    <cellStyle name="Normal 2 15 8 7 3 2 2" xfId="24099"/>
    <cellStyle name="Normal 2 15 8 7 3 3" xfId="24100"/>
    <cellStyle name="Normal 2 15 8 7 4" xfId="24101"/>
    <cellStyle name="Normal 2 15 8 7 5" xfId="24102"/>
    <cellStyle name="Normal 2 15 8 8" xfId="24103"/>
    <cellStyle name="Normal 2 15 8 8 2" xfId="24104"/>
    <cellStyle name="Normal 2 15 8 8 3" xfId="24105"/>
    <cellStyle name="Normal 2 15 8 8 4" xfId="24106"/>
    <cellStyle name="Normal 2 15 8 9" xfId="24107"/>
    <cellStyle name="Normal 2 15 9" xfId="24108"/>
    <cellStyle name="Normal 2 15 9 10" xfId="24109"/>
    <cellStyle name="Normal 2 15 9 11" xfId="24110"/>
    <cellStyle name="Normal 2 15 9 2" xfId="24111"/>
    <cellStyle name="Normal 2 15 9 2 2" xfId="24112"/>
    <cellStyle name="Normal 2 15 9 2 2 2" xfId="24113"/>
    <cellStyle name="Normal 2 15 9 2 2 3" xfId="24114"/>
    <cellStyle name="Normal 2 15 9 2 2 4" xfId="24115"/>
    <cellStyle name="Normal 2 15 9 2 3" xfId="24116"/>
    <cellStyle name="Normal 2 15 9 2 4" xfId="24117"/>
    <cellStyle name="Normal 2 15 9 2 5" xfId="24118"/>
    <cellStyle name="Normal 2 15 9 3" xfId="24119"/>
    <cellStyle name="Normal 2 15 9 3 2" xfId="24120"/>
    <cellStyle name="Normal 2 15 9 3 2 2" xfId="24121"/>
    <cellStyle name="Normal 2 15 9 3 2 3" xfId="24122"/>
    <cellStyle name="Normal 2 15 9 3 2 4" xfId="24123"/>
    <cellStyle name="Normal 2 15 9 3 3" xfId="24124"/>
    <cellStyle name="Normal 2 15 9 3 4" xfId="24125"/>
    <cellStyle name="Normal 2 15 9 3 5" xfId="24126"/>
    <cellStyle name="Normal 2 15 9 4" xfId="24127"/>
    <cellStyle name="Normal 2 15 9 4 2" xfId="24128"/>
    <cellStyle name="Normal 2 15 9 4 2 2" xfId="24129"/>
    <cellStyle name="Normal 2 15 9 4 2 3" xfId="24130"/>
    <cellStyle name="Normal 2 15 9 4 2 4" xfId="24131"/>
    <cellStyle name="Normal 2 15 9 4 3" xfId="24132"/>
    <cellStyle name="Normal 2 15 9 4 4" xfId="24133"/>
    <cellStyle name="Normal 2 15 9 4 5" xfId="24134"/>
    <cellStyle name="Normal 2 15 9 5" xfId="24135"/>
    <cellStyle name="Normal 2 15 9 5 2" xfId="24136"/>
    <cellStyle name="Normal 2 15 9 5 2 2" xfId="24137"/>
    <cellStyle name="Normal 2 15 9 5 2 3" xfId="24138"/>
    <cellStyle name="Normal 2 15 9 5 2 4" xfId="24139"/>
    <cellStyle name="Normal 2 15 9 5 3" xfId="24140"/>
    <cellStyle name="Normal 2 15 9 5 4" xfId="24141"/>
    <cellStyle name="Normal 2 15 9 5 5" xfId="24142"/>
    <cellStyle name="Normal 2 15 9 6" xfId="24143"/>
    <cellStyle name="Normal 2 15 9 6 2" xfId="24144"/>
    <cellStyle name="Normal 2 15 9 6 2 2" xfId="24145"/>
    <cellStyle name="Normal 2 15 9 6 2 3" xfId="24146"/>
    <cellStyle name="Normal 2 15 9 6 2 4" xfId="24147"/>
    <cellStyle name="Normal 2 15 9 6 3" xfId="24148"/>
    <cellStyle name="Normal 2 15 9 6 4" xfId="24149"/>
    <cellStyle name="Normal 2 15 9 6 5" xfId="24150"/>
    <cellStyle name="Normal 2 15 9 7" xfId="24151"/>
    <cellStyle name="Normal 2 15 9 7 2" xfId="24152"/>
    <cellStyle name="Normal 2 15 9 7 2 2" xfId="24153"/>
    <cellStyle name="Normal 2 15 9 7 2 3" xfId="24154"/>
    <cellStyle name="Normal 2 15 9 7 2 4" xfId="24155"/>
    <cellStyle name="Normal 2 15 9 7 3" xfId="24156"/>
    <cellStyle name="Normal 2 15 9 7 4" xfId="24157"/>
    <cellStyle name="Normal 2 15 9 7 5" xfId="24158"/>
    <cellStyle name="Normal 2 15 9 8" xfId="24159"/>
    <cellStyle name="Normal 2 15 9 8 2" xfId="24160"/>
    <cellStyle name="Normal 2 15 9 8 3" xfId="24161"/>
    <cellStyle name="Normal 2 15 9 8 4" xfId="24162"/>
    <cellStyle name="Normal 2 15 9 9" xfId="24163"/>
    <cellStyle name="Normal 2 16" xfId="24164"/>
    <cellStyle name="Normal 2 16 10" xfId="24165"/>
    <cellStyle name="Normal 2 16 10 10" xfId="24166"/>
    <cellStyle name="Normal 2 16 10 11" xfId="24167"/>
    <cellStyle name="Normal 2 16 10 2" xfId="24168"/>
    <cellStyle name="Normal 2 16 10 2 2" xfId="24169"/>
    <cellStyle name="Normal 2 16 10 2 2 2" xfId="24170"/>
    <cellStyle name="Normal 2 16 10 2 2 3" xfId="24171"/>
    <cellStyle name="Normal 2 16 10 2 2 4" xfId="24172"/>
    <cellStyle name="Normal 2 16 10 2 3" xfId="24173"/>
    <cellStyle name="Normal 2 16 10 2 4" xfId="24174"/>
    <cellStyle name="Normal 2 16 10 2 5" xfId="24175"/>
    <cellStyle name="Normal 2 16 10 3" xfId="24176"/>
    <cellStyle name="Normal 2 16 10 3 2" xfId="24177"/>
    <cellStyle name="Normal 2 16 10 3 2 2" xfId="24178"/>
    <cellStyle name="Normal 2 16 10 3 2 3" xfId="24179"/>
    <cellStyle name="Normal 2 16 10 3 2 4" xfId="24180"/>
    <cellStyle name="Normal 2 16 10 3 3" xfId="24181"/>
    <cellStyle name="Normal 2 16 10 3 4" xfId="24182"/>
    <cellStyle name="Normal 2 16 10 3 5" xfId="24183"/>
    <cellStyle name="Normal 2 16 10 4" xfId="24184"/>
    <cellStyle name="Normal 2 16 10 4 2" xfId="24185"/>
    <cellStyle name="Normal 2 16 10 4 2 2" xfId="24186"/>
    <cellStyle name="Normal 2 16 10 4 2 3" xfId="24187"/>
    <cellStyle name="Normal 2 16 10 4 2 4" xfId="24188"/>
    <cellStyle name="Normal 2 16 10 4 3" xfId="24189"/>
    <cellStyle name="Normal 2 16 10 4 4" xfId="24190"/>
    <cellStyle name="Normal 2 16 10 4 5" xfId="24191"/>
    <cellStyle name="Normal 2 16 10 5" xfId="24192"/>
    <cellStyle name="Normal 2 16 10 5 2" xfId="24193"/>
    <cellStyle name="Normal 2 16 10 5 2 2" xfId="24194"/>
    <cellStyle name="Normal 2 16 10 5 2 3" xfId="24195"/>
    <cellStyle name="Normal 2 16 10 5 2 4" xfId="24196"/>
    <cellStyle name="Normal 2 16 10 5 3" xfId="24197"/>
    <cellStyle name="Normal 2 16 10 5 3 2" xfId="24198"/>
    <cellStyle name="Normal 2 16 10 5 3 2 2" xfId="24199"/>
    <cellStyle name="Normal 2 16 10 5 3 3" xfId="24200"/>
    <cellStyle name="Normal 2 16 10 5 4" xfId="24201"/>
    <cellStyle name="Normal 2 16 10 5 5" xfId="24202"/>
    <cellStyle name="Normal 2 16 10 6" xfId="24203"/>
    <cellStyle name="Normal 2 16 10 6 2" xfId="24204"/>
    <cellStyle name="Normal 2 16 10 6 2 2" xfId="24205"/>
    <cellStyle name="Normal 2 16 10 6 2 3" xfId="24206"/>
    <cellStyle name="Normal 2 16 10 6 2 4" xfId="24207"/>
    <cellStyle name="Normal 2 16 10 6 3" xfId="24208"/>
    <cellStyle name="Normal 2 16 10 6 4" xfId="24209"/>
    <cellStyle name="Normal 2 16 10 6 5" xfId="24210"/>
    <cellStyle name="Normal 2 16 10 7" xfId="24211"/>
    <cellStyle name="Normal 2 16 10 7 2" xfId="24212"/>
    <cellStyle name="Normal 2 16 10 7 2 2" xfId="24213"/>
    <cellStyle name="Normal 2 16 10 7 2 3" xfId="24214"/>
    <cellStyle name="Normal 2 16 10 7 2 4" xfId="24215"/>
    <cellStyle name="Normal 2 16 10 7 3" xfId="24216"/>
    <cellStyle name="Normal 2 16 10 7 4" xfId="24217"/>
    <cellStyle name="Normal 2 16 10 7 5" xfId="24218"/>
    <cellStyle name="Normal 2 16 10 8" xfId="24219"/>
    <cellStyle name="Normal 2 16 10 8 2" xfId="24220"/>
    <cellStyle name="Normal 2 16 10 8 3" xfId="24221"/>
    <cellStyle name="Normal 2 16 10 8 4" xfId="24222"/>
    <cellStyle name="Normal 2 16 10 9" xfId="24223"/>
    <cellStyle name="Normal 2 16 11" xfId="24224"/>
    <cellStyle name="Normal 2 16 11 10" xfId="24225"/>
    <cellStyle name="Normal 2 16 11 11" xfId="24226"/>
    <cellStyle name="Normal 2 16 11 2" xfId="24227"/>
    <cellStyle name="Normal 2 16 11 2 2" xfId="24228"/>
    <cellStyle name="Normal 2 16 11 2 2 2" xfId="24229"/>
    <cellStyle name="Normal 2 16 11 2 2 3" xfId="24230"/>
    <cellStyle name="Normal 2 16 11 2 2 4" xfId="24231"/>
    <cellStyle name="Normal 2 16 11 2 3" xfId="24232"/>
    <cellStyle name="Normal 2 16 11 2 4" xfId="24233"/>
    <cellStyle name="Normal 2 16 11 2 5" xfId="24234"/>
    <cellStyle name="Normal 2 16 11 3" xfId="24235"/>
    <cellStyle name="Normal 2 16 11 3 2" xfId="24236"/>
    <cellStyle name="Normal 2 16 11 3 2 2" xfId="24237"/>
    <cellStyle name="Normal 2 16 11 3 2 3" xfId="24238"/>
    <cellStyle name="Normal 2 16 11 3 2 4" xfId="24239"/>
    <cellStyle name="Normal 2 16 11 3 3" xfId="24240"/>
    <cellStyle name="Normal 2 16 11 3 4" xfId="24241"/>
    <cellStyle name="Normal 2 16 11 3 5" xfId="24242"/>
    <cellStyle name="Normal 2 16 11 4" xfId="24243"/>
    <cellStyle name="Normal 2 16 11 4 2" xfId="24244"/>
    <cellStyle name="Normal 2 16 11 4 2 2" xfId="24245"/>
    <cellStyle name="Normal 2 16 11 4 2 3" xfId="24246"/>
    <cellStyle name="Normal 2 16 11 4 2 4" xfId="24247"/>
    <cellStyle name="Normal 2 16 11 4 3" xfId="24248"/>
    <cellStyle name="Normal 2 16 11 4 3 2" xfId="24249"/>
    <cellStyle name="Normal 2 16 11 4 4" xfId="24250"/>
    <cellStyle name="Normal 2 16 11 4 5" xfId="24251"/>
    <cellStyle name="Normal 2 16 11 4 6" xfId="24252"/>
    <cellStyle name="Normal 2 16 11 5" xfId="24253"/>
    <cellStyle name="Normal 2 16 11 5 2" xfId="24254"/>
    <cellStyle name="Normal 2 16 11 5 2 2" xfId="24255"/>
    <cellStyle name="Normal 2 16 11 5 2 3" xfId="24256"/>
    <cellStyle name="Normal 2 16 11 5 2 4" xfId="24257"/>
    <cellStyle name="Normal 2 16 11 5 3" xfId="24258"/>
    <cellStyle name="Normal 2 16 11 5 4" xfId="24259"/>
    <cellStyle name="Normal 2 16 11 5 5" xfId="24260"/>
    <cellStyle name="Normal 2 16 11 6" xfId="24261"/>
    <cellStyle name="Normal 2 16 11 6 2" xfId="24262"/>
    <cellStyle name="Normal 2 16 11 6 2 2" xfId="24263"/>
    <cellStyle name="Normal 2 16 11 6 2 3" xfId="24264"/>
    <cellStyle name="Normal 2 16 11 6 2 4" xfId="24265"/>
    <cellStyle name="Normal 2 16 11 6 3" xfId="24266"/>
    <cellStyle name="Normal 2 16 11 6 4" xfId="24267"/>
    <cellStyle name="Normal 2 16 11 6 5" xfId="24268"/>
    <cellStyle name="Normal 2 16 11 7" xfId="24269"/>
    <cellStyle name="Normal 2 16 11 7 2" xfId="24270"/>
    <cellStyle name="Normal 2 16 11 7 2 2" xfId="24271"/>
    <cellStyle name="Normal 2 16 11 7 2 3" xfId="24272"/>
    <cellStyle name="Normal 2 16 11 7 2 4" xfId="24273"/>
    <cellStyle name="Normal 2 16 11 7 3" xfId="24274"/>
    <cellStyle name="Normal 2 16 11 7 3 2" xfId="24275"/>
    <cellStyle name="Normal 2 16 11 7 3 2 2" xfId="24276"/>
    <cellStyle name="Normal 2 16 11 7 3 3" xfId="24277"/>
    <cellStyle name="Normal 2 16 11 7 4" xfId="24278"/>
    <cellStyle name="Normal 2 16 11 7 5" xfId="24279"/>
    <cellStyle name="Normal 2 16 11 8" xfId="24280"/>
    <cellStyle name="Normal 2 16 11 8 2" xfId="24281"/>
    <cellStyle name="Normal 2 16 11 8 3" xfId="24282"/>
    <cellStyle name="Normal 2 16 11 8 4" xfId="24283"/>
    <cellStyle name="Normal 2 16 11 9" xfId="24284"/>
    <cellStyle name="Normal 2 16 12" xfId="24285"/>
    <cellStyle name="Normal 2 16 12 10" xfId="24286"/>
    <cellStyle name="Normal 2 16 12 11" xfId="24287"/>
    <cellStyle name="Normal 2 16 12 2" xfId="24288"/>
    <cellStyle name="Normal 2 16 12 2 2" xfId="24289"/>
    <cellStyle name="Normal 2 16 12 2 2 2" xfId="24290"/>
    <cellStyle name="Normal 2 16 12 2 2 3" xfId="24291"/>
    <cellStyle name="Normal 2 16 12 2 2 4" xfId="24292"/>
    <cellStyle name="Normal 2 16 12 2 3" xfId="24293"/>
    <cellStyle name="Normal 2 16 12 2 4" xfId="24294"/>
    <cellStyle name="Normal 2 16 12 2 5" xfId="24295"/>
    <cellStyle name="Normal 2 16 12 3" xfId="24296"/>
    <cellStyle name="Normal 2 16 12 3 2" xfId="24297"/>
    <cellStyle name="Normal 2 16 12 3 2 2" xfId="24298"/>
    <cellStyle name="Normal 2 16 12 3 2 3" xfId="24299"/>
    <cellStyle name="Normal 2 16 12 3 2 4" xfId="24300"/>
    <cellStyle name="Normal 2 16 12 3 3" xfId="24301"/>
    <cellStyle name="Normal 2 16 12 3 4" xfId="24302"/>
    <cellStyle name="Normal 2 16 12 3 5" xfId="24303"/>
    <cellStyle name="Normal 2 16 12 4" xfId="24304"/>
    <cellStyle name="Normal 2 16 12 4 2" xfId="24305"/>
    <cellStyle name="Normal 2 16 12 4 2 2" xfId="24306"/>
    <cellStyle name="Normal 2 16 12 4 2 3" xfId="24307"/>
    <cellStyle name="Normal 2 16 12 4 2 4" xfId="24308"/>
    <cellStyle name="Normal 2 16 12 4 3" xfId="24309"/>
    <cellStyle name="Normal 2 16 12 4 4" xfId="24310"/>
    <cellStyle name="Normal 2 16 12 4 5" xfId="24311"/>
    <cellStyle name="Normal 2 16 12 5" xfId="24312"/>
    <cellStyle name="Normal 2 16 12 5 2" xfId="24313"/>
    <cellStyle name="Normal 2 16 12 5 2 2" xfId="24314"/>
    <cellStyle name="Normal 2 16 12 5 2 3" xfId="24315"/>
    <cellStyle name="Normal 2 16 12 5 2 4" xfId="24316"/>
    <cellStyle name="Normal 2 16 12 5 3" xfId="24317"/>
    <cellStyle name="Normal 2 16 12 5 4" xfId="24318"/>
    <cellStyle name="Normal 2 16 12 5 5" xfId="24319"/>
    <cellStyle name="Normal 2 16 12 6" xfId="24320"/>
    <cellStyle name="Normal 2 16 12 6 2" xfId="24321"/>
    <cellStyle name="Normal 2 16 12 6 2 2" xfId="24322"/>
    <cellStyle name="Normal 2 16 12 6 2 3" xfId="24323"/>
    <cellStyle name="Normal 2 16 12 6 2 4" xfId="24324"/>
    <cellStyle name="Normal 2 16 12 6 3" xfId="24325"/>
    <cellStyle name="Normal 2 16 12 6 4" xfId="24326"/>
    <cellStyle name="Normal 2 16 12 6 5" xfId="24327"/>
    <cellStyle name="Normal 2 16 12 7" xfId="24328"/>
    <cellStyle name="Normal 2 16 12 7 2" xfId="24329"/>
    <cellStyle name="Normal 2 16 12 7 2 2" xfId="24330"/>
    <cellStyle name="Normal 2 16 12 7 2 3" xfId="24331"/>
    <cellStyle name="Normal 2 16 12 7 2 4" xfId="24332"/>
    <cellStyle name="Normal 2 16 12 7 3" xfId="24333"/>
    <cellStyle name="Normal 2 16 12 7 4" xfId="24334"/>
    <cellStyle name="Normal 2 16 12 7 5" xfId="24335"/>
    <cellStyle name="Normal 2 16 12 8" xfId="24336"/>
    <cellStyle name="Normal 2 16 12 8 2" xfId="24337"/>
    <cellStyle name="Normal 2 16 12 8 3" xfId="24338"/>
    <cellStyle name="Normal 2 16 12 8 4" xfId="24339"/>
    <cellStyle name="Normal 2 16 12 9" xfId="24340"/>
    <cellStyle name="Normal 2 16 13" xfId="24341"/>
    <cellStyle name="Normal 2 16 13 10" xfId="24342"/>
    <cellStyle name="Normal 2 16 13 11" xfId="24343"/>
    <cellStyle name="Normal 2 16 13 2" xfId="24344"/>
    <cellStyle name="Normal 2 16 13 2 2" xfId="24345"/>
    <cellStyle name="Normal 2 16 13 2 2 2" xfId="24346"/>
    <cellStyle name="Normal 2 16 13 2 2 3" xfId="24347"/>
    <cellStyle name="Normal 2 16 13 2 2 4" xfId="24348"/>
    <cellStyle name="Normal 2 16 13 2 3" xfId="24349"/>
    <cellStyle name="Normal 2 16 13 2 4" xfId="24350"/>
    <cellStyle name="Normal 2 16 13 2 5" xfId="24351"/>
    <cellStyle name="Normal 2 16 13 3" xfId="24352"/>
    <cellStyle name="Normal 2 16 13 3 2" xfId="24353"/>
    <cellStyle name="Normal 2 16 13 3 2 2" xfId="24354"/>
    <cellStyle name="Normal 2 16 13 3 2 3" xfId="24355"/>
    <cellStyle name="Normal 2 16 13 3 2 4" xfId="24356"/>
    <cellStyle name="Normal 2 16 13 3 3" xfId="24357"/>
    <cellStyle name="Normal 2 16 13 3 4" xfId="24358"/>
    <cellStyle name="Normal 2 16 13 3 5" xfId="24359"/>
    <cellStyle name="Normal 2 16 13 4" xfId="24360"/>
    <cellStyle name="Normal 2 16 13 4 2" xfId="24361"/>
    <cellStyle name="Normal 2 16 13 4 2 2" xfId="24362"/>
    <cellStyle name="Normal 2 16 13 4 2 2 2" xfId="24363"/>
    <cellStyle name="Normal 2 16 13 4 2 3" xfId="24364"/>
    <cellStyle name="Normal 2 16 13 4 2 4" xfId="24365"/>
    <cellStyle name="Normal 2 16 13 4 2 5" xfId="24366"/>
    <cellStyle name="Normal 2 16 13 4 3" xfId="24367"/>
    <cellStyle name="Normal 2 16 13 4 4" xfId="24368"/>
    <cellStyle name="Normal 2 16 13 4 5" xfId="24369"/>
    <cellStyle name="Normal 2 16 13 5" xfId="24370"/>
    <cellStyle name="Normal 2 16 13 5 2" xfId="24371"/>
    <cellStyle name="Normal 2 16 13 5 2 2" xfId="24372"/>
    <cellStyle name="Normal 2 16 13 5 2 3" xfId="24373"/>
    <cellStyle name="Normal 2 16 13 5 2 4" xfId="24374"/>
    <cellStyle name="Normal 2 16 13 5 3" xfId="24375"/>
    <cellStyle name="Normal 2 16 13 5 4" xfId="24376"/>
    <cellStyle name="Normal 2 16 13 5 5" xfId="24377"/>
    <cellStyle name="Normal 2 16 13 6" xfId="24378"/>
    <cellStyle name="Normal 2 16 13 6 2" xfId="24379"/>
    <cellStyle name="Normal 2 16 13 6 2 2" xfId="24380"/>
    <cellStyle name="Normal 2 16 13 6 2 3" xfId="24381"/>
    <cellStyle name="Normal 2 16 13 6 2 4" xfId="24382"/>
    <cellStyle name="Normal 2 16 13 6 3" xfId="24383"/>
    <cellStyle name="Normal 2 16 13 6 4" xfId="24384"/>
    <cellStyle name="Normal 2 16 13 6 5" xfId="24385"/>
    <cellStyle name="Normal 2 16 13 7" xfId="24386"/>
    <cellStyle name="Normal 2 16 13 7 2" xfId="24387"/>
    <cellStyle name="Normal 2 16 13 7 2 2" xfId="24388"/>
    <cellStyle name="Normal 2 16 13 7 2 3" xfId="24389"/>
    <cellStyle name="Normal 2 16 13 7 2 4" xfId="24390"/>
    <cellStyle name="Normal 2 16 13 7 3" xfId="24391"/>
    <cellStyle name="Normal 2 16 13 7 4" xfId="24392"/>
    <cellStyle name="Normal 2 16 13 7 5" xfId="24393"/>
    <cellStyle name="Normal 2 16 13 8" xfId="24394"/>
    <cellStyle name="Normal 2 16 13 8 2" xfId="24395"/>
    <cellStyle name="Normal 2 16 13 8 3" xfId="24396"/>
    <cellStyle name="Normal 2 16 13 8 4" xfId="24397"/>
    <cellStyle name="Normal 2 16 13 9" xfId="24398"/>
    <cellStyle name="Normal 2 16 14" xfId="24399"/>
    <cellStyle name="Normal 2 16 14 10" xfId="24400"/>
    <cellStyle name="Normal 2 16 14 11" xfId="24401"/>
    <cellStyle name="Normal 2 16 14 12" xfId="24402"/>
    <cellStyle name="Normal 2 16 14 13" xfId="24403"/>
    <cellStyle name="Normal 2 16 14 14" xfId="24404"/>
    <cellStyle name="Normal 2 16 14 15" xfId="24405"/>
    <cellStyle name="Normal 2 16 14 16" xfId="24406"/>
    <cellStyle name="Normal 2 16 14 17" xfId="24407"/>
    <cellStyle name="Normal 2 16 14 18" xfId="24408"/>
    <cellStyle name="Normal 2 16 14 19" xfId="24409"/>
    <cellStyle name="Normal 2 16 14 2" xfId="24410"/>
    <cellStyle name="Normal 2 16 14 2 10" xfId="24411"/>
    <cellStyle name="Normal 2 16 14 2 11" xfId="24412"/>
    <cellStyle name="Normal 2 16 14 2 12" xfId="24413"/>
    <cellStyle name="Normal 2 16 14 2 13" xfId="24414"/>
    <cellStyle name="Normal 2 16 14 2 14" xfId="24415"/>
    <cellStyle name="Normal 2 16 14 2 15" xfId="24416"/>
    <cellStyle name="Normal 2 16 14 2 16" xfId="24417"/>
    <cellStyle name="Normal 2 16 14 2 17" xfId="24418"/>
    <cellStyle name="Normal 2 16 14 2 18" xfId="24419"/>
    <cellStyle name="Normal 2 16 14 2 19" xfId="24420"/>
    <cellStyle name="Normal 2 16 14 2 2" xfId="24421"/>
    <cellStyle name="Normal 2 16 14 2 20" xfId="24422"/>
    <cellStyle name="Normal 2 16 14 2 21" xfId="24423"/>
    <cellStyle name="Normal 2 16 14 2 22" xfId="24424"/>
    <cellStyle name="Normal 2 16 14 2 23" xfId="24425"/>
    <cellStyle name="Normal 2 16 14 2 24" xfId="24426"/>
    <cellStyle name="Normal 2 16 14 2 25" xfId="24427"/>
    <cellStyle name="Normal 2 16 14 2 26" xfId="24428"/>
    <cellStyle name="Normal 2 16 14 2 27" xfId="24429"/>
    <cellStyle name="Normal 2 16 14 2 3" xfId="24430"/>
    <cellStyle name="Normal 2 16 14 2 4" xfId="24431"/>
    <cellStyle name="Normal 2 16 14 2 5" xfId="24432"/>
    <cellStyle name="Normal 2 16 14 2 6" xfId="24433"/>
    <cellStyle name="Normal 2 16 14 2 7" xfId="24434"/>
    <cellStyle name="Normal 2 16 14 2 8" xfId="24435"/>
    <cellStyle name="Normal 2 16 14 2 9" xfId="24436"/>
    <cellStyle name="Normal 2 16 14 20" xfId="24437"/>
    <cellStyle name="Normal 2 16 14 21" xfId="24438"/>
    <cellStyle name="Normal 2 16 14 22" xfId="24439"/>
    <cellStyle name="Normal 2 16 14 23" xfId="24440"/>
    <cellStyle name="Normal 2 16 14 24" xfId="24441"/>
    <cellStyle name="Normal 2 16 14 25" xfId="24442"/>
    <cellStyle name="Normal 2 16 14 26" xfId="24443"/>
    <cellStyle name="Normal 2 16 14 27" xfId="24444"/>
    <cellStyle name="Normal 2 16 14 3" xfId="24445"/>
    <cellStyle name="Normal 2 16 14 4" xfId="24446"/>
    <cellStyle name="Normal 2 16 14 5" xfId="24447"/>
    <cellStyle name="Normal 2 16 14 6" xfId="24448"/>
    <cellStyle name="Normal 2 16 14 7" xfId="24449"/>
    <cellStyle name="Normal 2 16 14 8" xfId="24450"/>
    <cellStyle name="Normal 2 16 14 9" xfId="24451"/>
    <cellStyle name="Normal 2 16 15" xfId="24452"/>
    <cellStyle name="Normal 2 16 15 2" xfId="24453"/>
    <cellStyle name="Normal 2 16 15 2 2" xfId="24454"/>
    <cellStyle name="Normal 2 16 15 2 2 2" xfId="24455"/>
    <cellStyle name="Normal 2 16 15 2 2 2 2" xfId="24456"/>
    <cellStyle name="Normal 2 16 15 2 2 3" xfId="24457"/>
    <cellStyle name="Normal 2 16 15 2 3" xfId="24458"/>
    <cellStyle name="Normal 2 16 15 2 4" xfId="24459"/>
    <cellStyle name="Normal 2 16 15 3" xfId="24460"/>
    <cellStyle name="Normal 2 16 15 4" xfId="24461"/>
    <cellStyle name="Normal 2 16 15 5" xfId="24462"/>
    <cellStyle name="Normal 2 16 16" xfId="24463"/>
    <cellStyle name="Normal 2 16 16 2" xfId="24464"/>
    <cellStyle name="Normal 2 16 16 2 2" xfId="24465"/>
    <cellStyle name="Normal 2 16 16 2 3" xfId="24466"/>
    <cellStyle name="Normal 2 16 16 2 4" xfId="24467"/>
    <cellStyle name="Normal 2 16 16 3" xfId="24468"/>
    <cellStyle name="Normal 2 16 16 4" xfId="24469"/>
    <cellStyle name="Normal 2 16 16 5" xfId="24470"/>
    <cellStyle name="Normal 2 16 17" xfId="24471"/>
    <cellStyle name="Normal 2 16 17 2" xfId="24472"/>
    <cellStyle name="Normal 2 16 17 2 2" xfId="24473"/>
    <cellStyle name="Normal 2 16 17 2 3" xfId="24474"/>
    <cellStyle name="Normal 2 16 17 2 4" xfId="24475"/>
    <cellStyle name="Normal 2 16 17 3" xfId="24476"/>
    <cellStyle name="Normal 2 16 17 4" xfId="24477"/>
    <cellStyle name="Normal 2 16 17 5" xfId="24478"/>
    <cellStyle name="Normal 2 16 18" xfId="24479"/>
    <cellStyle name="Normal 2 16 18 2" xfId="24480"/>
    <cellStyle name="Normal 2 16 18 2 2" xfId="24481"/>
    <cellStyle name="Normal 2 16 18 2 3" xfId="24482"/>
    <cellStyle name="Normal 2 16 18 2 4" xfId="24483"/>
    <cellStyle name="Normal 2 16 18 3" xfId="24484"/>
    <cellStyle name="Normal 2 16 18 4" xfId="24485"/>
    <cellStyle name="Normal 2 16 18 5" xfId="24486"/>
    <cellStyle name="Normal 2 16 19" xfId="24487"/>
    <cellStyle name="Normal 2 16 19 2" xfId="24488"/>
    <cellStyle name="Normal 2 16 19 2 2" xfId="24489"/>
    <cellStyle name="Normal 2 16 19 2 3" xfId="24490"/>
    <cellStyle name="Normal 2 16 19 2 4" xfId="24491"/>
    <cellStyle name="Normal 2 16 19 3" xfId="24492"/>
    <cellStyle name="Normal 2 16 19 4" xfId="24493"/>
    <cellStyle name="Normal 2 16 19 5" xfId="24494"/>
    <cellStyle name="Normal 2 16 2" xfId="24495"/>
    <cellStyle name="Normal 2 16 2 10" xfId="24496"/>
    <cellStyle name="Normal 2 16 2 11" xfId="24497"/>
    <cellStyle name="Normal 2 16 2 12" xfId="24498"/>
    <cellStyle name="Normal 2 16 2 13" xfId="24499"/>
    <cellStyle name="Normal 2 16 2 14" xfId="24500"/>
    <cellStyle name="Normal 2 16 2 15" xfId="24501"/>
    <cellStyle name="Normal 2 16 2 16" xfId="24502"/>
    <cellStyle name="Normal 2 16 2 17" xfId="24503"/>
    <cellStyle name="Normal 2 16 2 18" xfId="24504"/>
    <cellStyle name="Normal 2 16 2 19" xfId="24505"/>
    <cellStyle name="Normal 2 16 2 2" xfId="24506"/>
    <cellStyle name="Normal 2 16 2 2 10" xfId="24507"/>
    <cellStyle name="Normal 2 16 2 2 11" xfId="24508"/>
    <cellStyle name="Normal 2 16 2 2 12" xfId="24509"/>
    <cellStyle name="Normal 2 16 2 2 13" xfId="24510"/>
    <cellStyle name="Normal 2 16 2 2 14" xfId="24511"/>
    <cellStyle name="Normal 2 16 2 2 15" xfId="24512"/>
    <cellStyle name="Normal 2 16 2 2 16" xfId="24513"/>
    <cellStyle name="Normal 2 16 2 2 17" xfId="24514"/>
    <cellStyle name="Normal 2 16 2 2 18" xfId="24515"/>
    <cellStyle name="Normal 2 16 2 2 19" xfId="24516"/>
    <cellStyle name="Normal 2 16 2 2 2" xfId="24517"/>
    <cellStyle name="Normal 2 16 2 2 2 10" xfId="24518"/>
    <cellStyle name="Normal 2 16 2 2 2 11" xfId="24519"/>
    <cellStyle name="Normal 2 16 2 2 2 12" xfId="24520"/>
    <cellStyle name="Normal 2 16 2 2 2 13" xfId="24521"/>
    <cellStyle name="Normal 2 16 2 2 2 14" xfId="24522"/>
    <cellStyle name="Normal 2 16 2 2 2 15" xfId="24523"/>
    <cellStyle name="Normal 2 16 2 2 2 16" xfId="24524"/>
    <cellStyle name="Normal 2 16 2 2 2 17" xfId="24525"/>
    <cellStyle name="Normal 2 16 2 2 2 18" xfId="24526"/>
    <cellStyle name="Normal 2 16 2 2 2 19" xfId="24527"/>
    <cellStyle name="Normal 2 16 2 2 2 2" xfId="24528"/>
    <cellStyle name="Normal 2 16 2 2 2 20" xfId="24529"/>
    <cellStyle name="Normal 2 16 2 2 2 21" xfId="24530"/>
    <cellStyle name="Normal 2 16 2 2 2 22" xfId="24531"/>
    <cellStyle name="Normal 2 16 2 2 2 23" xfId="24532"/>
    <cellStyle name="Normal 2 16 2 2 2 24" xfId="24533"/>
    <cellStyle name="Normal 2 16 2 2 2 25" xfId="24534"/>
    <cellStyle name="Normal 2 16 2 2 2 26" xfId="24535"/>
    <cellStyle name="Normal 2 16 2 2 2 27" xfId="24536"/>
    <cellStyle name="Normal 2 16 2 2 2 3" xfId="24537"/>
    <cellStyle name="Normal 2 16 2 2 2 4" xfId="24538"/>
    <cellStyle name="Normal 2 16 2 2 2 5" xfId="24539"/>
    <cellStyle name="Normal 2 16 2 2 2 6" xfId="24540"/>
    <cellStyle name="Normal 2 16 2 2 2 7" xfId="24541"/>
    <cellStyle name="Normal 2 16 2 2 2 8" xfId="24542"/>
    <cellStyle name="Normal 2 16 2 2 2 9" xfId="24543"/>
    <cellStyle name="Normal 2 16 2 2 20" xfId="24544"/>
    <cellStyle name="Normal 2 16 2 2 21" xfId="24545"/>
    <cellStyle name="Normal 2 16 2 2 22" xfId="24546"/>
    <cellStyle name="Normal 2 16 2 2 23" xfId="24547"/>
    <cellStyle name="Normal 2 16 2 2 24" xfId="24548"/>
    <cellStyle name="Normal 2 16 2 2 25" xfId="24549"/>
    <cellStyle name="Normal 2 16 2 2 26" xfId="24550"/>
    <cellStyle name="Normal 2 16 2 2 27" xfId="24551"/>
    <cellStyle name="Normal 2 16 2 2 3" xfId="24552"/>
    <cellStyle name="Normal 2 16 2 2 4" xfId="24553"/>
    <cellStyle name="Normal 2 16 2 2 5" xfId="24554"/>
    <cellStyle name="Normal 2 16 2 2 6" xfId="24555"/>
    <cellStyle name="Normal 2 16 2 2 7" xfId="24556"/>
    <cellStyle name="Normal 2 16 2 2 8" xfId="24557"/>
    <cellStyle name="Normal 2 16 2 2 9" xfId="24558"/>
    <cellStyle name="Normal 2 16 2 20" xfId="24559"/>
    <cellStyle name="Normal 2 16 2 21" xfId="24560"/>
    <cellStyle name="Normal 2 16 2 22" xfId="24561"/>
    <cellStyle name="Normal 2 16 2 23" xfId="24562"/>
    <cellStyle name="Normal 2 16 2 24" xfId="24563"/>
    <cellStyle name="Normal 2 16 2 25" xfId="24564"/>
    <cellStyle name="Normal 2 16 2 26" xfId="24565"/>
    <cellStyle name="Normal 2 16 2 27" xfId="24566"/>
    <cellStyle name="Normal 2 16 2 28" xfId="24567"/>
    <cellStyle name="Normal 2 16 2 29" xfId="24568"/>
    <cellStyle name="Normal 2 16 2 3" xfId="24569"/>
    <cellStyle name="Normal 2 16 2 3 2" xfId="24570"/>
    <cellStyle name="Normal 2 16 2 3 2 2" xfId="24571"/>
    <cellStyle name="Normal 2 16 2 3 2 3" xfId="24572"/>
    <cellStyle name="Normal 2 16 2 3 2 4" xfId="24573"/>
    <cellStyle name="Normal 2 16 2 3 3" xfId="24574"/>
    <cellStyle name="Normal 2 16 2 3 4" xfId="24575"/>
    <cellStyle name="Normal 2 16 2 3 5" xfId="24576"/>
    <cellStyle name="Normal 2 16 2 30" xfId="24577"/>
    <cellStyle name="Normal 2 16 2 31" xfId="24578"/>
    <cellStyle name="Normal 2 16 2 32" xfId="24579"/>
    <cellStyle name="Normal 2 16 2 33" xfId="24580"/>
    <cellStyle name="Normal 2 16 2 34" xfId="24581"/>
    <cellStyle name="Normal 2 16 2 35" xfId="24582"/>
    <cellStyle name="Normal 2 16 2 36" xfId="24583"/>
    <cellStyle name="Normal 2 16 2 37" xfId="24584"/>
    <cellStyle name="Normal 2 16 2 38" xfId="24585"/>
    <cellStyle name="Normal 2 16 2 39" xfId="24586"/>
    <cellStyle name="Normal 2 16 2 4" xfId="24587"/>
    <cellStyle name="Normal 2 16 2 4 2" xfId="24588"/>
    <cellStyle name="Normal 2 16 2 4 2 2" xfId="24589"/>
    <cellStyle name="Normal 2 16 2 4 2 3" xfId="24590"/>
    <cellStyle name="Normal 2 16 2 4 2 4" xfId="24591"/>
    <cellStyle name="Normal 2 16 2 4 3" xfId="24592"/>
    <cellStyle name="Normal 2 16 2 4 4" xfId="24593"/>
    <cellStyle name="Normal 2 16 2 4 4 2" xfId="24594"/>
    <cellStyle name="Normal 2 16 2 4 4 2 2" xfId="24595"/>
    <cellStyle name="Normal 2 16 2 4 4 3" xfId="24596"/>
    <cellStyle name="Normal 2 16 2 4 5" xfId="24597"/>
    <cellStyle name="Normal 2 16 2 5" xfId="24598"/>
    <cellStyle name="Normal 2 16 2 5 2" xfId="24599"/>
    <cellStyle name="Normal 2 16 2 5 2 2" xfId="24600"/>
    <cellStyle name="Normal 2 16 2 5 2 3" xfId="24601"/>
    <cellStyle name="Normal 2 16 2 5 2 4" xfId="24602"/>
    <cellStyle name="Normal 2 16 2 5 3" xfId="24603"/>
    <cellStyle name="Normal 2 16 2 5 4" xfId="24604"/>
    <cellStyle name="Normal 2 16 2 5 5" xfId="24605"/>
    <cellStyle name="Normal 2 16 2 6" xfId="24606"/>
    <cellStyle name="Normal 2 16 2 6 2" xfId="24607"/>
    <cellStyle name="Normal 2 16 2 6 2 2" xfId="24608"/>
    <cellStyle name="Normal 2 16 2 6 2 3" xfId="24609"/>
    <cellStyle name="Normal 2 16 2 6 2 4" xfId="24610"/>
    <cellStyle name="Normal 2 16 2 6 3" xfId="24611"/>
    <cellStyle name="Normal 2 16 2 6 4" xfId="24612"/>
    <cellStyle name="Normal 2 16 2 6 5" xfId="24613"/>
    <cellStyle name="Normal 2 16 2 7" xfId="24614"/>
    <cellStyle name="Normal 2 16 2 7 2" xfId="24615"/>
    <cellStyle name="Normal 2 16 2 7 2 2" xfId="24616"/>
    <cellStyle name="Normal 2 16 2 7 2 3" xfId="24617"/>
    <cellStyle name="Normal 2 16 2 7 2 4" xfId="24618"/>
    <cellStyle name="Normal 2 16 2 7 3" xfId="24619"/>
    <cellStyle name="Normal 2 16 2 7 4" xfId="24620"/>
    <cellStyle name="Normal 2 16 2 7 5" xfId="24621"/>
    <cellStyle name="Normal 2 16 2 8" xfId="24622"/>
    <cellStyle name="Normal 2 16 2 8 2" xfId="24623"/>
    <cellStyle name="Normal 2 16 2 8 3" xfId="24624"/>
    <cellStyle name="Normal 2 16 2 8 4" xfId="24625"/>
    <cellStyle name="Normal 2 16 2 9" xfId="24626"/>
    <cellStyle name="Normal 2 16 20" xfId="24627"/>
    <cellStyle name="Normal 2 16 20 2" xfId="24628"/>
    <cellStyle name="Normal 2 16 20 3" xfId="24629"/>
    <cellStyle name="Normal 2 16 20 4" xfId="24630"/>
    <cellStyle name="Normal 2 16 21" xfId="24631"/>
    <cellStyle name="Normal 2 16 22" xfId="24632"/>
    <cellStyle name="Normal 2 16 23" xfId="24633"/>
    <cellStyle name="Normal 2 16 24" xfId="24634"/>
    <cellStyle name="Normal 2 16 25" xfId="24635"/>
    <cellStyle name="Normal 2 16 26" xfId="24636"/>
    <cellStyle name="Normal 2 16 27" xfId="24637"/>
    <cellStyle name="Normal 2 16 28" xfId="24638"/>
    <cellStyle name="Normal 2 16 29" xfId="24639"/>
    <cellStyle name="Normal 2 16 3" xfId="24640"/>
    <cellStyle name="Normal 2 16 3 10" xfId="24641"/>
    <cellStyle name="Normal 2 16 3 11" xfId="24642"/>
    <cellStyle name="Normal 2 16 3 2" xfId="24643"/>
    <cellStyle name="Normal 2 16 3 2 2" xfId="24644"/>
    <cellStyle name="Normal 2 16 3 2 2 2" xfId="24645"/>
    <cellStyle name="Normal 2 16 3 2 2 3" xfId="24646"/>
    <cellStyle name="Normal 2 16 3 2 2 4" xfId="24647"/>
    <cellStyle name="Normal 2 16 3 2 3" xfId="24648"/>
    <cellStyle name="Normal 2 16 3 2 4" xfId="24649"/>
    <cellStyle name="Normal 2 16 3 2 5" xfId="24650"/>
    <cellStyle name="Normal 2 16 3 3" xfId="24651"/>
    <cellStyle name="Normal 2 16 3 3 2" xfId="24652"/>
    <cellStyle name="Normal 2 16 3 3 2 2" xfId="24653"/>
    <cellStyle name="Normal 2 16 3 3 2 3" xfId="24654"/>
    <cellStyle name="Normal 2 16 3 3 2 4" xfId="24655"/>
    <cellStyle name="Normal 2 16 3 3 3" xfId="24656"/>
    <cellStyle name="Normal 2 16 3 3 4" xfId="24657"/>
    <cellStyle name="Normal 2 16 3 3 5" xfId="24658"/>
    <cellStyle name="Normal 2 16 3 4" xfId="24659"/>
    <cellStyle name="Normal 2 16 3 4 2" xfId="24660"/>
    <cellStyle name="Normal 2 16 3 4 2 2" xfId="24661"/>
    <cellStyle name="Normal 2 16 3 4 2 2 2" xfId="24662"/>
    <cellStyle name="Normal 2 16 3 4 2 2 2 2" xfId="24663"/>
    <cellStyle name="Normal 2 16 3 4 2 2 3" xfId="24664"/>
    <cellStyle name="Normal 2 16 3 4 2 3" xfId="24665"/>
    <cellStyle name="Normal 2 16 3 4 2 4" xfId="24666"/>
    <cellStyle name="Normal 2 16 3 4 3" xfId="24667"/>
    <cellStyle name="Normal 2 16 3 4 4" xfId="24668"/>
    <cellStyle name="Normal 2 16 3 4 5" xfId="24669"/>
    <cellStyle name="Normal 2 16 3 5" xfId="24670"/>
    <cellStyle name="Normal 2 16 3 5 2" xfId="24671"/>
    <cellStyle name="Normal 2 16 3 5 2 2" xfId="24672"/>
    <cellStyle name="Normal 2 16 3 5 2 3" xfId="24673"/>
    <cellStyle name="Normal 2 16 3 5 2 4" xfId="24674"/>
    <cellStyle name="Normal 2 16 3 5 3" xfId="24675"/>
    <cellStyle name="Normal 2 16 3 5 4" xfId="24676"/>
    <cellStyle name="Normal 2 16 3 5 5" xfId="24677"/>
    <cellStyle name="Normal 2 16 3 6" xfId="24678"/>
    <cellStyle name="Normal 2 16 3 6 2" xfId="24679"/>
    <cellStyle name="Normal 2 16 3 6 2 2" xfId="24680"/>
    <cellStyle name="Normal 2 16 3 6 2 3" xfId="24681"/>
    <cellStyle name="Normal 2 16 3 6 2 4" xfId="24682"/>
    <cellStyle name="Normal 2 16 3 6 3" xfId="24683"/>
    <cellStyle name="Normal 2 16 3 6 4" xfId="24684"/>
    <cellStyle name="Normal 2 16 3 6 5" xfId="24685"/>
    <cellStyle name="Normal 2 16 3 7" xfId="24686"/>
    <cellStyle name="Normal 2 16 3 7 2" xfId="24687"/>
    <cellStyle name="Normal 2 16 3 7 2 2" xfId="24688"/>
    <cellStyle name="Normal 2 16 3 7 2 2 2" xfId="24689"/>
    <cellStyle name="Normal 2 16 3 7 2 3" xfId="24690"/>
    <cellStyle name="Normal 2 16 3 7 2 4" xfId="24691"/>
    <cellStyle name="Normal 2 16 3 7 2 5" xfId="24692"/>
    <cellStyle name="Normal 2 16 3 7 3" xfId="24693"/>
    <cellStyle name="Normal 2 16 3 7 4" xfId="24694"/>
    <cellStyle name="Normal 2 16 3 7 5" xfId="24695"/>
    <cellStyle name="Normal 2 16 3 8" xfId="24696"/>
    <cellStyle name="Normal 2 16 3 8 2" xfId="24697"/>
    <cellStyle name="Normal 2 16 3 8 3" xfId="24698"/>
    <cellStyle name="Normal 2 16 3 8 4" xfId="24699"/>
    <cellStyle name="Normal 2 16 3 9" xfId="24700"/>
    <cellStyle name="Normal 2 16 30" xfId="24701"/>
    <cellStyle name="Normal 2 16 31" xfId="24702"/>
    <cellStyle name="Normal 2 16 32" xfId="24703"/>
    <cellStyle name="Normal 2 16 33" xfId="24704"/>
    <cellStyle name="Normal 2 16 34" xfId="24705"/>
    <cellStyle name="Normal 2 16 35" xfId="24706"/>
    <cellStyle name="Normal 2 16 36" xfId="24707"/>
    <cellStyle name="Normal 2 16 37" xfId="24708"/>
    <cellStyle name="Normal 2 16 38" xfId="24709"/>
    <cellStyle name="Normal 2 16 39" xfId="24710"/>
    <cellStyle name="Normal 2 16 4" xfId="24711"/>
    <cellStyle name="Normal 2 16 4 10" xfId="24712"/>
    <cellStyle name="Normal 2 16 4 11" xfId="24713"/>
    <cellStyle name="Normal 2 16 4 2" xfId="24714"/>
    <cellStyle name="Normal 2 16 4 2 2" xfId="24715"/>
    <cellStyle name="Normal 2 16 4 2 2 2" xfId="24716"/>
    <cellStyle name="Normal 2 16 4 2 2 3" xfId="24717"/>
    <cellStyle name="Normal 2 16 4 2 2 4" xfId="24718"/>
    <cellStyle name="Normal 2 16 4 2 3" xfId="24719"/>
    <cellStyle name="Normal 2 16 4 2 4" xfId="24720"/>
    <cellStyle name="Normal 2 16 4 2 5" xfId="24721"/>
    <cellStyle name="Normal 2 16 4 3" xfId="24722"/>
    <cellStyle name="Normal 2 16 4 3 2" xfId="24723"/>
    <cellStyle name="Normal 2 16 4 3 2 2" xfId="24724"/>
    <cellStyle name="Normal 2 16 4 3 2 3" xfId="24725"/>
    <cellStyle name="Normal 2 16 4 3 2 4" xfId="24726"/>
    <cellStyle name="Normal 2 16 4 3 3" xfId="24727"/>
    <cellStyle name="Normal 2 16 4 3 4" xfId="24728"/>
    <cellStyle name="Normal 2 16 4 3 5" xfId="24729"/>
    <cellStyle name="Normal 2 16 4 4" xfId="24730"/>
    <cellStyle name="Normal 2 16 4 4 2" xfId="24731"/>
    <cellStyle name="Normal 2 16 4 4 2 2" xfId="24732"/>
    <cellStyle name="Normal 2 16 4 4 2 3" xfId="24733"/>
    <cellStyle name="Normal 2 16 4 4 2 4" xfId="24734"/>
    <cellStyle name="Normal 2 16 4 4 3" xfId="24735"/>
    <cellStyle name="Normal 2 16 4 4 4" xfId="24736"/>
    <cellStyle name="Normal 2 16 4 4 5" xfId="24737"/>
    <cellStyle name="Normal 2 16 4 5" xfId="24738"/>
    <cellStyle name="Normal 2 16 4 5 2" xfId="24739"/>
    <cellStyle name="Normal 2 16 4 5 2 2" xfId="24740"/>
    <cellStyle name="Normal 2 16 4 5 2 3" xfId="24741"/>
    <cellStyle name="Normal 2 16 4 5 2 4" xfId="24742"/>
    <cellStyle name="Normal 2 16 4 5 3" xfId="24743"/>
    <cellStyle name="Normal 2 16 4 5 4" xfId="24744"/>
    <cellStyle name="Normal 2 16 4 5 5" xfId="24745"/>
    <cellStyle name="Normal 2 16 4 6" xfId="24746"/>
    <cellStyle name="Normal 2 16 4 6 2" xfId="24747"/>
    <cellStyle name="Normal 2 16 4 6 2 2" xfId="24748"/>
    <cellStyle name="Normal 2 16 4 6 2 3" xfId="24749"/>
    <cellStyle name="Normal 2 16 4 6 2 4" xfId="24750"/>
    <cellStyle name="Normal 2 16 4 6 3" xfId="24751"/>
    <cellStyle name="Normal 2 16 4 6 4" xfId="24752"/>
    <cellStyle name="Normal 2 16 4 6 5" xfId="24753"/>
    <cellStyle name="Normal 2 16 4 7" xfId="24754"/>
    <cellStyle name="Normal 2 16 4 7 2" xfId="24755"/>
    <cellStyle name="Normal 2 16 4 7 2 2" xfId="24756"/>
    <cellStyle name="Normal 2 16 4 7 2 3" xfId="24757"/>
    <cellStyle name="Normal 2 16 4 7 2 4" xfId="24758"/>
    <cellStyle name="Normal 2 16 4 7 3" xfId="24759"/>
    <cellStyle name="Normal 2 16 4 7 3 2" xfId="24760"/>
    <cellStyle name="Normal 2 16 4 7 3 2 2" xfId="24761"/>
    <cellStyle name="Normal 2 16 4 7 3 3" xfId="24762"/>
    <cellStyle name="Normal 2 16 4 7 4" xfId="24763"/>
    <cellStyle name="Normal 2 16 4 7 5" xfId="24764"/>
    <cellStyle name="Normal 2 16 4 8" xfId="24765"/>
    <cellStyle name="Normal 2 16 4 8 2" xfId="24766"/>
    <cellStyle name="Normal 2 16 4 8 3" xfId="24767"/>
    <cellStyle name="Normal 2 16 4 8 4" xfId="24768"/>
    <cellStyle name="Normal 2 16 4 9" xfId="24769"/>
    <cellStyle name="Normal 2 16 40" xfId="24770"/>
    <cellStyle name="Normal 2 16 41" xfId="24771"/>
    <cellStyle name="Normal 2 16 42" xfId="24772"/>
    <cellStyle name="Normal 2 16 43" xfId="24773"/>
    <cellStyle name="Normal 2 16 44" xfId="24774"/>
    <cellStyle name="Normal 2 16 45" xfId="24775"/>
    <cellStyle name="Normal 2 16 46" xfId="24776"/>
    <cellStyle name="Normal 2 16 47" xfId="24777"/>
    <cellStyle name="Normal 2 16 48" xfId="24778"/>
    <cellStyle name="Normal 2 16 49" xfId="24779"/>
    <cellStyle name="Normal 2 16 5" xfId="24780"/>
    <cellStyle name="Normal 2 16 5 10" xfId="24781"/>
    <cellStyle name="Normal 2 16 5 11" xfId="24782"/>
    <cellStyle name="Normal 2 16 5 2" xfId="24783"/>
    <cellStyle name="Normal 2 16 5 2 2" xfId="24784"/>
    <cellStyle name="Normal 2 16 5 2 2 2" xfId="24785"/>
    <cellStyle name="Normal 2 16 5 2 2 3" xfId="24786"/>
    <cellStyle name="Normal 2 16 5 2 2 4" xfId="24787"/>
    <cellStyle name="Normal 2 16 5 2 3" xfId="24788"/>
    <cellStyle name="Normal 2 16 5 2 4" xfId="24789"/>
    <cellStyle name="Normal 2 16 5 2 5" xfId="24790"/>
    <cellStyle name="Normal 2 16 5 3" xfId="24791"/>
    <cellStyle name="Normal 2 16 5 3 2" xfId="24792"/>
    <cellStyle name="Normal 2 16 5 3 2 2" xfId="24793"/>
    <cellStyle name="Normal 2 16 5 3 2 3" xfId="24794"/>
    <cellStyle name="Normal 2 16 5 3 2 4" xfId="24795"/>
    <cellStyle name="Normal 2 16 5 3 3" xfId="24796"/>
    <cellStyle name="Normal 2 16 5 3 4" xfId="24797"/>
    <cellStyle name="Normal 2 16 5 3 5" xfId="24798"/>
    <cellStyle name="Normal 2 16 5 4" xfId="24799"/>
    <cellStyle name="Normal 2 16 5 4 2" xfId="24800"/>
    <cellStyle name="Normal 2 16 5 4 2 2" xfId="24801"/>
    <cellStyle name="Normal 2 16 5 4 2 3" xfId="24802"/>
    <cellStyle name="Normal 2 16 5 4 2 4" xfId="24803"/>
    <cellStyle name="Normal 2 16 5 4 3" xfId="24804"/>
    <cellStyle name="Normal 2 16 5 4 4" xfId="24805"/>
    <cellStyle name="Normal 2 16 5 4 5" xfId="24806"/>
    <cellStyle name="Normal 2 16 5 5" xfId="24807"/>
    <cellStyle name="Normal 2 16 5 5 2" xfId="24808"/>
    <cellStyle name="Normal 2 16 5 5 2 2" xfId="24809"/>
    <cellStyle name="Normal 2 16 5 5 2 3" xfId="24810"/>
    <cellStyle name="Normal 2 16 5 5 2 4" xfId="24811"/>
    <cellStyle name="Normal 2 16 5 5 3" xfId="24812"/>
    <cellStyle name="Normal 2 16 5 5 4" xfId="24813"/>
    <cellStyle name="Normal 2 16 5 5 5" xfId="24814"/>
    <cellStyle name="Normal 2 16 5 6" xfId="24815"/>
    <cellStyle name="Normal 2 16 5 6 2" xfId="24816"/>
    <cellStyle name="Normal 2 16 5 6 2 2" xfId="24817"/>
    <cellStyle name="Normal 2 16 5 6 2 3" xfId="24818"/>
    <cellStyle name="Normal 2 16 5 6 2 4" xfId="24819"/>
    <cellStyle name="Normal 2 16 5 6 3" xfId="24820"/>
    <cellStyle name="Normal 2 16 5 6 4" xfId="24821"/>
    <cellStyle name="Normal 2 16 5 6 5" xfId="24822"/>
    <cellStyle name="Normal 2 16 5 7" xfId="24823"/>
    <cellStyle name="Normal 2 16 5 7 2" xfId="24824"/>
    <cellStyle name="Normal 2 16 5 7 2 2" xfId="24825"/>
    <cellStyle name="Normal 2 16 5 7 2 3" xfId="24826"/>
    <cellStyle name="Normal 2 16 5 7 2 4" xfId="24827"/>
    <cellStyle name="Normal 2 16 5 7 3" xfId="24828"/>
    <cellStyle name="Normal 2 16 5 7 4" xfId="24829"/>
    <cellStyle name="Normal 2 16 5 7 5" xfId="24830"/>
    <cellStyle name="Normal 2 16 5 8" xfId="24831"/>
    <cellStyle name="Normal 2 16 5 8 2" xfId="24832"/>
    <cellStyle name="Normal 2 16 5 8 3" xfId="24833"/>
    <cellStyle name="Normal 2 16 5 8 4" xfId="24834"/>
    <cellStyle name="Normal 2 16 5 9" xfId="24835"/>
    <cellStyle name="Normal 2 16 50" xfId="24836"/>
    <cellStyle name="Normal 2 16 6" xfId="24837"/>
    <cellStyle name="Normal 2 16 6 10" xfId="24838"/>
    <cellStyle name="Normal 2 16 6 11" xfId="24839"/>
    <cellStyle name="Normal 2 16 6 2" xfId="24840"/>
    <cellStyle name="Normal 2 16 6 2 2" xfId="24841"/>
    <cellStyle name="Normal 2 16 6 2 2 2" xfId="24842"/>
    <cellStyle name="Normal 2 16 6 2 2 3" xfId="24843"/>
    <cellStyle name="Normal 2 16 6 2 2 4" xfId="24844"/>
    <cellStyle name="Normal 2 16 6 2 3" xfId="24845"/>
    <cellStyle name="Normal 2 16 6 2 4" xfId="24846"/>
    <cellStyle name="Normal 2 16 6 2 5" xfId="24847"/>
    <cellStyle name="Normal 2 16 6 3" xfId="24848"/>
    <cellStyle name="Normal 2 16 6 3 2" xfId="24849"/>
    <cellStyle name="Normal 2 16 6 3 2 2" xfId="24850"/>
    <cellStyle name="Normal 2 16 6 3 2 3" xfId="24851"/>
    <cellStyle name="Normal 2 16 6 3 2 4" xfId="24852"/>
    <cellStyle name="Normal 2 16 6 3 3" xfId="24853"/>
    <cellStyle name="Normal 2 16 6 3 4" xfId="24854"/>
    <cellStyle name="Normal 2 16 6 3 5" xfId="24855"/>
    <cellStyle name="Normal 2 16 6 4" xfId="24856"/>
    <cellStyle name="Normal 2 16 6 4 2" xfId="24857"/>
    <cellStyle name="Normal 2 16 6 4 2 2" xfId="24858"/>
    <cellStyle name="Normal 2 16 6 4 2 3" xfId="24859"/>
    <cellStyle name="Normal 2 16 6 4 2 4" xfId="24860"/>
    <cellStyle name="Normal 2 16 6 4 3" xfId="24861"/>
    <cellStyle name="Normal 2 16 6 4 4" xfId="24862"/>
    <cellStyle name="Normal 2 16 6 4 5" xfId="24863"/>
    <cellStyle name="Normal 2 16 6 5" xfId="24864"/>
    <cellStyle name="Normal 2 16 6 5 2" xfId="24865"/>
    <cellStyle name="Normal 2 16 6 5 2 2" xfId="24866"/>
    <cellStyle name="Normal 2 16 6 5 2 3" xfId="24867"/>
    <cellStyle name="Normal 2 16 6 5 2 4" xfId="24868"/>
    <cellStyle name="Normal 2 16 6 5 3" xfId="24869"/>
    <cellStyle name="Normal 2 16 6 5 4" xfId="24870"/>
    <cellStyle name="Normal 2 16 6 5 5" xfId="24871"/>
    <cellStyle name="Normal 2 16 6 6" xfId="24872"/>
    <cellStyle name="Normal 2 16 6 6 2" xfId="24873"/>
    <cellStyle name="Normal 2 16 6 6 2 2" xfId="24874"/>
    <cellStyle name="Normal 2 16 6 6 2 3" xfId="24875"/>
    <cellStyle name="Normal 2 16 6 6 2 4" xfId="24876"/>
    <cellStyle name="Normal 2 16 6 6 3" xfId="24877"/>
    <cellStyle name="Normal 2 16 6 6 4" xfId="24878"/>
    <cellStyle name="Normal 2 16 6 6 5" xfId="24879"/>
    <cellStyle name="Normal 2 16 6 7" xfId="24880"/>
    <cellStyle name="Normal 2 16 6 7 2" xfId="24881"/>
    <cellStyle name="Normal 2 16 6 7 2 2" xfId="24882"/>
    <cellStyle name="Normal 2 16 6 7 2 3" xfId="24883"/>
    <cellStyle name="Normal 2 16 6 7 2 4" xfId="24884"/>
    <cellStyle name="Normal 2 16 6 7 3" xfId="24885"/>
    <cellStyle name="Normal 2 16 6 7 4" xfId="24886"/>
    <cellStyle name="Normal 2 16 6 7 5" xfId="24887"/>
    <cellStyle name="Normal 2 16 6 8" xfId="24888"/>
    <cellStyle name="Normal 2 16 6 8 2" xfId="24889"/>
    <cellStyle name="Normal 2 16 6 8 3" xfId="24890"/>
    <cellStyle name="Normal 2 16 6 8 4" xfId="24891"/>
    <cellStyle name="Normal 2 16 6 9" xfId="24892"/>
    <cellStyle name="Normal 2 16 7" xfId="24893"/>
    <cellStyle name="Normal 2 16 7 10" xfId="24894"/>
    <cellStyle name="Normal 2 16 7 11" xfId="24895"/>
    <cellStyle name="Normal 2 16 7 2" xfId="24896"/>
    <cellStyle name="Normal 2 16 7 2 2" xfId="24897"/>
    <cellStyle name="Normal 2 16 7 2 2 2" xfId="24898"/>
    <cellStyle name="Normal 2 16 7 2 2 3" xfId="24899"/>
    <cellStyle name="Normal 2 16 7 2 2 4" xfId="24900"/>
    <cellStyle name="Normal 2 16 7 2 3" xfId="24901"/>
    <cellStyle name="Normal 2 16 7 2 4" xfId="24902"/>
    <cellStyle name="Normal 2 16 7 2 5" xfId="24903"/>
    <cellStyle name="Normal 2 16 7 3" xfId="24904"/>
    <cellStyle name="Normal 2 16 7 3 2" xfId="24905"/>
    <cellStyle name="Normal 2 16 7 3 2 2" xfId="24906"/>
    <cellStyle name="Normal 2 16 7 3 2 3" xfId="24907"/>
    <cellStyle name="Normal 2 16 7 3 2 4" xfId="24908"/>
    <cellStyle name="Normal 2 16 7 3 3" xfId="24909"/>
    <cellStyle name="Normal 2 16 7 3 4" xfId="24910"/>
    <cellStyle name="Normal 2 16 7 3 5" xfId="24911"/>
    <cellStyle name="Normal 2 16 7 4" xfId="24912"/>
    <cellStyle name="Normal 2 16 7 4 2" xfId="24913"/>
    <cellStyle name="Normal 2 16 7 4 2 2" xfId="24914"/>
    <cellStyle name="Normal 2 16 7 4 2 3" xfId="24915"/>
    <cellStyle name="Normal 2 16 7 4 2 4" xfId="24916"/>
    <cellStyle name="Normal 2 16 7 4 3" xfId="24917"/>
    <cellStyle name="Normal 2 16 7 4 3 2" xfId="24918"/>
    <cellStyle name="Normal 2 16 7 4 4" xfId="24919"/>
    <cellStyle name="Normal 2 16 7 4 5" xfId="24920"/>
    <cellStyle name="Normal 2 16 7 4 6" xfId="24921"/>
    <cellStyle name="Normal 2 16 7 5" xfId="24922"/>
    <cellStyle name="Normal 2 16 7 5 2" xfId="24923"/>
    <cellStyle name="Normal 2 16 7 5 2 2" xfId="24924"/>
    <cellStyle name="Normal 2 16 7 5 2 3" xfId="24925"/>
    <cellStyle name="Normal 2 16 7 5 2 4" xfId="24926"/>
    <cellStyle name="Normal 2 16 7 5 3" xfId="24927"/>
    <cellStyle name="Normal 2 16 7 5 4" xfId="24928"/>
    <cellStyle name="Normal 2 16 7 5 5" xfId="24929"/>
    <cellStyle name="Normal 2 16 7 6" xfId="24930"/>
    <cellStyle name="Normal 2 16 7 6 2" xfId="24931"/>
    <cellStyle name="Normal 2 16 7 6 2 2" xfId="24932"/>
    <cellStyle name="Normal 2 16 7 6 2 3" xfId="24933"/>
    <cellStyle name="Normal 2 16 7 6 2 4" xfId="24934"/>
    <cellStyle name="Normal 2 16 7 6 3" xfId="24935"/>
    <cellStyle name="Normal 2 16 7 6 4" xfId="24936"/>
    <cellStyle name="Normal 2 16 7 6 5" xfId="24937"/>
    <cellStyle name="Normal 2 16 7 7" xfId="24938"/>
    <cellStyle name="Normal 2 16 7 7 2" xfId="24939"/>
    <cellStyle name="Normal 2 16 7 7 2 2" xfId="24940"/>
    <cellStyle name="Normal 2 16 7 7 2 3" xfId="24941"/>
    <cellStyle name="Normal 2 16 7 7 2 4" xfId="24942"/>
    <cellStyle name="Normal 2 16 7 7 3" xfId="24943"/>
    <cellStyle name="Normal 2 16 7 7 4" xfId="24944"/>
    <cellStyle name="Normal 2 16 7 7 5" xfId="24945"/>
    <cellStyle name="Normal 2 16 7 8" xfId="24946"/>
    <cellStyle name="Normal 2 16 7 8 2" xfId="24947"/>
    <cellStyle name="Normal 2 16 7 8 3" xfId="24948"/>
    <cellStyle name="Normal 2 16 7 8 4" xfId="24949"/>
    <cellStyle name="Normal 2 16 7 9" xfId="24950"/>
    <cellStyle name="Normal 2 16 8" xfId="24951"/>
    <cellStyle name="Normal 2 16 8 10" xfId="24952"/>
    <cellStyle name="Normal 2 16 8 11" xfId="24953"/>
    <cellStyle name="Normal 2 16 8 2" xfId="24954"/>
    <cellStyle name="Normal 2 16 8 2 2" xfId="24955"/>
    <cellStyle name="Normal 2 16 8 2 2 2" xfId="24956"/>
    <cellStyle name="Normal 2 16 8 2 2 3" xfId="24957"/>
    <cellStyle name="Normal 2 16 8 2 2 4" xfId="24958"/>
    <cellStyle name="Normal 2 16 8 2 3" xfId="24959"/>
    <cellStyle name="Normal 2 16 8 2 4" xfId="24960"/>
    <cellStyle name="Normal 2 16 8 2 5" xfId="24961"/>
    <cellStyle name="Normal 2 16 8 3" xfId="24962"/>
    <cellStyle name="Normal 2 16 8 3 2" xfId="24963"/>
    <cellStyle name="Normal 2 16 8 3 2 2" xfId="24964"/>
    <cellStyle name="Normal 2 16 8 3 2 3" xfId="24965"/>
    <cellStyle name="Normal 2 16 8 3 2 4" xfId="24966"/>
    <cellStyle name="Normal 2 16 8 3 3" xfId="24967"/>
    <cellStyle name="Normal 2 16 8 3 4" xfId="24968"/>
    <cellStyle name="Normal 2 16 8 3 5" xfId="24969"/>
    <cellStyle name="Normal 2 16 8 4" xfId="24970"/>
    <cellStyle name="Normal 2 16 8 4 2" xfId="24971"/>
    <cellStyle name="Normal 2 16 8 4 2 2" xfId="24972"/>
    <cellStyle name="Normal 2 16 8 4 2 3" xfId="24973"/>
    <cellStyle name="Normal 2 16 8 4 2 4" xfId="24974"/>
    <cellStyle name="Normal 2 16 8 4 3" xfId="24975"/>
    <cellStyle name="Normal 2 16 8 4 4" xfId="24976"/>
    <cellStyle name="Normal 2 16 8 4 5" xfId="24977"/>
    <cellStyle name="Normal 2 16 8 5" xfId="24978"/>
    <cellStyle name="Normal 2 16 8 5 2" xfId="24979"/>
    <cellStyle name="Normal 2 16 8 5 2 2" xfId="24980"/>
    <cellStyle name="Normal 2 16 8 5 2 3" xfId="24981"/>
    <cellStyle name="Normal 2 16 8 5 2 4" xfId="24982"/>
    <cellStyle name="Normal 2 16 8 5 3" xfId="24983"/>
    <cellStyle name="Normal 2 16 8 5 4" xfId="24984"/>
    <cellStyle name="Normal 2 16 8 5 5" xfId="24985"/>
    <cellStyle name="Normal 2 16 8 6" xfId="24986"/>
    <cellStyle name="Normal 2 16 8 6 2" xfId="24987"/>
    <cellStyle name="Normal 2 16 8 6 2 2" xfId="24988"/>
    <cellStyle name="Normal 2 16 8 6 2 3" xfId="24989"/>
    <cellStyle name="Normal 2 16 8 6 2 4" xfId="24990"/>
    <cellStyle name="Normal 2 16 8 6 3" xfId="24991"/>
    <cellStyle name="Normal 2 16 8 6 4" xfId="24992"/>
    <cellStyle name="Normal 2 16 8 6 5" xfId="24993"/>
    <cellStyle name="Normal 2 16 8 7" xfId="24994"/>
    <cellStyle name="Normal 2 16 8 7 2" xfId="24995"/>
    <cellStyle name="Normal 2 16 8 7 2 2" xfId="24996"/>
    <cellStyle name="Normal 2 16 8 7 2 3" xfId="24997"/>
    <cellStyle name="Normal 2 16 8 7 2 4" xfId="24998"/>
    <cellStyle name="Normal 2 16 8 7 3" xfId="24999"/>
    <cellStyle name="Normal 2 16 8 7 4" xfId="25000"/>
    <cellStyle name="Normal 2 16 8 7 5" xfId="25001"/>
    <cellStyle name="Normal 2 16 8 8" xfId="25002"/>
    <cellStyle name="Normal 2 16 8 8 2" xfId="25003"/>
    <cellStyle name="Normal 2 16 8 8 3" xfId="25004"/>
    <cellStyle name="Normal 2 16 8 8 4" xfId="25005"/>
    <cellStyle name="Normal 2 16 8 9" xfId="25006"/>
    <cellStyle name="Normal 2 16 9" xfId="25007"/>
    <cellStyle name="Normal 2 16 9 10" xfId="25008"/>
    <cellStyle name="Normal 2 16 9 11" xfId="25009"/>
    <cellStyle name="Normal 2 16 9 2" xfId="25010"/>
    <cellStyle name="Normal 2 16 9 2 2" xfId="25011"/>
    <cellStyle name="Normal 2 16 9 2 2 2" xfId="25012"/>
    <cellStyle name="Normal 2 16 9 2 2 3" xfId="25013"/>
    <cellStyle name="Normal 2 16 9 2 2 4" xfId="25014"/>
    <cellStyle name="Normal 2 16 9 2 3" xfId="25015"/>
    <cellStyle name="Normal 2 16 9 2 4" xfId="25016"/>
    <cellStyle name="Normal 2 16 9 2 5" xfId="25017"/>
    <cellStyle name="Normal 2 16 9 3" xfId="25018"/>
    <cellStyle name="Normal 2 16 9 3 2" xfId="25019"/>
    <cellStyle name="Normal 2 16 9 3 2 2" xfId="25020"/>
    <cellStyle name="Normal 2 16 9 3 2 3" xfId="25021"/>
    <cellStyle name="Normal 2 16 9 3 2 4" xfId="25022"/>
    <cellStyle name="Normal 2 16 9 3 3" xfId="25023"/>
    <cellStyle name="Normal 2 16 9 3 4" xfId="25024"/>
    <cellStyle name="Normal 2 16 9 3 5" xfId="25025"/>
    <cellStyle name="Normal 2 16 9 4" xfId="25026"/>
    <cellStyle name="Normal 2 16 9 4 2" xfId="25027"/>
    <cellStyle name="Normal 2 16 9 4 2 2" xfId="25028"/>
    <cellStyle name="Normal 2 16 9 4 2 2 2" xfId="25029"/>
    <cellStyle name="Normal 2 16 9 4 2 2 2 2" xfId="25030"/>
    <cellStyle name="Normal 2 16 9 4 2 2 3" xfId="25031"/>
    <cellStyle name="Normal 2 16 9 4 2 3" xfId="25032"/>
    <cellStyle name="Normal 2 16 9 4 2 4" xfId="25033"/>
    <cellStyle name="Normal 2 16 9 4 3" xfId="25034"/>
    <cellStyle name="Normal 2 16 9 4 4" xfId="25035"/>
    <cellStyle name="Normal 2 16 9 4 5" xfId="25036"/>
    <cellStyle name="Normal 2 16 9 5" xfId="25037"/>
    <cellStyle name="Normal 2 16 9 5 2" xfId="25038"/>
    <cellStyle name="Normal 2 16 9 5 2 2" xfId="25039"/>
    <cellStyle name="Normal 2 16 9 5 2 3" xfId="25040"/>
    <cellStyle name="Normal 2 16 9 5 2 4" xfId="25041"/>
    <cellStyle name="Normal 2 16 9 5 3" xfId="25042"/>
    <cellStyle name="Normal 2 16 9 5 4" xfId="25043"/>
    <cellStyle name="Normal 2 16 9 5 5" xfId="25044"/>
    <cellStyle name="Normal 2 16 9 6" xfId="25045"/>
    <cellStyle name="Normal 2 16 9 6 2" xfId="25046"/>
    <cellStyle name="Normal 2 16 9 6 2 2" xfId="25047"/>
    <cellStyle name="Normal 2 16 9 6 2 3" xfId="25048"/>
    <cellStyle name="Normal 2 16 9 6 2 4" xfId="25049"/>
    <cellStyle name="Normal 2 16 9 6 3" xfId="25050"/>
    <cellStyle name="Normal 2 16 9 6 4" xfId="25051"/>
    <cellStyle name="Normal 2 16 9 6 5" xfId="25052"/>
    <cellStyle name="Normal 2 16 9 7" xfId="25053"/>
    <cellStyle name="Normal 2 16 9 7 2" xfId="25054"/>
    <cellStyle name="Normal 2 16 9 7 2 2" xfId="25055"/>
    <cellStyle name="Normal 2 16 9 7 2 3" xfId="25056"/>
    <cellStyle name="Normal 2 16 9 7 2 4" xfId="25057"/>
    <cellStyle name="Normal 2 16 9 7 3" xfId="25058"/>
    <cellStyle name="Normal 2 16 9 7 4" xfId="25059"/>
    <cellStyle name="Normal 2 16 9 7 5" xfId="25060"/>
    <cellStyle name="Normal 2 16 9 8" xfId="25061"/>
    <cellStyle name="Normal 2 16 9 8 2" xfId="25062"/>
    <cellStyle name="Normal 2 16 9 8 3" xfId="25063"/>
    <cellStyle name="Normal 2 16 9 8 4" xfId="25064"/>
    <cellStyle name="Normal 2 16 9 9" xfId="25065"/>
    <cellStyle name="Normal 2 17" xfId="25066"/>
    <cellStyle name="Normal 2 17 10" xfId="25067"/>
    <cellStyle name="Normal 2 17 10 10" xfId="25068"/>
    <cellStyle name="Normal 2 17 10 11" xfId="25069"/>
    <cellStyle name="Normal 2 17 10 2" xfId="25070"/>
    <cellStyle name="Normal 2 17 10 2 2" xfId="25071"/>
    <cellStyle name="Normal 2 17 10 2 2 2" xfId="25072"/>
    <cellStyle name="Normal 2 17 10 2 2 3" xfId="25073"/>
    <cellStyle name="Normal 2 17 10 2 2 4" xfId="25074"/>
    <cellStyle name="Normal 2 17 10 2 3" xfId="25075"/>
    <cellStyle name="Normal 2 17 10 2 4" xfId="25076"/>
    <cellStyle name="Normal 2 17 10 2 5" xfId="25077"/>
    <cellStyle name="Normal 2 17 10 3" xfId="25078"/>
    <cellStyle name="Normal 2 17 10 3 2" xfId="25079"/>
    <cellStyle name="Normal 2 17 10 3 2 2" xfId="25080"/>
    <cellStyle name="Normal 2 17 10 3 2 3" xfId="25081"/>
    <cellStyle name="Normal 2 17 10 3 2 4" xfId="25082"/>
    <cellStyle name="Normal 2 17 10 3 3" xfId="25083"/>
    <cellStyle name="Normal 2 17 10 3 4" xfId="25084"/>
    <cellStyle name="Normal 2 17 10 3 5" xfId="25085"/>
    <cellStyle name="Normal 2 17 10 4" xfId="25086"/>
    <cellStyle name="Normal 2 17 10 4 2" xfId="25087"/>
    <cellStyle name="Normal 2 17 10 4 2 2" xfId="25088"/>
    <cellStyle name="Normal 2 17 10 4 2 3" xfId="25089"/>
    <cellStyle name="Normal 2 17 10 4 2 4" xfId="25090"/>
    <cellStyle name="Normal 2 17 10 4 3" xfId="25091"/>
    <cellStyle name="Normal 2 17 10 4 4" xfId="25092"/>
    <cellStyle name="Normal 2 17 10 4 5" xfId="25093"/>
    <cellStyle name="Normal 2 17 10 5" xfId="25094"/>
    <cellStyle name="Normal 2 17 10 5 2" xfId="25095"/>
    <cellStyle name="Normal 2 17 10 5 2 2" xfId="25096"/>
    <cellStyle name="Normal 2 17 10 5 2 3" xfId="25097"/>
    <cellStyle name="Normal 2 17 10 5 2 4" xfId="25098"/>
    <cellStyle name="Normal 2 17 10 5 3" xfId="25099"/>
    <cellStyle name="Normal 2 17 10 5 4" xfId="25100"/>
    <cellStyle name="Normal 2 17 10 5 5" xfId="25101"/>
    <cellStyle name="Normal 2 17 10 6" xfId="25102"/>
    <cellStyle name="Normal 2 17 10 6 2" xfId="25103"/>
    <cellStyle name="Normal 2 17 10 6 2 2" xfId="25104"/>
    <cellStyle name="Normal 2 17 10 6 2 3" xfId="25105"/>
    <cellStyle name="Normal 2 17 10 6 2 4" xfId="25106"/>
    <cellStyle name="Normal 2 17 10 6 3" xfId="25107"/>
    <cellStyle name="Normal 2 17 10 6 4" xfId="25108"/>
    <cellStyle name="Normal 2 17 10 6 5" xfId="25109"/>
    <cellStyle name="Normal 2 17 10 7" xfId="25110"/>
    <cellStyle name="Normal 2 17 10 7 2" xfId="25111"/>
    <cellStyle name="Normal 2 17 10 7 2 2" xfId="25112"/>
    <cellStyle name="Normal 2 17 10 7 2 3" xfId="25113"/>
    <cellStyle name="Normal 2 17 10 7 2 4" xfId="25114"/>
    <cellStyle name="Normal 2 17 10 7 3" xfId="25115"/>
    <cellStyle name="Normal 2 17 10 7 4" xfId="25116"/>
    <cellStyle name="Normal 2 17 10 7 5" xfId="25117"/>
    <cellStyle name="Normal 2 17 10 8" xfId="25118"/>
    <cellStyle name="Normal 2 17 10 8 2" xfId="25119"/>
    <cellStyle name="Normal 2 17 10 8 3" xfId="25120"/>
    <cellStyle name="Normal 2 17 10 8 4" xfId="25121"/>
    <cellStyle name="Normal 2 17 10 9" xfId="25122"/>
    <cellStyle name="Normal 2 17 11" xfId="25123"/>
    <cellStyle name="Normal 2 17 11 10" xfId="25124"/>
    <cellStyle name="Normal 2 17 11 11" xfId="25125"/>
    <cellStyle name="Normal 2 17 11 2" xfId="25126"/>
    <cellStyle name="Normal 2 17 11 2 2" xfId="25127"/>
    <cellStyle name="Normal 2 17 11 2 2 2" xfId="25128"/>
    <cellStyle name="Normal 2 17 11 2 2 3" xfId="25129"/>
    <cellStyle name="Normal 2 17 11 2 2 4" xfId="25130"/>
    <cellStyle name="Normal 2 17 11 2 3" xfId="25131"/>
    <cellStyle name="Normal 2 17 11 2 4" xfId="25132"/>
    <cellStyle name="Normal 2 17 11 2 5" xfId="25133"/>
    <cellStyle name="Normal 2 17 11 3" xfId="25134"/>
    <cellStyle name="Normal 2 17 11 3 2" xfId="25135"/>
    <cellStyle name="Normal 2 17 11 3 2 2" xfId="25136"/>
    <cellStyle name="Normal 2 17 11 3 2 3" xfId="25137"/>
    <cellStyle name="Normal 2 17 11 3 2 4" xfId="25138"/>
    <cellStyle name="Normal 2 17 11 3 3" xfId="25139"/>
    <cellStyle name="Normal 2 17 11 3 4" xfId="25140"/>
    <cellStyle name="Normal 2 17 11 3 5" xfId="25141"/>
    <cellStyle name="Normal 2 17 11 4" xfId="25142"/>
    <cellStyle name="Normal 2 17 11 4 2" xfId="25143"/>
    <cellStyle name="Normal 2 17 11 4 2 2" xfId="25144"/>
    <cellStyle name="Normal 2 17 11 4 2 3" xfId="25145"/>
    <cellStyle name="Normal 2 17 11 4 2 4" xfId="25146"/>
    <cellStyle name="Normal 2 17 11 4 3" xfId="25147"/>
    <cellStyle name="Normal 2 17 11 4 4" xfId="25148"/>
    <cellStyle name="Normal 2 17 11 4 5" xfId="25149"/>
    <cellStyle name="Normal 2 17 11 5" xfId="25150"/>
    <cellStyle name="Normal 2 17 11 5 2" xfId="25151"/>
    <cellStyle name="Normal 2 17 11 5 2 2" xfId="25152"/>
    <cellStyle name="Normal 2 17 11 5 2 3" xfId="25153"/>
    <cellStyle name="Normal 2 17 11 5 2 4" xfId="25154"/>
    <cellStyle name="Normal 2 17 11 5 3" xfId="25155"/>
    <cellStyle name="Normal 2 17 11 5 4" xfId="25156"/>
    <cellStyle name="Normal 2 17 11 5 5" xfId="25157"/>
    <cellStyle name="Normal 2 17 11 6" xfId="25158"/>
    <cellStyle name="Normal 2 17 11 6 2" xfId="25159"/>
    <cellStyle name="Normal 2 17 11 6 2 2" xfId="25160"/>
    <cellStyle name="Normal 2 17 11 6 2 3" xfId="25161"/>
    <cellStyle name="Normal 2 17 11 6 2 4" xfId="25162"/>
    <cellStyle name="Normal 2 17 11 6 3" xfId="25163"/>
    <cellStyle name="Normal 2 17 11 6 4" xfId="25164"/>
    <cellStyle name="Normal 2 17 11 6 5" xfId="25165"/>
    <cellStyle name="Normal 2 17 11 7" xfId="25166"/>
    <cellStyle name="Normal 2 17 11 7 2" xfId="25167"/>
    <cellStyle name="Normal 2 17 11 7 2 2" xfId="25168"/>
    <cellStyle name="Normal 2 17 11 7 2 3" xfId="25169"/>
    <cellStyle name="Normal 2 17 11 7 2 4" xfId="25170"/>
    <cellStyle name="Normal 2 17 11 7 3" xfId="25171"/>
    <cellStyle name="Normal 2 17 11 7 4" xfId="25172"/>
    <cellStyle name="Normal 2 17 11 7 5" xfId="25173"/>
    <cellStyle name="Normal 2 17 11 8" xfId="25174"/>
    <cellStyle name="Normal 2 17 11 8 2" xfId="25175"/>
    <cellStyle name="Normal 2 17 11 8 3" xfId="25176"/>
    <cellStyle name="Normal 2 17 11 8 4" xfId="25177"/>
    <cellStyle name="Normal 2 17 11 9" xfId="25178"/>
    <cellStyle name="Normal 2 17 12" xfId="25179"/>
    <cellStyle name="Normal 2 17 12 10" xfId="25180"/>
    <cellStyle name="Normal 2 17 12 11" xfId="25181"/>
    <cellStyle name="Normal 2 17 12 2" xfId="25182"/>
    <cellStyle name="Normal 2 17 12 2 2" xfId="25183"/>
    <cellStyle name="Normal 2 17 12 2 2 2" xfId="25184"/>
    <cellStyle name="Normal 2 17 12 2 2 3" xfId="25185"/>
    <cellStyle name="Normal 2 17 12 2 2 4" xfId="25186"/>
    <cellStyle name="Normal 2 17 12 2 3" xfId="25187"/>
    <cellStyle name="Normal 2 17 12 2 4" xfId="25188"/>
    <cellStyle name="Normal 2 17 12 2 5" xfId="25189"/>
    <cellStyle name="Normal 2 17 12 3" xfId="25190"/>
    <cellStyle name="Normal 2 17 12 3 2" xfId="25191"/>
    <cellStyle name="Normal 2 17 12 3 2 2" xfId="25192"/>
    <cellStyle name="Normal 2 17 12 3 2 3" xfId="25193"/>
    <cellStyle name="Normal 2 17 12 3 2 4" xfId="25194"/>
    <cellStyle name="Normal 2 17 12 3 3" xfId="25195"/>
    <cellStyle name="Normal 2 17 12 3 4" xfId="25196"/>
    <cellStyle name="Normal 2 17 12 3 5" xfId="25197"/>
    <cellStyle name="Normal 2 17 12 4" xfId="25198"/>
    <cellStyle name="Normal 2 17 12 4 2" xfId="25199"/>
    <cellStyle name="Normal 2 17 12 4 2 2" xfId="25200"/>
    <cellStyle name="Normal 2 17 12 4 2 3" xfId="25201"/>
    <cellStyle name="Normal 2 17 12 4 2 4" xfId="25202"/>
    <cellStyle name="Normal 2 17 12 4 3" xfId="25203"/>
    <cellStyle name="Normal 2 17 12 4 4" xfId="25204"/>
    <cellStyle name="Normal 2 17 12 4 5" xfId="25205"/>
    <cellStyle name="Normal 2 17 12 5" xfId="25206"/>
    <cellStyle name="Normal 2 17 12 5 2" xfId="25207"/>
    <cellStyle name="Normal 2 17 12 5 2 2" xfId="25208"/>
    <cellStyle name="Normal 2 17 12 5 2 3" xfId="25209"/>
    <cellStyle name="Normal 2 17 12 5 2 4" xfId="25210"/>
    <cellStyle name="Normal 2 17 12 5 3" xfId="25211"/>
    <cellStyle name="Normal 2 17 12 5 4" xfId="25212"/>
    <cellStyle name="Normal 2 17 12 5 5" xfId="25213"/>
    <cellStyle name="Normal 2 17 12 6" xfId="25214"/>
    <cellStyle name="Normal 2 17 12 6 2" xfId="25215"/>
    <cellStyle name="Normal 2 17 12 6 2 2" xfId="25216"/>
    <cellStyle name="Normal 2 17 12 6 2 3" xfId="25217"/>
    <cellStyle name="Normal 2 17 12 6 2 4" xfId="25218"/>
    <cellStyle name="Normal 2 17 12 6 3" xfId="25219"/>
    <cellStyle name="Normal 2 17 12 6 4" xfId="25220"/>
    <cellStyle name="Normal 2 17 12 6 5" xfId="25221"/>
    <cellStyle name="Normal 2 17 12 7" xfId="25222"/>
    <cellStyle name="Normal 2 17 12 7 2" xfId="25223"/>
    <cellStyle name="Normal 2 17 12 7 2 2" xfId="25224"/>
    <cellStyle name="Normal 2 17 12 7 2 3" xfId="25225"/>
    <cellStyle name="Normal 2 17 12 7 2 4" xfId="25226"/>
    <cellStyle name="Normal 2 17 12 7 3" xfId="25227"/>
    <cellStyle name="Normal 2 17 12 7 4" xfId="25228"/>
    <cellStyle name="Normal 2 17 12 7 5" xfId="25229"/>
    <cellStyle name="Normal 2 17 12 8" xfId="25230"/>
    <cellStyle name="Normal 2 17 12 8 2" xfId="25231"/>
    <cellStyle name="Normal 2 17 12 8 3" xfId="25232"/>
    <cellStyle name="Normal 2 17 12 8 4" xfId="25233"/>
    <cellStyle name="Normal 2 17 12 9" xfId="25234"/>
    <cellStyle name="Normal 2 17 13" xfId="25235"/>
    <cellStyle name="Normal 2 17 13 10" xfId="25236"/>
    <cellStyle name="Normal 2 17 13 11" xfId="25237"/>
    <cellStyle name="Normal 2 17 13 2" xfId="25238"/>
    <cellStyle name="Normal 2 17 13 2 2" xfId="25239"/>
    <cellStyle name="Normal 2 17 13 2 2 2" xfId="25240"/>
    <cellStyle name="Normal 2 17 13 2 2 2 2" xfId="25241"/>
    <cellStyle name="Normal 2 17 13 2 2 2 2 2" xfId="25242"/>
    <cellStyle name="Normal 2 17 13 2 2 2 3" xfId="25243"/>
    <cellStyle name="Normal 2 17 13 2 2 3" xfId="25244"/>
    <cellStyle name="Normal 2 17 13 2 2 4" xfId="25245"/>
    <cellStyle name="Normal 2 17 13 2 3" xfId="25246"/>
    <cellStyle name="Normal 2 17 13 2 4" xfId="25247"/>
    <cellStyle name="Normal 2 17 13 2 5" xfId="25248"/>
    <cellStyle name="Normal 2 17 13 3" xfId="25249"/>
    <cellStyle name="Normal 2 17 13 3 2" xfId="25250"/>
    <cellStyle name="Normal 2 17 13 3 2 2" xfId="25251"/>
    <cellStyle name="Normal 2 17 13 3 2 3" xfId="25252"/>
    <cellStyle name="Normal 2 17 13 3 2 4" xfId="25253"/>
    <cellStyle name="Normal 2 17 13 3 3" xfId="25254"/>
    <cellStyle name="Normal 2 17 13 3 3 2" xfId="25255"/>
    <cellStyle name="Normal 2 17 13 3 4" xfId="25256"/>
    <cellStyle name="Normal 2 17 13 3 5" xfId="25257"/>
    <cellStyle name="Normal 2 17 13 3 6" xfId="25258"/>
    <cellStyle name="Normal 2 17 13 4" xfId="25259"/>
    <cellStyle name="Normal 2 17 13 4 2" xfId="25260"/>
    <cellStyle name="Normal 2 17 13 4 2 2" xfId="25261"/>
    <cellStyle name="Normal 2 17 13 4 2 3" xfId="25262"/>
    <cellStyle name="Normal 2 17 13 4 2 4" xfId="25263"/>
    <cellStyle name="Normal 2 17 13 4 3" xfId="25264"/>
    <cellStyle name="Normal 2 17 13 4 4" xfId="25265"/>
    <cellStyle name="Normal 2 17 13 4 5" xfId="25266"/>
    <cellStyle name="Normal 2 17 13 5" xfId="25267"/>
    <cellStyle name="Normal 2 17 13 5 2" xfId="25268"/>
    <cellStyle name="Normal 2 17 13 5 2 2" xfId="25269"/>
    <cellStyle name="Normal 2 17 13 5 2 3" xfId="25270"/>
    <cellStyle name="Normal 2 17 13 5 2 4" xfId="25271"/>
    <cellStyle name="Normal 2 17 13 5 3" xfId="25272"/>
    <cellStyle name="Normal 2 17 13 5 4" xfId="25273"/>
    <cellStyle name="Normal 2 17 13 5 5" xfId="25274"/>
    <cellStyle name="Normal 2 17 13 6" xfId="25275"/>
    <cellStyle name="Normal 2 17 13 6 2" xfId="25276"/>
    <cellStyle name="Normal 2 17 13 6 2 2" xfId="25277"/>
    <cellStyle name="Normal 2 17 13 6 2 3" xfId="25278"/>
    <cellStyle name="Normal 2 17 13 6 2 4" xfId="25279"/>
    <cellStyle name="Normal 2 17 13 6 3" xfId="25280"/>
    <cellStyle name="Normal 2 17 13 6 4" xfId="25281"/>
    <cellStyle name="Normal 2 17 13 6 4 2" xfId="25282"/>
    <cellStyle name="Normal 2 17 13 6 4 2 2" xfId="25283"/>
    <cellStyle name="Normal 2 17 13 6 4 3" xfId="25284"/>
    <cellStyle name="Normal 2 17 13 6 5" xfId="25285"/>
    <cellStyle name="Normal 2 17 13 7" xfId="25286"/>
    <cellStyle name="Normal 2 17 13 7 2" xfId="25287"/>
    <cellStyle name="Normal 2 17 13 7 2 2" xfId="25288"/>
    <cellStyle name="Normal 2 17 13 7 2 2 2" xfId="25289"/>
    <cellStyle name="Normal 2 17 13 7 2 3" xfId="25290"/>
    <cellStyle name="Normal 2 17 13 7 2 4" xfId="25291"/>
    <cellStyle name="Normal 2 17 13 7 2 5" xfId="25292"/>
    <cellStyle name="Normal 2 17 13 7 3" xfId="25293"/>
    <cellStyle name="Normal 2 17 13 7 4" xfId="25294"/>
    <cellStyle name="Normal 2 17 13 7 5" xfId="25295"/>
    <cellStyle name="Normal 2 17 13 8" xfId="25296"/>
    <cellStyle name="Normal 2 17 13 8 2" xfId="25297"/>
    <cellStyle name="Normal 2 17 13 8 3" xfId="25298"/>
    <cellStyle name="Normal 2 17 13 8 4" xfId="25299"/>
    <cellStyle name="Normal 2 17 13 9" xfId="25300"/>
    <cellStyle name="Normal 2 17 14" xfId="25301"/>
    <cellStyle name="Normal 2 17 14 2" xfId="25302"/>
    <cellStyle name="Normal 2 17 14 2 2" xfId="25303"/>
    <cellStyle name="Normal 2 17 14 2 3" xfId="25304"/>
    <cellStyle name="Normal 2 17 14 2 4" xfId="25305"/>
    <cellStyle name="Normal 2 17 14 3" xfId="25306"/>
    <cellStyle name="Normal 2 17 14 4" xfId="25307"/>
    <cellStyle name="Normal 2 17 14 5" xfId="25308"/>
    <cellStyle name="Normal 2 17 15" xfId="25309"/>
    <cellStyle name="Normal 2 17 15 2" xfId="25310"/>
    <cellStyle name="Normal 2 17 15 2 2" xfId="25311"/>
    <cellStyle name="Normal 2 17 15 2 3" xfId="25312"/>
    <cellStyle name="Normal 2 17 15 2 4" xfId="25313"/>
    <cellStyle name="Normal 2 17 15 3" xfId="25314"/>
    <cellStyle name="Normal 2 17 15 4" xfId="25315"/>
    <cellStyle name="Normal 2 17 15 5" xfId="25316"/>
    <cellStyle name="Normal 2 17 16" xfId="25317"/>
    <cellStyle name="Normal 2 17 16 2" xfId="25318"/>
    <cellStyle name="Normal 2 17 16 2 2" xfId="25319"/>
    <cellStyle name="Normal 2 17 16 2 3" xfId="25320"/>
    <cellStyle name="Normal 2 17 16 2 4" xfId="25321"/>
    <cellStyle name="Normal 2 17 16 3" xfId="25322"/>
    <cellStyle name="Normal 2 17 16 4" xfId="25323"/>
    <cellStyle name="Normal 2 17 16 5" xfId="25324"/>
    <cellStyle name="Normal 2 17 17" xfId="25325"/>
    <cellStyle name="Normal 2 17 17 2" xfId="25326"/>
    <cellStyle name="Normal 2 17 17 2 2" xfId="25327"/>
    <cellStyle name="Normal 2 17 17 2 3" xfId="25328"/>
    <cellStyle name="Normal 2 17 17 2 4" xfId="25329"/>
    <cellStyle name="Normal 2 17 17 3" xfId="25330"/>
    <cellStyle name="Normal 2 17 17 3 2" xfId="25331"/>
    <cellStyle name="Normal 2 17 17 3 2 2" xfId="25332"/>
    <cellStyle name="Normal 2 17 17 3 3" xfId="25333"/>
    <cellStyle name="Normal 2 17 17 4" xfId="25334"/>
    <cellStyle name="Normal 2 17 17 5" xfId="25335"/>
    <cellStyle name="Normal 2 17 18" xfId="25336"/>
    <cellStyle name="Normal 2 17 18 2" xfId="25337"/>
    <cellStyle name="Normal 2 17 18 2 2" xfId="25338"/>
    <cellStyle name="Normal 2 17 18 2 2 2" xfId="25339"/>
    <cellStyle name="Normal 2 17 18 2 3" xfId="25340"/>
    <cellStyle name="Normal 2 17 18 2 4" xfId="25341"/>
    <cellStyle name="Normal 2 17 18 2 5" xfId="25342"/>
    <cellStyle name="Normal 2 17 18 3" xfId="25343"/>
    <cellStyle name="Normal 2 17 18 4" xfId="25344"/>
    <cellStyle name="Normal 2 17 18 5" xfId="25345"/>
    <cellStyle name="Normal 2 17 19" xfId="25346"/>
    <cellStyle name="Normal 2 17 19 2" xfId="25347"/>
    <cellStyle name="Normal 2 17 19 2 2" xfId="25348"/>
    <cellStyle name="Normal 2 17 19 2 3" xfId="25349"/>
    <cellStyle name="Normal 2 17 19 2 4" xfId="25350"/>
    <cellStyle name="Normal 2 17 19 3" xfId="25351"/>
    <cellStyle name="Normal 2 17 19 4" xfId="25352"/>
    <cellStyle name="Normal 2 17 19 4 2" xfId="25353"/>
    <cellStyle name="Normal 2 17 19 4 2 2" xfId="25354"/>
    <cellStyle name="Normal 2 17 19 4 3" xfId="25355"/>
    <cellStyle name="Normal 2 17 19 5" xfId="25356"/>
    <cellStyle name="Normal 2 17 2" xfId="25357"/>
    <cellStyle name="Normal 2 17 2 10" xfId="25358"/>
    <cellStyle name="Normal 2 17 2 11" xfId="25359"/>
    <cellStyle name="Normal 2 17 2 2" xfId="25360"/>
    <cellStyle name="Normal 2 17 2 2 2" xfId="25361"/>
    <cellStyle name="Normal 2 17 2 2 2 2" xfId="25362"/>
    <cellStyle name="Normal 2 17 2 2 2 3" xfId="25363"/>
    <cellStyle name="Normal 2 17 2 2 2 4" xfId="25364"/>
    <cellStyle name="Normal 2 17 2 2 3" xfId="25365"/>
    <cellStyle name="Normal 2 17 2 2 4" xfId="25366"/>
    <cellStyle name="Normal 2 17 2 2 5" xfId="25367"/>
    <cellStyle name="Normal 2 17 2 3" xfId="25368"/>
    <cellStyle name="Normal 2 17 2 3 2" xfId="25369"/>
    <cellStyle name="Normal 2 17 2 3 2 2" xfId="25370"/>
    <cellStyle name="Normal 2 17 2 3 2 3" xfId="25371"/>
    <cellStyle name="Normal 2 17 2 3 2 4" xfId="25372"/>
    <cellStyle name="Normal 2 17 2 3 3" xfId="25373"/>
    <cellStyle name="Normal 2 17 2 3 4" xfId="25374"/>
    <cellStyle name="Normal 2 17 2 3 5" xfId="25375"/>
    <cellStyle name="Normal 2 17 2 4" xfId="25376"/>
    <cellStyle name="Normal 2 17 2 4 2" xfId="25377"/>
    <cellStyle name="Normal 2 17 2 4 2 2" xfId="25378"/>
    <cellStyle name="Normal 2 17 2 4 2 3" xfId="25379"/>
    <cellStyle name="Normal 2 17 2 4 2 4" xfId="25380"/>
    <cellStyle name="Normal 2 17 2 4 3" xfId="25381"/>
    <cellStyle name="Normal 2 17 2 4 4" xfId="25382"/>
    <cellStyle name="Normal 2 17 2 4 5" xfId="25383"/>
    <cellStyle name="Normal 2 17 2 5" xfId="25384"/>
    <cellStyle name="Normal 2 17 2 5 2" xfId="25385"/>
    <cellStyle name="Normal 2 17 2 5 2 2" xfId="25386"/>
    <cellStyle name="Normal 2 17 2 5 2 3" xfId="25387"/>
    <cellStyle name="Normal 2 17 2 5 2 4" xfId="25388"/>
    <cellStyle name="Normal 2 17 2 5 3" xfId="25389"/>
    <cellStyle name="Normal 2 17 2 5 4" xfId="25390"/>
    <cellStyle name="Normal 2 17 2 5 5" xfId="25391"/>
    <cellStyle name="Normal 2 17 2 6" xfId="25392"/>
    <cellStyle name="Normal 2 17 2 6 2" xfId="25393"/>
    <cellStyle name="Normal 2 17 2 6 2 2" xfId="25394"/>
    <cellStyle name="Normal 2 17 2 6 2 3" xfId="25395"/>
    <cellStyle name="Normal 2 17 2 6 2 4" xfId="25396"/>
    <cellStyle name="Normal 2 17 2 6 3" xfId="25397"/>
    <cellStyle name="Normal 2 17 2 6 4" xfId="25398"/>
    <cellStyle name="Normal 2 17 2 6 5" xfId="25399"/>
    <cellStyle name="Normal 2 17 2 7" xfId="25400"/>
    <cellStyle name="Normal 2 17 2 7 2" xfId="25401"/>
    <cellStyle name="Normal 2 17 2 7 2 2" xfId="25402"/>
    <cellStyle name="Normal 2 17 2 7 2 3" xfId="25403"/>
    <cellStyle name="Normal 2 17 2 7 2 4" xfId="25404"/>
    <cellStyle name="Normal 2 17 2 7 3" xfId="25405"/>
    <cellStyle name="Normal 2 17 2 7 4" xfId="25406"/>
    <cellStyle name="Normal 2 17 2 7 5" xfId="25407"/>
    <cellStyle name="Normal 2 17 2 8" xfId="25408"/>
    <cellStyle name="Normal 2 17 2 8 2" xfId="25409"/>
    <cellStyle name="Normal 2 17 2 8 3" xfId="25410"/>
    <cellStyle name="Normal 2 17 2 8 4" xfId="25411"/>
    <cellStyle name="Normal 2 17 2 9" xfId="25412"/>
    <cellStyle name="Normal 2 17 20" xfId="25413"/>
    <cellStyle name="Normal 2 17 20 2" xfId="25414"/>
    <cellStyle name="Normal 2 17 20 3" xfId="25415"/>
    <cellStyle name="Normal 2 17 20 4" xfId="25416"/>
    <cellStyle name="Normal 2 17 21" xfId="25417"/>
    <cellStyle name="Normal 2 17 22" xfId="25418"/>
    <cellStyle name="Normal 2 17 23" xfId="25419"/>
    <cellStyle name="Normal 2 17 3" xfId="25420"/>
    <cellStyle name="Normal 2 17 3 10" xfId="25421"/>
    <cellStyle name="Normal 2 17 3 11" xfId="25422"/>
    <cellStyle name="Normal 2 17 3 2" xfId="25423"/>
    <cellStyle name="Normal 2 17 3 2 2" xfId="25424"/>
    <cellStyle name="Normal 2 17 3 2 2 2" xfId="25425"/>
    <cellStyle name="Normal 2 17 3 2 2 3" xfId="25426"/>
    <cellStyle name="Normal 2 17 3 2 2 4" xfId="25427"/>
    <cellStyle name="Normal 2 17 3 2 3" xfId="25428"/>
    <cellStyle name="Normal 2 17 3 2 3 2" xfId="25429"/>
    <cellStyle name="Normal 2 17 3 2 4" xfId="25430"/>
    <cellStyle name="Normal 2 17 3 2 5" xfId="25431"/>
    <cellStyle name="Normal 2 17 3 2 6" xfId="25432"/>
    <cellStyle name="Normal 2 17 3 3" xfId="25433"/>
    <cellStyle name="Normal 2 17 3 3 2" xfId="25434"/>
    <cellStyle name="Normal 2 17 3 3 2 2" xfId="25435"/>
    <cellStyle name="Normal 2 17 3 3 2 3" xfId="25436"/>
    <cellStyle name="Normal 2 17 3 3 2 4" xfId="25437"/>
    <cellStyle name="Normal 2 17 3 3 3" xfId="25438"/>
    <cellStyle name="Normal 2 17 3 3 3 2" xfId="25439"/>
    <cellStyle name="Normal 2 17 3 3 4" xfId="25440"/>
    <cellStyle name="Normal 2 17 3 3 5" xfId="25441"/>
    <cellStyle name="Normal 2 17 3 3 6" xfId="25442"/>
    <cellStyle name="Normal 2 17 3 4" xfId="25443"/>
    <cellStyle name="Normal 2 17 3 4 2" xfId="25444"/>
    <cellStyle name="Normal 2 17 3 4 2 2" xfId="25445"/>
    <cellStyle name="Normal 2 17 3 4 2 3" xfId="25446"/>
    <cellStyle name="Normal 2 17 3 4 2 4" xfId="25447"/>
    <cellStyle name="Normal 2 17 3 4 3" xfId="25448"/>
    <cellStyle name="Normal 2 17 3 4 4" xfId="25449"/>
    <cellStyle name="Normal 2 17 3 4 4 2" xfId="25450"/>
    <cellStyle name="Normal 2 17 3 4 4 2 2" xfId="25451"/>
    <cellStyle name="Normal 2 17 3 4 4 3" xfId="25452"/>
    <cellStyle name="Normal 2 17 3 4 5" xfId="25453"/>
    <cellStyle name="Normal 2 17 3 5" xfId="25454"/>
    <cellStyle name="Normal 2 17 3 5 2" xfId="25455"/>
    <cellStyle name="Normal 2 17 3 5 2 2" xfId="25456"/>
    <cellStyle name="Normal 2 17 3 5 2 3" xfId="25457"/>
    <cellStyle name="Normal 2 17 3 5 2 4" xfId="25458"/>
    <cellStyle name="Normal 2 17 3 5 3" xfId="25459"/>
    <cellStyle name="Normal 2 17 3 5 4" xfId="25460"/>
    <cellStyle name="Normal 2 17 3 5 5" xfId="25461"/>
    <cellStyle name="Normal 2 17 3 6" xfId="25462"/>
    <cellStyle name="Normal 2 17 3 6 2" xfId="25463"/>
    <cellStyle name="Normal 2 17 3 6 2 2" xfId="25464"/>
    <cellStyle name="Normal 2 17 3 6 2 3" xfId="25465"/>
    <cellStyle name="Normal 2 17 3 6 2 4" xfId="25466"/>
    <cellStyle name="Normal 2 17 3 6 3" xfId="25467"/>
    <cellStyle name="Normal 2 17 3 6 4" xfId="25468"/>
    <cellStyle name="Normal 2 17 3 6 5" xfId="25469"/>
    <cellStyle name="Normal 2 17 3 7" xfId="25470"/>
    <cellStyle name="Normal 2 17 3 7 2" xfId="25471"/>
    <cellStyle name="Normal 2 17 3 7 2 2" xfId="25472"/>
    <cellStyle name="Normal 2 17 3 7 2 3" xfId="25473"/>
    <cellStyle name="Normal 2 17 3 7 2 4" xfId="25474"/>
    <cellStyle name="Normal 2 17 3 7 3" xfId="25475"/>
    <cellStyle name="Normal 2 17 3 7 4" xfId="25476"/>
    <cellStyle name="Normal 2 17 3 7 5" xfId="25477"/>
    <cellStyle name="Normal 2 17 3 8" xfId="25478"/>
    <cellStyle name="Normal 2 17 3 8 2" xfId="25479"/>
    <cellStyle name="Normal 2 17 3 8 3" xfId="25480"/>
    <cellStyle name="Normal 2 17 3 8 4" xfId="25481"/>
    <cellStyle name="Normal 2 17 3 9" xfId="25482"/>
    <cellStyle name="Normal 2 17 4" xfId="25483"/>
    <cellStyle name="Normal 2 17 4 10" xfId="25484"/>
    <cellStyle name="Normal 2 17 4 11" xfId="25485"/>
    <cellStyle name="Normal 2 17 4 2" xfId="25486"/>
    <cellStyle name="Normal 2 17 4 2 2" xfId="25487"/>
    <cellStyle name="Normal 2 17 4 2 2 2" xfId="25488"/>
    <cellStyle name="Normal 2 17 4 2 2 3" xfId="25489"/>
    <cellStyle name="Normal 2 17 4 2 2 4" xfId="25490"/>
    <cellStyle name="Normal 2 17 4 2 3" xfId="25491"/>
    <cellStyle name="Normal 2 17 4 2 4" xfId="25492"/>
    <cellStyle name="Normal 2 17 4 2 5" xfId="25493"/>
    <cellStyle name="Normal 2 17 4 3" xfId="25494"/>
    <cellStyle name="Normal 2 17 4 3 2" xfId="25495"/>
    <cellStyle name="Normal 2 17 4 3 2 2" xfId="25496"/>
    <cellStyle name="Normal 2 17 4 3 2 3" xfId="25497"/>
    <cellStyle name="Normal 2 17 4 3 2 4" xfId="25498"/>
    <cellStyle name="Normal 2 17 4 3 3" xfId="25499"/>
    <cellStyle name="Normal 2 17 4 3 4" xfId="25500"/>
    <cellStyle name="Normal 2 17 4 3 5" xfId="25501"/>
    <cellStyle name="Normal 2 17 4 4" xfId="25502"/>
    <cellStyle name="Normal 2 17 4 4 2" xfId="25503"/>
    <cellStyle name="Normal 2 17 4 4 2 2" xfId="25504"/>
    <cellStyle name="Normal 2 17 4 4 2 3" xfId="25505"/>
    <cellStyle name="Normal 2 17 4 4 2 4" xfId="25506"/>
    <cellStyle name="Normal 2 17 4 4 3" xfId="25507"/>
    <cellStyle name="Normal 2 17 4 4 4" xfId="25508"/>
    <cellStyle name="Normal 2 17 4 4 5" xfId="25509"/>
    <cellStyle name="Normal 2 17 4 5" xfId="25510"/>
    <cellStyle name="Normal 2 17 4 5 2" xfId="25511"/>
    <cellStyle name="Normal 2 17 4 5 2 2" xfId="25512"/>
    <cellStyle name="Normal 2 17 4 5 2 3" xfId="25513"/>
    <cellStyle name="Normal 2 17 4 5 2 4" xfId="25514"/>
    <cellStyle name="Normal 2 17 4 5 3" xfId="25515"/>
    <cellStyle name="Normal 2 17 4 5 4" xfId="25516"/>
    <cellStyle name="Normal 2 17 4 5 5" xfId="25517"/>
    <cellStyle name="Normal 2 17 4 6" xfId="25518"/>
    <cellStyle name="Normal 2 17 4 6 2" xfId="25519"/>
    <cellStyle name="Normal 2 17 4 6 2 2" xfId="25520"/>
    <cellStyle name="Normal 2 17 4 6 2 3" xfId="25521"/>
    <cellStyle name="Normal 2 17 4 6 2 4" xfId="25522"/>
    <cellStyle name="Normal 2 17 4 6 3" xfId="25523"/>
    <cellStyle name="Normal 2 17 4 6 4" xfId="25524"/>
    <cellStyle name="Normal 2 17 4 6 5" xfId="25525"/>
    <cellStyle name="Normal 2 17 4 7" xfId="25526"/>
    <cellStyle name="Normal 2 17 4 7 2" xfId="25527"/>
    <cellStyle name="Normal 2 17 4 7 2 2" xfId="25528"/>
    <cellStyle name="Normal 2 17 4 7 2 3" xfId="25529"/>
    <cellStyle name="Normal 2 17 4 7 2 4" xfId="25530"/>
    <cellStyle name="Normal 2 17 4 7 3" xfId="25531"/>
    <cellStyle name="Normal 2 17 4 7 4" xfId="25532"/>
    <cellStyle name="Normal 2 17 4 7 5" xfId="25533"/>
    <cellStyle name="Normal 2 17 4 8" xfId="25534"/>
    <cellStyle name="Normal 2 17 4 8 2" xfId="25535"/>
    <cellStyle name="Normal 2 17 4 8 3" xfId="25536"/>
    <cellStyle name="Normal 2 17 4 8 4" xfId="25537"/>
    <cellStyle name="Normal 2 17 4 9" xfId="25538"/>
    <cellStyle name="Normal 2 17 5" xfId="25539"/>
    <cellStyle name="Normal 2 17 5 10" xfId="25540"/>
    <cellStyle name="Normal 2 17 5 11" xfId="25541"/>
    <cellStyle name="Normal 2 17 5 2" xfId="25542"/>
    <cellStyle name="Normal 2 17 5 2 2" xfId="25543"/>
    <cellStyle name="Normal 2 17 5 2 2 2" xfId="25544"/>
    <cellStyle name="Normal 2 17 5 2 2 3" xfId="25545"/>
    <cellStyle name="Normal 2 17 5 2 2 4" xfId="25546"/>
    <cellStyle name="Normal 2 17 5 2 3" xfId="25547"/>
    <cellStyle name="Normal 2 17 5 2 3 2" xfId="25548"/>
    <cellStyle name="Normal 2 17 5 2 3 2 2" xfId="25549"/>
    <cellStyle name="Normal 2 17 5 2 3 3" xfId="25550"/>
    <cellStyle name="Normal 2 17 5 2 4" xfId="25551"/>
    <cellStyle name="Normal 2 17 5 2 5" xfId="25552"/>
    <cellStyle name="Normal 2 17 5 3" xfId="25553"/>
    <cellStyle name="Normal 2 17 5 3 2" xfId="25554"/>
    <cellStyle name="Normal 2 17 5 3 2 2" xfId="25555"/>
    <cellStyle name="Normal 2 17 5 3 2 3" xfId="25556"/>
    <cellStyle name="Normal 2 17 5 3 2 4" xfId="25557"/>
    <cellStyle name="Normal 2 17 5 3 3" xfId="25558"/>
    <cellStyle name="Normal 2 17 5 3 3 2" xfId="25559"/>
    <cellStyle name="Normal 2 17 5 3 3 2 2" xfId="25560"/>
    <cellStyle name="Normal 2 17 5 3 3 3" xfId="25561"/>
    <cellStyle name="Normal 2 17 5 3 4" xfId="25562"/>
    <cellStyle name="Normal 2 17 5 3 5" xfId="25563"/>
    <cellStyle name="Normal 2 17 5 4" xfId="25564"/>
    <cellStyle name="Normal 2 17 5 4 2" xfId="25565"/>
    <cellStyle name="Normal 2 17 5 4 2 2" xfId="25566"/>
    <cellStyle name="Normal 2 17 5 4 2 3" xfId="25567"/>
    <cellStyle name="Normal 2 17 5 4 2 4" xfId="25568"/>
    <cellStyle name="Normal 2 17 5 4 3" xfId="25569"/>
    <cellStyle name="Normal 2 17 5 4 4" xfId="25570"/>
    <cellStyle name="Normal 2 17 5 4 5" xfId="25571"/>
    <cellStyle name="Normal 2 17 5 5" xfId="25572"/>
    <cellStyle name="Normal 2 17 5 5 2" xfId="25573"/>
    <cellStyle name="Normal 2 17 5 5 2 2" xfId="25574"/>
    <cellStyle name="Normal 2 17 5 5 2 3" xfId="25575"/>
    <cellStyle name="Normal 2 17 5 5 2 4" xfId="25576"/>
    <cellStyle name="Normal 2 17 5 5 3" xfId="25577"/>
    <cellStyle name="Normal 2 17 5 5 4" xfId="25578"/>
    <cellStyle name="Normal 2 17 5 5 5" xfId="25579"/>
    <cellStyle name="Normal 2 17 5 6" xfId="25580"/>
    <cellStyle name="Normal 2 17 5 6 2" xfId="25581"/>
    <cellStyle name="Normal 2 17 5 6 2 2" xfId="25582"/>
    <cellStyle name="Normal 2 17 5 6 2 3" xfId="25583"/>
    <cellStyle name="Normal 2 17 5 6 2 4" xfId="25584"/>
    <cellStyle name="Normal 2 17 5 6 3" xfId="25585"/>
    <cellStyle name="Normal 2 17 5 6 4" xfId="25586"/>
    <cellStyle name="Normal 2 17 5 6 5" xfId="25587"/>
    <cellStyle name="Normal 2 17 5 7" xfId="25588"/>
    <cellStyle name="Normal 2 17 5 7 2" xfId="25589"/>
    <cellStyle name="Normal 2 17 5 7 2 2" xfId="25590"/>
    <cellStyle name="Normal 2 17 5 7 2 3" xfId="25591"/>
    <cellStyle name="Normal 2 17 5 7 2 4" xfId="25592"/>
    <cellStyle name="Normal 2 17 5 7 3" xfId="25593"/>
    <cellStyle name="Normal 2 17 5 7 3 2" xfId="25594"/>
    <cellStyle name="Normal 2 17 5 7 4" xfId="25595"/>
    <cellStyle name="Normal 2 17 5 7 5" xfId="25596"/>
    <cellStyle name="Normal 2 17 5 7 6" xfId="25597"/>
    <cellStyle name="Normal 2 17 5 8" xfId="25598"/>
    <cellStyle name="Normal 2 17 5 8 2" xfId="25599"/>
    <cellStyle name="Normal 2 17 5 8 3" xfId="25600"/>
    <cellStyle name="Normal 2 17 5 8 4" xfId="25601"/>
    <cellStyle name="Normal 2 17 5 9" xfId="25602"/>
    <cellStyle name="Normal 2 17 6" xfId="25603"/>
    <cellStyle name="Normal 2 17 6 10" xfId="25604"/>
    <cellStyle name="Normal 2 17 6 11" xfId="25605"/>
    <cellStyle name="Normal 2 17 6 2" xfId="25606"/>
    <cellStyle name="Normal 2 17 6 2 2" xfId="25607"/>
    <cellStyle name="Normal 2 17 6 2 2 2" xfId="25608"/>
    <cellStyle name="Normal 2 17 6 2 2 3" xfId="25609"/>
    <cellStyle name="Normal 2 17 6 2 2 4" xfId="25610"/>
    <cellStyle name="Normal 2 17 6 2 3" xfId="25611"/>
    <cellStyle name="Normal 2 17 6 2 3 2" xfId="25612"/>
    <cellStyle name="Normal 2 17 6 2 4" xfId="25613"/>
    <cellStyle name="Normal 2 17 6 2 5" xfId="25614"/>
    <cellStyle name="Normal 2 17 6 2 6" xfId="25615"/>
    <cellStyle name="Normal 2 17 6 3" xfId="25616"/>
    <cellStyle name="Normal 2 17 6 3 2" xfId="25617"/>
    <cellStyle name="Normal 2 17 6 3 2 2" xfId="25618"/>
    <cellStyle name="Normal 2 17 6 3 2 3" xfId="25619"/>
    <cellStyle name="Normal 2 17 6 3 2 4" xfId="25620"/>
    <cellStyle name="Normal 2 17 6 3 3" xfId="25621"/>
    <cellStyle name="Normal 2 17 6 3 4" xfId="25622"/>
    <cellStyle name="Normal 2 17 6 3 5" xfId="25623"/>
    <cellStyle name="Normal 2 17 6 4" xfId="25624"/>
    <cellStyle name="Normal 2 17 6 4 2" xfId="25625"/>
    <cellStyle name="Normal 2 17 6 4 2 2" xfId="25626"/>
    <cellStyle name="Normal 2 17 6 4 2 3" xfId="25627"/>
    <cellStyle name="Normal 2 17 6 4 2 4" xfId="25628"/>
    <cellStyle name="Normal 2 17 6 4 3" xfId="25629"/>
    <cellStyle name="Normal 2 17 6 4 3 2" xfId="25630"/>
    <cellStyle name="Normal 2 17 6 4 4" xfId="25631"/>
    <cellStyle name="Normal 2 17 6 4 5" xfId="25632"/>
    <cellStyle name="Normal 2 17 6 4 6" xfId="25633"/>
    <cellStyle name="Normal 2 17 6 5" xfId="25634"/>
    <cellStyle name="Normal 2 17 6 5 2" xfId="25635"/>
    <cellStyle name="Normal 2 17 6 5 2 2" xfId="25636"/>
    <cellStyle name="Normal 2 17 6 5 2 3" xfId="25637"/>
    <cellStyle name="Normal 2 17 6 5 2 4" xfId="25638"/>
    <cellStyle name="Normal 2 17 6 5 3" xfId="25639"/>
    <cellStyle name="Normal 2 17 6 5 4" xfId="25640"/>
    <cellStyle name="Normal 2 17 6 5 5" xfId="25641"/>
    <cellStyle name="Normal 2 17 6 6" xfId="25642"/>
    <cellStyle name="Normal 2 17 6 6 2" xfId="25643"/>
    <cellStyle name="Normal 2 17 6 6 2 2" xfId="25644"/>
    <cellStyle name="Normal 2 17 6 6 2 3" xfId="25645"/>
    <cellStyle name="Normal 2 17 6 6 2 4" xfId="25646"/>
    <cellStyle name="Normal 2 17 6 6 3" xfId="25647"/>
    <cellStyle name="Normal 2 17 6 6 4" xfId="25648"/>
    <cellStyle name="Normal 2 17 6 6 5" xfId="25649"/>
    <cellStyle name="Normal 2 17 6 7" xfId="25650"/>
    <cellStyle name="Normal 2 17 6 7 2" xfId="25651"/>
    <cellStyle name="Normal 2 17 6 7 2 2" xfId="25652"/>
    <cellStyle name="Normal 2 17 6 7 2 3" xfId="25653"/>
    <cellStyle name="Normal 2 17 6 7 2 4" xfId="25654"/>
    <cellStyle name="Normal 2 17 6 7 3" xfId="25655"/>
    <cellStyle name="Normal 2 17 6 7 4" xfId="25656"/>
    <cellStyle name="Normal 2 17 6 7 5" xfId="25657"/>
    <cellStyle name="Normal 2 17 6 8" xfId="25658"/>
    <cellStyle name="Normal 2 17 6 8 2" xfId="25659"/>
    <cellStyle name="Normal 2 17 6 8 3" xfId="25660"/>
    <cellStyle name="Normal 2 17 6 8 4" xfId="25661"/>
    <cellStyle name="Normal 2 17 6 9" xfId="25662"/>
    <cellStyle name="Normal 2 17 7" xfId="25663"/>
    <cellStyle name="Normal 2 17 7 10" xfId="25664"/>
    <cellStyle name="Normal 2 17 7 11" xfId="25665"/>
    <cellStyle name="Normal 2 17 7 2" xfId="25666"/>
    <cellStyle name="Normal 2 17 7 2 2" xfId="25667"/>
    <cellStyle name="Normal 2 17 7 2 2 2" xfId="25668"/>
    <cellStyle name="Normal 2 17 7 2 2 3" xfId="25669"/>
    <cellStyle name="Normal 2 17 7 2 2 4" xfId="25670"/>
    <cellStyle name="Normal 2 17 7 2 3" xfId="25671"/>
    <cellStyle name="Normal 2 17 7 2 4" xfId="25672"/>
    <cellStyle name="Normal 2 17 7 2 5" xfId="25673"/>
    <cellStyle name="Normal 2 17 7 3" xfId="25674"/>
    <cellStyle name="Normal 2 17 7 3 2" xfId="25675"/>
    <cellStyle name="Normal 2 17 7 3 2 2" xfId="25676"/>
    <cellStyle name="Normal 2 17 7 3 2 2 2" xfId="25677"/>
    <cellStyle name="Normal 2 17 7 3 2 3" xfId="25678"/>
    <cellStyle name="Normal 2 17 7 3 2 4" xfId="25679"/>
    <cellStyle name="Normal 2 17 7 3 2 5" xfId="25680"/>
    <cellStyle name="Normal 2 17 7 3 3" xfId="25681"/>
    <cellStyle name="Normal 2 17 7 3 4" xfId="25682"/>
    <cellStyle name="Normal 2 17 7 3 5" xfId="25683"/>
    <cellStyle name="Normal 2 17 7 4" xfId="25684"/>
    <cellStyle name="Normal 2 17 7 4 2" xfId="25685"/>
    <cellStyle name="Normal 2 17 7 4 2 2" xfId="25686"/>
    <cellStyle name="Normal 2 17 7 4 2 3" xfId="25687"/>
    <cellStyle name="Normal 2 17 7 4 2 4" xfId="25688"/>
    <cellStyle name="Normal 2 17 7 4 3" xfId="25689"/>
    <cellStyle name="Normal 2 17 7 4 4" xfId="25690"/>
    <cellStyle name="Normal 2 17 7 4 5" xfId="25691"/>
    <cellStyle name="Normal 2 17 7 5" xfId="25692"/>
    <cellStyle name="Normal 2 17 7 5 2" xfId="25693"/>
    <cellStyle name="Normal 2 17 7 5 2 2" xfId="25694"/>
    <cellStyle name="Normal 2 17 7 5 2 3" xfId="25695"/>
    <cellStyle name="Normal 2 17 7 5 2 4" xfId="25696"/>
    <cellStyle name="Normal 2 17 7 5 3" xfId="25697"/>
    <cellStyle name="Normal 2 17 7 5 4" xfId="25698"/>
    <cellStyle name="Normal 2 17 7 5 5" xfId="25699"/>
    <cellStyle name="Normal 2 17 7 6" xfId="25700"/>
    <cellStyle name="Normal 2 17 7 6 2" xfId="25701"/>
    <cellStyle name="Normal 2 17 7 6 2 2" xfId="25702"/>
    <cellStyle name="Normal 2 17 7 6 2 3" xfId="25703"/>
    <cellStyle name="Normal 2 17 7 6 2 4" xfId="25704"/>
    <cellStyle name="Normal 2 17 7 6 3" xfId="25705"/>
    <cellStyle name="Normal 2 17 7 6 4" xfId="25706"/>
    <cellStyle name="Normal 2 17 7 6 5" xfId="25707"/>
    <cellStyle name="Normal 2 17 7 7" xfId="25708"/>
    <cellStyle name="Normal 2 17 7 7 2" xfId="25709"/>
    <cellStyle name="Normal 2 17 7 7 2 2" xfId="25710"/>
    <cellStyle name="Normal 2 17 7 7 2 3" xfId="25711"/>
    <cellStyle name="Normal 2 17 7 7 2 4" xfId="25712"/>
    <cellStyle name="Normal 2 17 7 7 3" xfId="25713"/>
    <cellStyle name="Normal 2 17 7 7 4" xfId="25714"/>
    <cellStyle name="Normal 2 17 7 7 5" xfId="25715"/>
    <cellStyle name="Normal 2 17 7 8" xfId="25716"/>
    <cellStyle name="Normal 2 17 7 8 2" xfId="25717"/>
    <cellStyle name="Normal 2 17 7 8 3" xfId="25718"/>
    <cellStyle name="Normal 2 17 7 8 4" xfId="25719"/>
    <cellStyle name="Normal 2 17 7 9" xfId="25720"/>
    <cellStyle name="Normal 2 17 8" xfId="25721"/>
    <cellStyle name="Normal 2 17 8 10" xfId="25722"/>
    <cellStyle name="Normal 2 17 8 11" xfId="25723"/>
    <cellStyle name="Normal 2 17 8 2" xfId="25724"/>
    <cellStyle name="Normal 2 17 8 2 2" xfId="25725"/>
    <cellStyle name="Normal 2 17 8 2 2 2" xfId="25726"/>
    <cellStyle name="Normal 2 17 8 2 2 3" xfId="25727"/>
    <cellStyle name="Normal 2 17 8 2 2 4" xfId="25728"/>
    <cellStyle name="Normal 2 17 8 2 3" xfId="25729"/>
    <cellStyle name="Normal 2 17 8 2 4" xfId="25730"/>
    <cellStyle name="Normal 2 17 8 2 5" xfId="25731"/>
    <cellStyle name="Normal 2 17 8 3" xfId="25732"/>
    <cellStyle name="Normal 2 17 8 3 2" xfId="25733"/>
    <cellStyle name="Normal 2 17 8 3 2 2" xfId="25734"/>
    <cellStyle name="Normal 2 17 8 3 2 3" xfId="25735"/>
    <cellStyle name="Normal 2 17 8 3 2 4" xfId="25736"/>
    <cellStyle name="Normal 2 17 8 3 3" xfId="25737"/>
    <cellStyle name="Normal 2 17 8 3 4" xfId="25738"/>
    <cellStyle name="Normal 2 17 8 3 5" xfId="25739"/>
    <cellStyle name="Normal 2 17 8 4" xfId="25740"/>
    <cellStyle name="Normal 2 17 8 4 2" xfId="25741"/>
    <cellStyle name="Normal 2 17 8 4 2 2" xfId="25742"/>
    <cellStyle name="Normal 2 17 8 4 2 3" xfId="25743"/>
    <cellStyle name="Normal 2 17 8 4 2 4" xfId="25744"/>
    <cellStyle name="Normal 2 17 8 4 3" xfId="25745"/>
    <cellStyle name="Normal 2 17 8 4 4" xfId="25746"/>
    <cellStyle name="Normal 2 17 8 4 5" xfId="25747"/>
    <cellStyle name="Normal 2 17 8 5" xfId="25748"/>
    <cellStyle name="Normal 2 17 8 5 2" xfId="25749"/>
    <cellStyle name="Normal 2 17 8 5 2 2" xfId="25750"/>
    <cellStyle name="Normal 2 17 8 5 2 3" xfId="25751"/>
    <cellStyle name="Normal 2 17 8 5 2 4" xfId="25752"/>
    <cellStyle name="Normal 2 17 8 5 3" xfId="25753"/>
    <cellStyle name="Normal 2 17 8 5 4" xfId="25754"/>
    <cellStyle name="Normal 2 17 8 5 5" xfId="25755"/>
    <cellStyle name="Normal 2 17 8 6" xfId="25756"/>
    <cellStyle name="Normal 2 17 8 6 2" xfId="25757"/>
    <cellStyle name="Normal 2 17 8 6 2 2" xfId="25758"/>
    <cellStyle name="Normal 2 17 8 6 2 2 2" xfId="25759"/>
    <cellStyle name="Normal 2 17 8 6 2 2 2 2" xfId="25760"/>
    <cellStyle name="Normal 2 17 8 6 2 2 3" xfId="25761"/>
    <cellStyle name="Normal 2 17 8 6 2 3" xfId="25762"/>
    <cellStyle name="Normal 2 17 8 6 2 3 2" xfId="25763"/>
    <cellStyle name="Normal 2 17 8 6 2 3 2 2" xfId="25764"/>
    <cellStyle name="Normal 2 17 8 6 2 3 3" xfId="25765"/>
    <cellStyle name="Normal 2 17 8 6 2 4" xfId="25766"/>
    <cellStyle name="Normal 2 17 8 6 3" xfId="25767"/>
    <cellStyle name="Normal 2 17 8 6 4" xfId="25768"/>
    <cellStyle name="Normal 2 17 8 6 5" xfId="25769"/>
    <cellStyle name="Normal 2 17 8 7" xfId="25770"/>
    <cellStyle name="Normal 2 17 8 7 2" xfId="25771"/>
    <cellStyle name="Normal 2 17 8 7 2 2" xfId="25772"/>
    <cellStyle name="Normal 2 17 8 7 2 3" xfId="25773"/>
    <cellStyle name="Normal 2 17 8 7 2 4" xfId="25774"/>
    <cellStyle name="Normal 2 17 8 7 3" xfId="25775"/>
    <cellStyle name="Normal 2 17 8 7 4" xfId="25776"/>
    <cellStyle name="Normal 2 17 8 7 5" xfId="25777"/>
    <cellStyle name="Normal 2 17 8 8" xfId="25778"/>
    <cellStyle name="Normal 2 17 8 8 2" xfId="25779"/>
    <cellStyle name="Normal 2 17 8 8 3" xfId="25780"/>
    <cellStyle name="Normal 2 17 8 8 4" xfId="25781"/>
    <cellStyle name="Normal 2 17 8 9" xfId="25782"/>
    <cellStyle name="Normal 2 17 9" xfId="25783"/>
    <cellStyle name="Normal 2 17 9 10" xfId="25784"/>
    <cellStyle name="Normal 2 17 9 11" xfId="25785"/>
    <cellStyle name="Normal 2 17 9 2" xfId="25786"/>
    <cellStyle name="Normal 2 17 9 2 2" xfId="25787"/>
    <cellStyle name="Normal 2 17 9 2 2 2" xfId="25788"/>
    <cellStyle name="Normal 2 17 9 2 2 3" xfId="25789"/>
    <cellStyle name="Normal 2 17 9 2 2 4" xfId="25790"/>
    <cellStyle name="Normal 2 17 9 2 3" xfId="25791"/>
    <cellStyle name="Normal 2 17 9 2 4" xfId="25792"/>
    <cellStyle name="Normal 2 17 9 2 5" xfId="25793"/>
    <cellStyle name="Normal 2 17 9 3" xfId="25794"/>
    <cellStyle name="Normal 2 17 9 3 2" xfId="25795"/>
    <cellStyle name="Normal 2 17 9 3 2 2" xfId="25796"/>
    <cellStyle name="Normal 2 17 9 3 2 3" xfId="25797"/>
    <cellStyle name="Normal 2 17 9 3 2 4" xfId="25798"/>
    <cellStyle name="Normal 2 17 9 3 3" xfId="25799"/>
    <cellStyle name="Normal 2 17 9 3 4" xfId="25800"/>
    <cellStyle name="Normal 2 17 9 3 5" xfId="25801"/>
    <cellStyle name="Normal 2 17 9 4" xfId="25802"/>
    <cellStyle name="Normal 2 17 9 4 2" xfId="25803"/>
    <cellStyle name="Normal 2 17 9 4 2 2" xfId="25804"/>
    <cellStyle name="Normal 2 17 9 4 2 3" xfId="25805"/>
    <cellStyle name="Normal 2 17 9 4 2 4" xfId="25806"/>
    <cellStyle name="Normal 2 17 9 4 3" xfId="25807"/>
    <cellStyle name="Normal 2 17 9 4 4" xfId="25808"/>
    <cellStyle name="Normal 2 17 9 4 5" xfId="25809"/>
    <cellStyle name="Normal 2 17 9 5" xfId="25810"/>
    <cellStyle name="Normal 2 17 9 5 2" xfId="25811"/>
    <cellStyle name="Normal 2 17 9 5 2 2" xfId="25812"/>
    <cellStyle name="Normal 2 17 9 5 2 3" xfId="25813"/>
    <cellStyle name="Normal 2 17 9 5 2 4" xfId="25814"/>
    <cellStyle name="Normal 2 17 9 5 3" xfId="25815"/>
    <cellStyle name="Normal 2 17 9 5 4" xfId="25816"/>
    <cellStyle name="Normal 2 17 9 5 5" xfId="25817"/>
    <cellStyle name="Normal 2 17 9 6" xfId="25818"/>
    <cellStyle name="Normal 2 17 9 6 2" xfId="25819"/>
    <cellStyle name="Normal 2 17 9 6 2 2" xfId="25820"/>
    <cellStyle name="Normal 2 17 9 6 2 3" xfId="25821"/>
    <cellStyle name="Normal 2 17 9 6 2 4" xfId="25822"/>
    <cellStyle name="Normal 2 17 9 6 3" xfId="25823"/>
    <cellStyle name="Normal 2 17 9 6 4" xfId="25824"/>
    <cellStyle name="Normal 2 17 9 6 5" xfId="25825"/>
    <cellStyle name="Normal 2 17 9 7" xfId="25826"/>
    <cellStyle name="Normal 2 17 9 7 2" xfId="25827"/>
    <cellStyle name="Normal 2 17 9 7 2 2" xfId="25828"/>
    <cellStyle name="Normal 2 17 9 7 2 3" xfId="25829"/>
    <cellStyle name="Normal 2 17 9 7 2 4" xfId="25830"/>
    <cellStyle name="Normal 2 17 9 7 3" xfId="25831"/>
    <cellStyle name="Normal 2 17 9 7 4" xfId="25832"/>
    <cellStyle name="Normal 2 17 9 7 5" xfId="25833"/>
    <cellStyle name="Normal 2 17 9 8" xfId="25834"/>
    <cellStyle name="Normal 2 17 9 8 2" xfId="25835"/>
    <cellStyle name="Normal 2 17 9 8 3" xfId="25836"/>
    <cellStyle name="Normal 2 17 9 8 4" xfId="25837"/>
    <cellStyle name="Normal 2 17 9 9" xfId="25838"/>
    <cellStyle name="Normal 2 18" xfId="25839"/>
    <cellStyle name="Normal 2 18 10" xfId="25840"/>
    <cellStyle name="Normal 2 18 10 10" xfId="25841"/>
    <cellStyle name="Normal 2 18 10 11" xfId="25842"/>
    <cellStyle name="Normal 2 18 10 2" xfId="25843"/>
    <cellStyle name="Normal 2 18 10 2 2" xfId="25844"/>
    <cellStyle name="Normal 2 18 10 2 2 2" xfId="25845"/>
    <cellStyle name="Normal 2 18 10 2 2 2 2" xfId="25846"/>
    <cellStyle name="Normal 2 18 10 2 2 3" xfId="25847"/>
    <cellStyle name="Normal 2 18 10 2 2 4" xfId="25848"/>
    <cellStyle name="Normal 2 18 10 2 2 5" xfId="25849"/>
    <cellStyle name="Normal 2 18 10 2 3" xfId="25850"/>
    <cellStyle name="Normal 2 18 10 2 4" xfId="25851"/>
    <cellStyle name="Normal 2 18 10 2 5" xfId="25852"/>
    <cellStyle name="Normal 2 18 10 3" xfId="25853"/>
    <cellStyle name="Normal 2 18 10 3 2" xfId="25854"/>
    <cellStyle name="Normal 2 18 10 3 2 2" xfId="25855"/>
    <cellStyle name="Normal 2 18 10 3 2 3" xfId="25856"/>
    <cellStyle name="Normal 2 18 10 3 2 4" xfId="25857"/>
    <cellStyle name="Normal 2 18 10 3 3" xfId="25858"/>
    <cellStyle name="Normal 2 18 10 3 4" xfId="25859"/>
    <cellStyle name="Normal 2 18 10 3 5" xfId="25860"/>
    <cellStyle name="Normal 2 18 10 4" xfId="25861"/>
    <cellStyle name="Normal 2 18 10 4 2" xfId="25862"/>
    <cellStyle name="Normal 2 18 10 4 2 2" xfId="25863"/>
    <cellStyle name="Normal 2 18 10 4 2 2 2" xfId="25864"/>
    <cellStyle name="Normal 2 18 10 4 2 2 2 2" xfId="25865"/>
    <cellStyle name="Normal 2 18 10 4 2 2 3" xfId="25866"/>
    <cellStyle name="Normal 2 18 10 4 2 3" xfId="25867"/>
    <cellStyle name="Normal 2 18 10 4 2 4" xfId="25868"/>
    <cellStyle name="Normal 2 18 10 4 3" xfId="25869"/>
    <cellStyle name="Normal 2 18 10 4 4" xfId="25870"/>
    <cellStyle name="Normal 2 18 10 4 5" xfId="25871"/>
    <cellStyle name="Normal 2 18 10 5" xfId="25872"/>
    <cellStyle name="Normal 2 18 10 5 2" xfId="25873"/>
    <cellStyle name="Normal 2 18 10 5 2 2" xfId="25874"/>
    <cellStyle name="Normal 2 18 10 5 2 3" xfId="25875"/>
    <cellStyle name="Normal 2 18 10 5 2 4" xfId="25876"/>
    <cellStyle name="Normal 2 18 10 5 3" xfId="25877"/>
    <cellStyle name="Normal 2 18 10 5 4" xfId="25878"/>
    <cellStyle name="Normal 2 18 10 5 5" xfId="25879"/>
    <cellStyle name="Normal 2 18 10 6" xfId="25880"/>
    <cellStyle name="Normal 2 18 10 6 2" xfId="25881"/>
    <cellStyle name="Normal 2 18 10 6 2 2" xfId="25882"/>
    <cellStyle name="Normal 2 18 10 6 2 3" xfId="25883"/>
    <cellStyle name="Normal 2 18 10 6 2 4" xfId="25884"/>
    <cellStyle name="Normal 2 18 10 6 3" xfId="25885"/>
    <cellStyle name="Normal 2 18 10 6 4" xfId="25886"/>
    <cellStyle name="Normal 2 18 10 6 5" xfId="25887"/>
    <cellStyle name="Normal 2 18 10 7" xfId="25888"/>
    <cellStyle name="Normal 2 18 10 7 2" xfId="25889"/>
    <cellStyle name="Normal 2 18 10 7 2 2" xfId="25890"/>
    <cellStyle name="Normal 2 18 10 7 2 3" xfId="25891"/>
    <cellStyle name="Normal 2 18 10 7 2 4" xfId="25892"/>
    <cellStyle name="Normal 2 18 10 7 3" xfId="25893"/>
    <cellStyle name="Normal 2 18 10 7 4" xfId="25894"/>
    <cellStyle name="Normal 2 18 10 7 5" xfId="25895"/>
    <cellStyle name="Normal 2 18 10 8" xfId="25896"/>
    <cellStyle name="Normal 2 18 10 8 2" xfId="25897"/>
    <cellStyle name="Normal 2 18 10 8 3" xfId="25898"/>
    <cellStyle name="Normal 2 18 10 8 4" xfId="25899"/>
    <cellStyle name="Normal 2 18 10 9" xfId="25900"/>
    <cellStyle name="Normal 2 18 11" xfId="25901"/>
    <cellStyle name="Normal 2 18 11 10" xfId="25902"/>
    <cellStyle name="Normal 2 18 11 11" xfId="25903"/>
    <cellStyle name="Normal 2 18 11 2" xfId="25904"/>
    <cellStyle name="Normal 2 18 11 2 2" xfId="25905"/>
    <cellStyle name="Normal 2 18 11 2 2 2" xfId="25906"/>
    <cellStyle name="Normal 2 18 11 2 2 3" xfId="25907"/>
    <cellStyle name="Normal 2 18 11 2 2 4" xfId="25908"/>
    <cellStyle name="Normal 2 18 11 2 3" xfId="25909"/>
    <cellStyle name="Normal 2 18 11 2 4" xfId="25910"/>
    <cellStyle name="Normal 2 18 11 2 5" xfId="25911"/>
    <cellStyle name="Normal 2 18 11 3" xfId="25912"/>
    <cellStyle name="Normal 2 18 11 3 2" xfId="25913"/>
    <cellStyle name="Normal 2 18 11 3 2 2" xfId="25914"/>
    <cellStyle name="Normal 2 18 11 3 2 3" xfId="25915"/>
    <cellStyle name="Normal 2 18 11 3 2 4" xfId="25916"/>
    <cellStyle name="Normal 2 18 11 3 3" xfId="25917"/>
    <cellStyle name="Normal 2 18 11 3 4" xfId="25918"/>
    <cellStyle name="Normal 2 18 11 3 5" xfId="25919"/>
    <cellStyle name="Normal 2 18 11 4" xfId="25920"/>
    <cellStyle name="Normal 2 18 11 4 2" xfId="25921"/>
    <cellStyle name="Normal 2 18 11 4 2 2" xfId="25922"/>
    <cellStyle name="Normal 2 18 11 4 2 3" xfId="25923"/>
    <cellStyle name="Normal 2 18 11 4 2 4" xfId="25924"/>
    <cellStyle name="Normal 2 18 11 4 3" xfId="25925"/>
    <cellStyle name="Normal 2 18 11 4 4" xfId="25926"/>
    <cellStyle name="Normal 2 18 11 4 5" xfId="25927"/>
    <cellStyle name="Normal 2 18 11 5" xfId="25928"/>
    <cellStyle name="Normal 2 18 11 5 2" xfId="25929"/>
    <cellStyle name="Normal 2 18 11 5 2 2" xfId="25930"/>
    <cellStyle name="Normal 2 18 11 5 2 3" xfId="25931"/>
    <cellStyle name="Normal 2 18 11 5 2 4" xfId="25932"/>
    <cellStyle name="Normal 2 18 11 5 3" xfId="25933"/>
    <cellStyle name="Normal 2 18 11 5 4" xfId="25934"/>
    <cellStyle name="Normal 2 18 11 5 5" xfId="25935"/>
    <cellStyle name="Normal 2 18 11 6" xfId="25936"/>
    <cellStyle name="Normal 2 18 11 6 2" xfId="25937"/>
    <cellStyle name="Normal 2 18 11 6 2 2" xfId="25938"/>
    <cellStyle name="Normal 2 18 11 6 2 3" xfId="25939"/>
    <cellStyle name="Normal 2 18 11 6 2 4" xfId="25940"/>
    <cellStyle name="Normal 2 18 11 6 3" xfId="25941"/>
    <cellStyle name="Normal 2 18 11 6 4" xfId="25942"/>
    <cellStyle name="Normal 2 18 11 6 5" xfId="25943"/>
    <cellStyle name="Normal 2 18 11 7" xfId="25944"/>
    <cellStyle name="Normal 2 18 11 7 2" xfId="25945"/>
    <cellStyle name="Normal 2 18 11 7 2 2" xfId="25946"/>
    <cellStyle name="Normal 2 18 11 7 2 3" xfId="25947"/>
    <cellStyle name="Normal 2 18 11 7 2 4" xfId="25948"/>
    <cellStyle name="Normal 2 18 11 7 3" xfId="25949"/>
    <cellStyle name="Normal 2 18 11 7 4" xfId="25950"/>
    <cellStyle name="Normal 2 18 11 7 5" xfId="25951"/>
    <cellStyle name="Normal 2 18 11 8" xfId="25952"/>
    <cellStyle name="Normal 2 18 11 8 2" xfId="25953"/>
    <cellStyle name="Normal 2 18 11 8 3" xfId="25954"/>
    <cellStyle name="Normal 2 18 11 8 4" xfId="25955"/>
    <cellStyle name="Normal 2 18 11 9" xfId="25956"/>
    <cellStyle name="Normal 2 18 11 9 2" xfId="25957"/>
    <cellStyle name="Normal 2 18 11 9 2 2" xfId="25958"/>
    <cellStyle name="Normal 2 18 11 9 3" xfId="25959"/>
    <cellStyle name="Normal 2 18 12" xfId="25960"/>
    <cellStyle name="Normal 2 18 12 10" xfId="25961"/>
    <cellStyle name="Normal 2 18 12 11" xfId="25962"/>
    <cellStyle name="Normal 2 18 12 2" xfId="25963"/>
    <cellStyle name="Normal 2 18 12 2 2" xfId="25964"/>
    <cellStyle name="Normal 2 18 12 2 2 2" xfId="25965"/>
    <cellStyle name="Normal 2 18 12 2 2 3" xfId="25966"/>
    <cellStyle name="Normal 2 18 12 2 2 4" xfId="25967"/>
    <cellStyle name="Normal 2 18 12 2 3" xfId="25968"/>
    <cellStyle name="Normal 2 18 12 2 4" xfId="25969"/>
    <cellStyle name="Normal 2 18 12 2 5" xfId="25970"/>
    <cellStyle name="Normal 2 18 12 3" xfId="25971"/>
    <cellStyle name="Normal 2 18 12 3 2" xfId="25972"/>
    <cellStyle name="Normal 2 18 12 3 2 2" xfId="25973"/>
    <cellStyle name="Normal 2 18 12 3 2 3" xfId="25974"/>
    <cellStyle name="Normal 2 18 12 3 2 4" xfId="25975"/>
    <cellStyle name="Normal 2 18 12 3 3" xfId="25976"/>
    <cellStyle name="Normal 2 18 12 3 3 2" xfId="25977"/>
    <cellStyle name="Normal 2 18 12 3 3 2 2" xfId="25978"/>
    <cellStyle name="Normal 2 18 12 3 3 3" xfId="25979"/>
    <cellStyle name="Normal 2 18 12 3 4" xfId="25980"/>
    <cellStyle name="Normal 2 18 12 3 5" xfId="25981"/>
    <cellStyle name="Normal 2 18 12 4" xfId="25982"/>
    <cellStyle name="Normal 2 18 12 4 2" xfId="25983"/>
    <cellStyle name="Normal 2 18 12 4 2 2" xfId="25984"/>
    <cellStyle name="Normal 2 18 12 4 2 3" xfId="25985"/>
    <cellStyle name="Normal 2 18 12 4 2 4" xfId="25986"/>
    <cellStyle name="Normal 2 18 12 4 3" xfId="25987"/>
    <cellStyle name="Normal 2 18 12 4 4" xfId="25988"/>
    <cellStyle name="Normal 2 18 12 4 5" xfId="25989"/>
    <cellStyle name="Normal 2 18 12 5" xfId="25990"/>
    <cellStyle name="Normal 2 18 12 5 2" xfId="25991"/>
    <cellStyle name="Normal 2 18 12 5 2 2" xfId="25992"/>
    <cellStyle name="Normal 2 18 12 5 2 3" xfId="25993"/>
    <cellStyle name="Normal 2 18 12 5 2 4" xfId="25994"/>
    <cellStyle name="Normal 2 18 12 5 3" xfId="25995"/>
    <cellStyle name="Normal 2 18 12 5 4" xfId="25996"/>
    <cellStyle name="Normal 2 18 12 5 5" xfId="25997"/>
    <cellStyle name="Normal 2 18 12 6" xfId="25998"/>
    <cellStyle name="Normal 2 18 12 6 2" xfId="25999"/>
    <cellStyle name="Normal 2 18 12 6 2 2" xfId="26000"/>
    <cellStyle name="Normal 2 18 12 6 2 2 2" xfId="26001"/>
    <cellStyle name="Normal 2 18 12 6 2 2 2 2" xfId="26002"/>
    <cellStyle name="Normal 2 18 12 6 2 2 3" xfId="26003"/>
    <cellStyle name="Normal 2 18 12 6 2 3" xfId="26004"/>
    <cellStyle name="Normal 2 18 12 6 2 4" xfId="26005"/>
    <cellStyle name="Normal 2 18 12 6 3" xfId="26006"/>
    <cellStyle name="Normal 2 18 12 6 4" xfId="26007"/>
    <cellStyle name="Normal 2 18 12 6 5" xfId="26008"/>
    <cellStyle name="Normal 2 18 12 7" xfId="26009"/>
    <cellStyle name="Normal 2 18 12 7 2" xfId="26010"/>
    <cellStyle name="Normal 2 18 12 7 2 2" xfId="26011"/>
    <cellStyle name="Normal 2 18 12 7 2 3" xfId="26012"/>
    <cellStyle name="Normal 2 18 12 7 2 4" xfId="26013"/>
    <cellStyle name="Normal 2 18 12 7 3" xfId="26014"/>
    <cellStyle name="Normal 2 18 12 7 4" xfId="26015"/>
    <cellStyle name="Normal 2 18 12 7 5" xfId="26016"/>
    <cellStyle name="Normal 2 18 12 8" xfId="26017"/>
    <cellStyle name="Normal 2 18 12 8 2" xfId="26018"/>
    <cellStyle name="Normal 2 18 12 8 3" xfId="26019"/>
    <cellStyle name="Normal 2 18 12 8 4" xfId="26020"/>
    <cellStyle name="Normal 2 18 12 9" xfId="26021"/>
    <cellStyle name="Normal 2 18 13" xfId="26022"/>
    <cellStyle name="Normal 2 18 13 10" xfId="26023"/>
    <cellStyle name="Normal 2 18 13 11" xfId="26024"/>
    <cellStyle name="Normal 2 18 13 2" xfId="26025"/>
    <cellStyle name="Normal 2 18 13 2 2" xfId="26026"/>
    <cellStyle name="Normal 2 18 13 2 2 2" xfId="26027"/>
    <cellStyle name="Normal 2 18 13 2 2 3" xfId="26028"/>
    <cellStyle name="Normal 2 18 13 2 2 4" xfId="26029"/>
    <cellStyle name="Normal 2 18 13 2 3" xfId="26030"/>
    <cellStyle name="Normal 2 18 13 2 4" xfId="26031"/>
    <cellStyle name="Normal 2 18 13 2 5" xfId="26032"/>
    <cellStyle name="Normal 2 18 13 3" xfId="26033"/>
    <cellStyle name="Normal 2 18 13 3 2" xfId="26034"/>
    <cellStyle name="Normal 2 18 13 3 2 2" xfId="26035"/>
    <cellStyle name="Normal 2 18 13 3 2 3" xfId="26036"/>
    <cellStyle name="Normal 2 18 13 3 2 4" xfId="26037"/>
    <cellStyle name="Normal 2 18 13 3 3" xfId="26038"/>
    <cellStyle name="Normal 2 18 13 3 4" xfId="26039"/>
    <cellStyle name="Normal 2 18 13 3 5" xfId="26040"/>
    <cellStyle name="Normal 2 18 13 4" xfId="26041"/>
    <cellStyle name="Normal 2 18 13 4 2" xfId="26042"/>
    <cellStyle name="Normal 2 18 13 4 2 2" xfId="26043"/>
    <cellStyle name="Normal 2 18 13 4 2 3" xfId="26044"/>
    <cellStyle name="Normal 2 18 13 4 2 4" xfId="26045"/>
    <cellStyle name="Normal 2 18 13 4 3" xfId="26046"/>
    <cellStyle name="Normal 2 18 13 4 4" xfId="26047"/>
    <cellStyle name="Normal 2 18 13 4 5" xfId="26048"/>
    <cellStyle name="Normal 2 18 13 5" xfId="26049"/>
    <cellStyle name="Normal 2 18 13 5 2" xfId="26050"/>
    <cellStyle name="Normal 2 18 13 5 2 2" xfId="26051"/>
    <cellStyle name="Normal 2 18 13 5 2 3" xfId="26052"/>
    <cellStyle name="Normal 2 18 13 5 2 4" xfId="26053"/>
    <cellStyle name="Normal 2 18 13 5 3" xfId="26054"/>
    <cellStyle name="Normal 2 18 13 5 4" xfId="26055"/>
    <cellStyle name="Normal 2 18 13 5 5" xfId="26056"/>
    <cellStyle name="Normal 2 18 13 6" xfId="26057"/>
    <cellStyle name="Normal 2 18 13 6 2" xfId="26058"/>
    <cellStyle name="Normal 2 18 13 6 2 2" xfId="26059"/>
    <cellStyle name="Normal 2 18 13 6 2 3" xfId="26060"/>
    <cellStyle name="Normal 2 18 13 6 2 4" xfId="26061"/>
    <cellStyle name="Normal 2 18 13 6 3" xfId="26062"/>
    <cellStyle name="Normal 2 18 13 6 4" xfId="26063"/>
    <cellStyle name="Normal 2 18 13 6 5" xfId="26064"/>
    <cellStyle name="Normal 2 18 13 7" xfId="26065"/>
    <cellStyle name="Normal 2 18 13 7 2" xfId="26066"/>
    <cellStyle name="Normal 2 18 13 7 2 2" xfId="26067"/>
    <cellStyle name="Normal 2 18 13 7 2 3" xfId="26068"/>
    <cellStyle name="Normal 2 18 13 7 2 4" xfId="26069"/>
    <cellStyle name="Normal 2 18 13 7 3" xfId="26070"/>
    <cellStyle name="Normal 2 18 13 7 4" xfId="26071"/>
    <cellStyle name="Normal 2 18 13 7 5" xfId="26072"/>
    <cellStyle name="Normal 2 18 13 8" xfId="26073"/>
    <cellStyle name="Normal 2 18 13 8 2" xfId="26074"/>
    <cellStyle name="Normal 2 18 13 8 3" xfId="26075"/>
    <cellStyle name="Normal 2 18 13 8 4" xfId="26076"/>
    <cellStyle name="Normal 2 18 13 9" xfId="26077"/>
    <cellStyle name="Normal 2 18 14" xfId="26078"/>
    <cellStyle name="Normal 2 18 14 2" xfId="26079"/>
    <cellStyle name="Normal 2 18 14 2 2" xfId="26080"/>
    <cellStyle name="Normal 2 18 14 2 3" xfId="26081"/>
    <cellStyle name="Normal 2 18 14 2 4" xfId="26082"/>
    <cellStyle name="Normal 2 18 14 3" xfId="26083"/>
    <cellStyle name="Normal 2 18 14 4" xfId="26084"/>
    <cellStyle name="Normal 2 18 14 5" xfId="26085"/>
    <cellStyle name="Normal 2 18 15" xfId="26086"/>
    <cellStyle name="Normal 2 18 15 2" xfId="26087"/>
    <cellStyle name="Normal 2 18 15 2 2" xfId="26088"/>
    <cellStyle name="Normal 2 18 15 2 3" xfId="26089"/>
    <cellStyle name="Normal 2 18 15 2 4" xfId="26090"/>
    <cellStyle name="Normal 2 18 15 3" xfId="26091"/>
    <cellStyle name="Normal 2 18 15 4" xfId="26092"/>
    <cellStyle name="Normal 2 18 15 4 2" xfId="26093"/>
    <cellStyle name="Normal 2 18 15 4 2 2" xfId="26094"/>
    <cellStyle name="Normal 2 18 15 4 3" xfId="26095"/>
    <cellStyle name="Normal 2 18 15 5" xfId="26096"/>
    <cellStyle name="Normal 2 18 16" xfId="26097"/>
    <cellStyle name="Normal 2 18 16 2" xfId="26098"/>
    <cellStyle name="Normal 2 18 16 2 2" xfId="26099"/>
    <cellStyle name="Normal 2 18 16 2 3" xfId="26100"/>
    <cellStyle name="Normal 2 18 16 2 4" xfId="26101"/>
    <cellStyle name="Normal 2 18 16 3" xfId="26102"/>
    <cellStyle name="Normal 2 18 16 4" xfId="26103"/>
    <cellStyle name="Normal 2 18 16 5" xfId="26104"/>
    <cellStyle name="Normal 2 18 17" xfId="26105"/>
    <cellStyle name="Normal 2 18 17 2" xfId="26106"/>
    <cellStyle name="Normal 2 18 17 2 2" xfId="26107"/>
    <cellStyle name="Normal 2 18 17 2 3" xfId="26108"/>
    <cellStyle name="Normal 2 18 17 2 4" xfId="26109"/>
    <cellStyle name="Normal 2 18 17 3" xfId="26110"/>
    <cellStyle name="Normal 2 18 17 4" xfId="26111"/>
    <cellStyle name="Normal 2 18 17 5" xfId="26112"/>
    <cellStyle name="Normal 2 18 18" xfId="26113"/>
    <cellStyle name="Normal 2 18 18 2" xfId="26114"/>
    <cellStyle name="Normal 2 18 18 2 2" xfId="26115"/>
    <cellStyle name="Normal 2 18 18 2 3" xfId="26116"/>
    <cellStyle name="Normal 2 18 18 2 4" xfId="26117"/>
    <cellStyle name="Normal 2 18 18 3" xfId="26118"/>
    <cellStyle name="Normal 2 18 18 4" xfId="26119"/>
    <cellStyle name="Normal 2 18 18 5" xfId="26120"/>
    <cellStyle name="Normal 2 18 19" xfId="26121"/>
    <cellStyle name="Normal 2 18 19 2" xfId="26122"/>
    <cellStyle name="Normal 2 18 19 2 2" xfId="26123"/>
    <cellStyle name="Normal 2 18 19 2 3" xfId="26124"/>
    <cellStyle name="Normal 2 18 19 2 4" xfId="26125"/>
    <cellStyle name="Normal 2 18 19 3" xfId="26126"/>
    <cellStyle name="Normal 2 18 19 4" xfId="26127"/>
    <cellStyle name="Normal 2 18 19 5" xfId="26128"/>
    <cellStyle name="Normal 2 18 2" xfId="26129"/>
    <cellStyle name="Normal 2 18 2 10" xfId="26130"/>
    <cellStyle name="Normal 2 18 2 11" xfId="26131"/>
    <cellStyle name="Normal 2 18 2 2" xfId="26132"/>
    <cellStyle name="Normal 2 18 2 2 2" xfId="26133"/>
    <cellStyle name="Normal 2 18 2 2 2 2" xfId="26134"/>
    <cellStyle name="Normal 2 18 2 2 2 3" xfId="26135"/>
    <cellStyle name="Normal 2 18 2 2 2 4" xfId="26136"/>
    <cellStyle name="Normal 2 18 2 2 3" xfId="26137"/>
    <cellStyle name="Normal 2 18 2 2 4" xfId="26138"/>
    <cellStyle name="Normal 2 18 2 2 5" xfId="26139"/>
    <cellStyle name="Normal 2 18 2 3" xfId="26140"/>
    <cellStyle name="Normal 2 18 2 3 2" xfId="26141"/>
    <cellStyle name="Normal 2 18 2 3 2 2" xfId="26142"/>
    <cellStyle name="Normal 2 18 2 3 2 3" xfId="26143"/>
    <cellStyle name="Normal 2 18 2 3 2 4" xfId="26144"/>
    <cellStyle name="Normal 2 18 2 3 3" xfId="26145"/>
    <cellStyle name="Normal 2 18 2 3 4" xfId="26146"/>
    <cellStyle name="Normal 2 18 2 3 5" xfId="26147"/>
    <cellStyle name="Normal 2 18 2 4" xfId="26148"/>
    <cellStyle name="Normal 2 18 2 4 2" xfId="26149"/>
    <cellStyle name="Normal 2 18 2 4 2 2" xfId="26150"/>
    <cellStyle name="Normal 2 18 2 4 2 2 2" xfId="26151"/>
    <cellStyle name="Normal 2 18 2 4 2 2 2 2" xfId="26152"/>
    <cellStyle name="Normal 2 18 2 4 2 2 3" xfId="26153"/>
    <cellStyle name="Normal 2 18 2 4 2 3" xfId="26154"/>
    <cellStyle name="Normal 2 18 2 4 2 4" xfId="26155"/>
    <cellStyle name="Normal 2 18 2 4 3" xfId="26156"/>
    <cellStyle name="Normal 2 18 2 4 3 2" xfId="26157"/>
    <cellStyle name="Normal 2 18 2 4 3 2 2" xfId="26158"/>
    <cellStyle name="Normal 2 18 2 4 3 3" xfId="26159"/>
    <cellStyle name="Normal 2 18 2 4 4" xfId="26160"/>
    <cellStyle name="Normal 2 18 2 4 5" xfId="26161"/>
    <cellStyle name="Normal 2 18 2 5" xfId="26162"/>
    <cellStyle name="Normal 2 18 2 5 2" xfId="26163"/>
    <cellStyle name="Normal 2 18 2 5 2 2" xfId="26164"/>
    <cellStyle name="Normal 2 18 2 5 2 3" xfId="26165"/>
    <cellStyle name="Normal 2 18 2 5 2 4" xfId="26166"/>
    <cellStyle name="Normal 2 18 2 5 3" xfId="26167"/>
    <cellStyle name="Normal 2 18 2 5 4" xfId="26168"/>
    <cellStyle name="Normal 2 18 2 5 5" xfId="26169"/>
    <cellStyle name="Normal 2 18 2 6" xfId="26170"/>
    <cellStyle name="Normal 2 18 2 6 2" xfId="26171"/>
    <cellStyle name="Normal 2 18 2 6 2 2" xfId="26172"/>
    <cellStyle name="Normal 2 18 2 6 2 3" xfId="26173"/>
    <cellStyle name="Normal 2 18 2 6 2 4" xfId="26174"/>
    <cellStyle name="Normal 2 18 2 6 3" xfId="26175"/>
    <cellStyle name="Normal 2 18 2 6 4" xfId="26176"/>
    <cellStyle name="Normal 2 18 2 6 5" xfId="26177"/>
    <cellStyle name="Normal 2 18 2 7" xfId="26178"/>
    <cellStyle name="Normal 2 18 2 7 2" xfId="26179"/>
    <cellStyle name="Normal 2 18 2 7 2 2" xfId="26180"/>
    <cellStyle name="Normal 2 18 2 7 2 3" xfId="26181"/>
    <cellStyle name="Normal 2 18 2 7 2 4" xfId="26182"/>
    <cellStyle name="Normal 2 18 2 7 3" xfId="26183"/>
    <cellStyle name="Normal 2 18 2 7 4" xfId="26184"/>
    <cellStyle name="Normal 2 18 2 7 5" xfId="26185"/>
    <cellStyle name="Normal 2 18 2 8" xfId="26186"/>
    <cellStyle name="Normal 2 18 2 8 2" xfId="26187"/>
    <cellStyle name="Normal 2 18 2 8 3" xfId="26188"/>
    <cellStyle name="Normal 2 18 2 8 4" xfId="26189"/>
    <cellStyle name="Normal 2 18 2 9" xfId="26190"/>
    <cellStyle name="Normal 2 18 20" xfId="26191"/>
    <cellStyle name="Normal 2 18 20 2" xfId="26192"/>
    <cellStyle name="Normal 2 18 20 3" xfId="26193"/>
    <cellStyle name="Normal 2 18 20 4" xfId="26194"/>
    <cellStyle name="Normal 2 18 21" xfId="26195"/>
    <cellStyle name="Normal 2 18 22" xfId="26196"/>
    <cellStyle name="Normal 2 18 23" xfId="26197"/>
    <cellStyle name="Normal 2 18 3" xfId="26198"/>
    <cellStyle name="Normal 2 18 3 10" xfId="26199"/>
    <cellStyle name="Normal 2 18 3 11" xfId="26200"/>
    <cellStyle name="Normal 2 18 3 2" xfId="26201"/>
    <cellStyle name="Normal 2 18 3 2 2" xfId="26202"/>
    <cellStyle name="Normal 2 18 3 2 2 2" xfId="26203"/>
    <cellStyle name="Normal 2 18 3 2 2 3" xfId="26204"/>
    <cellStyle name="Normal 2 18 3 2 2 4" xfId="26205"/>
    <cellStyle name="Normal 2 18 3 2 3" xfId="26206"/>
    <cellStyle name="Normal 2 18 3 2 4" xfId="26207"/>
    <cellStyle name="Normal 2 18 3 2 5" xfId="26208"/>
    <cellStyle name="Normal 2 18 3 3" xfId="26209"/>
    <cellStyle name="Normal 2 18 3 3 2" xfId="26210"/>
    <cellStyle name="Normal 2 18 3 3 2 2" xfId="26211"/>
    <cellStyle name="Normal 2 18 3 3 2 3" xfId="26212"/>
    <cellStyle name="Normal 2 18 3 3 2 4" xfId="26213"/>
    <cellStyle name="Normal 2 18 3 3 3" xfId="26214"/>
    <cellStyle name="Normal 2 18 3 3 4" xfId="26215"/>
    <cellStyle name="Normal 2 18 3 3 5" xfId="26216"/>
    <cellStyle name="Normal 2 18 3 4" xfId="26217"/>
    <cellStyle name="Normal 2 18 3 4 2" xfId="26218"/>
    <cellStyle name="Normal 2 18 3 4 2 2" xfId="26219"/>
    <cellStyle name="Normal 2 18 3 4 2 3" xfId="26220"/>
    <cellStyle name="Normal 2 18 3 4 2 4" xfId="26221"/>
    <cellStyle name="Normal 2 18 3 4 3" xfId="26222"/>
    <cellStyle name="Normal 2 18 3 4 4" xfId="26223"/>
    <cellStyle name="Normal 2 18 3 4 5" xfId="26224"/>
    <cellStyle name="Normal 2 18 3 5" xfId="26225"/>
    <cellStyle name="Normal 2 18 3 5 2" xfId="26226"/>
    <cellStyle name="Normal 2 18 3 5 2 2" xfId="26227"/>
    <cellStyle name="Normal 2 18 3 5 2 3" xfId="26228"/>
    <cellStyle name="Normal 2 18 3 5 2 4" xfId="26229"/>
    <cellStyle name="Normal 2 18 3 5 3" xfId="26230"/>
    <cellStyle name="Normal 2 18 3 5 4" xfId="26231"/>
    <cellStyle name="Normal 2 18 3 5 5" xfId="26232"/>
    <cellStyle name="Normal 2 18 3 6" xfId="26233"/>
    <cellStyle name="Normal 2 18 3 6 2" xfId="26234"/>
    <cellStyle name="Normal 2 18 3 6 2 2" xfId="26235"/>
    <cellStyle name="Normal 2 18 3 6 2 3" xfId="26236"/>
    <cellStyle name="Normal 2 18 3 6 2 4" xfId="26237"/>
    <cellStyle name="Normal 2 18 3 6 3" xfId="26238"/>
    <cellStyle name="Normal 2 18 3 6 4" xfId="26239"/>
    <cellStyle name="Normal 2 18 3 6 5" xfId="26240"/>
    <cellStyle name="Normal 2 18 3 7" xfId="26241"/>
    <cellStyle name="Normal 2 18 3 7 2" xfId="26242"/>
    <cellStyle name="Normal 2 18 3 7 2 2" xfId="26243"/>
    <cellStyle name="Normal 2 18 3 7 2 3" xfId="26244"/>
    <cellStyle name="Normal 2 18 3 7 2 4" xfId="26245"/>
    <cellStyle name="Normal 2 18 3 7 3" xfId="26246"/>
    <cellStyle name="Normal 2 18 3 7 4" xfId="26247"/>
    <cellStyle name="Normal 2 18 3 7 5" xfId="26248"/>
    <cellStyle name="Normal 2 18 3 8" xfId="26249"/>
    <cellStyle name="Normal 2 18 3 8 2" xfId="26250"/>
    <cellStyle name="Normal 2 18 3 8 3" xfId="26251"/>
    <cellStyle name="Normal 2 18 3 8 4" xfId="26252"/>
    <cellStyle name="Normal 2 18 3 9" xfId="26253"/>
    <cellStyle name="Normal 2 18 4" xfId="26254"/>
    <cellStyle name="Normal 2 18 4 10" xfId="26255"/>
    <cellStyle name="Normal 2 18 4 11" xfId="26256"/>
    <cellStyle name="Normal 2 18 4 2" xfId="26257"/>
    <cellStyle name="Normal 2 18 4 2 2" xfId="26258"/>
    <cellStyle name="Normal 2 18 4 2 2 2" xfId="26259"/>
    <cellStyle name="Normal 2 18 4 2 2 3" xfId="26260"/>
    <cellStyle name="Normal 2 18 4 2 2 4" xfId="26261"/>
    <cellStyle name="Normal 2 18 4 2 3" xfId="26262"/>
    <cellStyle name="Normal 2 18 4 2 4" xfId="26263"/>
    <cellStyle name="Normal 2 18 4 2 5" xfId="26264"/>
    <cellStyle name="Normal 2 18 4 3" xfId="26265"/>
    <cellStyle name="Normal 2 18 4 3 2" xfId="26266"/>
    <cellStyle name="Normal 2 18 4 3 2 2" xfId="26267"/>
    <cellStyle name="Normal 2 18 4 3 2 3" xfId="26268"/>
    <cellStyle name="Normal 2 18 4 3 2 4" xfId="26269"/>
    <cellStyle name="Normal 2 18 4 3 3" xfId="26270"/>
    <cellStyle name="Normal 2 18 4 3 4" xfId="26271"/>
    <cellStyle name="Normal 2 18 4 3 5" xfId="26272"/>
    <cellStyle name="Normal 2 18 4 4" xfId="26273"/>
    <cellStyle name="Normal 2 18 4 4 2" xfId="26274"/>
    <cellStyle name="Normal 2 18 4 4 2 2" xfId="26275"/>
    <cellStyle name="Normal 2 18 4 4 2 3" xfId="26276"/>
    <cellStyle name="Normal 2 18 4 4 2 4" xfId="26277"/>
    <cellStyle name="Normal 2 18 4 4 3" xfId="26278"/>
    <cellStyle name="Normal 2 18 4 4 4" xfId="26279"/>
    <cellStyle name="Normal 2 18 4 4 5" xfId="26280"/>
    <cellStyle name="Normal 2 18 4 5" xfId="26281"/>
    <cellStyle name="Normal 2 18 4 5 2" xfId="26282"/>
    <cellStyle name="Normal 2 18 4 5 2 2" xfId="26283"/>
    <cellStyle name="Normal 2 18 4 5 2 3" xfId="26284"/>
    <cellStyle name="Normal 2 18 4 5 2 4" xfId="26285"/>
    <cellStyle name="Normal 2 18 4 5 3" xfId="26286"/>
    <cellStyle name="Normal 2 18 4 5 4" xfId="26287"/>
    <cellStyle name="Normal 2 18 4 5 5" xfId="26288"/>
    <cellStyle name="Normal 2 18 4 6" xfId="26289"/>
    <cellStyle name="Normal 2 18 4 6 2" xfId="26290"/>
    <cellStyle name="Normal 2 18 4 6 2 2" xfId="26291"/>
    <cellStyle name="Normal 2 18 4 6 2 3" xfId="26292"/>
    <cellStyle name="Normal 2 18 4 6 2 4" xfId="26293"/>
    <cellStyle name="Normal 2 18 4 6 3" xfId="26294"/>
    <cellStyle name="Normal 2 18 4 6 4" xfId="26295"/>
    <cellStyle name="Normal 2 18 4 6 5" xfId="26296"/>
    <cellStyle name="Normal 2 18 4 7" xfId="26297"/>
    <cellStyle name="Normal 2 18 4 7 2" xfId="26298"/>
    <cellStyle name="Normal 2 18 4 7 2 2" xfId="26299"/>
    <cellStyle name="Normal 2 18 4 7 2 3" xfId="26300"/>
    <cellStyle name="Normal 2 18 4 7 2 4" xfId="26301"/>
    <cellStyle name="Normal 2 18 4 7 3" xfId="26302"/>
    <cellStyle name="Normal 2 18 4 7 4" xfId="26303"/>
    <cellStyle name="Normal 2 18 4 7 5" xfId="26304"/>
    <cellStyle name="Normal 2 18 4 8" xfId="26305"/>
    <cellStyle name="Normal 2 18 4 8 2" xfId="26306"/>
    <cellStyle name="Normal 2 18 4 8 3" xfId="26307"/>
    <cellStyle name="Normal 2 18 4 8 4" xfId="26308"/>
    <cellStyle name="Normal 2 18 4 9" xfId="26309"/>
    <cellStyle name="Normal 2 18 5" xfId="26310"/>
    <cellStyle name="Normal 2 18 5 10" xfId="26311"/>
    <cellStyle name="Normal 2 18 5 11" xfId="26312"/>
    <cellStyle name="Normal 2 18 5 2" xfId="26313"/>
    <cellStyle name="Normal 2 18 5 2 2" xfId="26314"/>
    <cellStyle name="Normal 2 18 5 2 2 2" xfId="26315"/>
    <cellStyle name="Normal 2 18 5 2 2 3" xfId="26316"/>
    <cellStyle name="Normal 2 18 5 2 2 4" xfId="26317"/>
    <cellStyle name="Normal 2 18 5 2 3" xfId="26318"/>
    <cellStyle name="Normal 2 18 5 2 4" xfId="26319"/>
    <cellStyle name="Normal 2 18 5 2 5" xfId="26320"/>
    <cellStyle name="Normal 2 18 5 3" xfId="26321"/>
    <cellStyle name="Normal 2 18 5 3 2" xfId="26322"/>
    <cellStyle name="Normal 2 18 5 3 2 2" xfId="26323"/>
    <cellStyle name="Normal 2 18 5 3 2 3" xfId="26324"/>
    <cellStyle name="Normal 2 18 5 3 2 4" xfId="26325"/>
    <cellStyle name="Normal 2 18 5 3 3" xfId="26326"/>
    <cellStyle name="Normal 2 18 5 3 4" xfId="26327"/>
    <cellStyle name="Normal 2 18 5 3 5" xfId="26328"/>
    <cellStyle name="Normal 2 18 5 4" xfId="26329"/>
    <cellStyle name="Normal 2 18 5 4 2" xfId="26330"/>
    <cellStyle name="Normal 2 18 5 4 2 2" xfId="26331"/>
    <cellStyle name="Normal 2 18 5 4 2 3" xfId="26332"/>
    <cellStyle name="Normal 2 18 5 4 2 4" xfId="26333"/>
    <cellStyle name="Normal 2 18 5 4 3" xfId="26334"/>
    <cellStyle name="Normal 2 18 5 4 4" xfId="26335"/>
    <cellStyle name="Normal 2 18 5 4 5" xfId="26336"/>
    <cellStyle name="Normal 2 18 5 5" xfId="26337"/>
    <cellStyle name="Normal 2 18 5 5 2" xfId="26338"/>
    <cellStyle name="Normal 2 18 5 5 2 2" xfId="26339"/>
    <cellStyle name="Normal 2 18 5 5 2 3" xfId="26340"/>
    <cellStyle name="Normal 2 18 5 5 2 4" xfId="26341"/>
    <cellStyle name="Normal 2 18 5 5 3" xfId="26342"/>
    <cellStyle name="Normal 2 18 5 5 4" xfId="26343"/>
    <cellStyle name="Normal 2 18 5 5 5" xfId="26344"/>
    <cellStyle name="Normal 2 18 5 6" xfId="26345"/>
    <cellStyle name="Normal 2 18 5 6 2" xfId="26346"/>
    <cellStyle name="Normal 2 18 5 6 2 2" xfId="26347"/>
    <cellStyle name="Normal 2 18 5 6 2 2 2" xfId="26348"/>
    <cellStyle name="Normal 2 18 5 6 2 3" xfId="26349"/>
    <cellStyle name="Normal 2 18 5 6 2 4" xfId="26350"/>
    <cellStyle name="Normal 2 18 5 6 2 5" xfId="26351"/>
    <cellStyle name="Normal 2 18 5 6 3" xfId="26352"/>
    <cellStyle name="Normal 2 18 5 6 4" xfId="26353"/>
    <cellStyle name="Normal 2 18 5 6 5" xfId="26354"/>
    <cellStyle name="Normal 2 18 5 7" xfId="26355"/>
    <cellStyle name="Normal 2 18 5 7 2" xfId="26356"/>
    <cellStyle name="Normal 2 18 5 7 2 2" xfId="26357"/>
    <cellStyle name="Normal 2 18 5 7 2 3" xfId="26358"/>
    <cellStyle name="Normal 2 18 5 7 2 4" xfId="26359"/>
    <cellStyle name="Normal 2 18 5 7 3" xfId="26360"/>
    <cellStyle name="Normal 2 18 5 7 4" xfId="26361"/>
    <cellStyle name="Normal 2 18 5 7 5" xfId="26362"/>
    <cellStyle name="Normal 2 18 5 8" xfId="26363"/>
    <cellStyle name="Normal 2 18 5 8 2" xfId="26364"/>
    <cellStyle name="Normal 2 18 5 8 3" xfId="26365"/>
    <cellStyle name="Normal 2 18 5 8 4" xfId="26366"/>
    <cellStyle name="Normal 2 18 5 9" xfId="26367"/>
    <cellStyle name="Normal 2 18 6" xfId="26368"/>
    <cellStyle name="Normal 2 18 6 10" xfId="26369"/>
    <cellStyle name="Normal 2 18 6 11" xfId="26370"/>
    <cellStyle name="Normal 2 18 6 2" xfId="26371"/>
    <cellStyle name="Normal 2 18 6 2 2" xfId="26372"/>
    <cellStyle name="Normal 2 18 6 2 2 2" xfId="26373"/>
    <cellStyle name="Normal 2 18 6 2 2 3" xfId="26374"/>
    <cellStyle name="Normal 2 18 6 2 2 4" xfId="26375"/>
    <cellStyle name="Normal 2 18 6 2 3" xfId="26376"/>
    <cellStyle name="Normal 2 18 6 2 4" xfId="26377"/>
    <cellStyle name="Normal 2 18 6 2 5" xfId="26378"/>
    <cellStyle name="Normal 2 18 6 3" xfId="26379"/>
    <cellStyle name="Normal 2 18 6 3 2" xfId="26380"/>
    <cellStyle name="Normal 2 18 6 3 2 2" xfId="26381"/>
    <cellStyle name="Normal 2 18 6 3 2 3" xfId="26382"/>
    <cellStyle name="Normal 2 18 6 3 2 4" xfId="26383"/>
    <cellStyle name="Normal 2 18 6 3 3" xfId="26384"/>
    <cellStyle name="Normal 2 18 6 3 4" xfId="26385"/>
    <cellStyle name="Normal 2 18 6 3 5" xfId="26386"/>
    <cellStyle name="Normal 2 18 6 4" xfId="26387"/>
    <cellStyle name="Normal 2 18 6 4 2" xfId="26388"/>
    <cellStyle name="Normal 2 18 6 4 2 2" xfId="26389"/>
    <cellStyle name="Normal 2 18 6 4 2 3" xfId="26390"/>
    <cellStyle name="Normal 2 18 6 4 2 4" xfId="26391"/>
    <cellStyle name="Normal 2 18 6 4 3" xfId="26392"/>
    <cellStyle name="Normal 2 18 6 4 4" xfId="26393"/>
    <cellStyle name="Normal 2 18 6 4 5" xfId="26394"/>
    <cellStyle name="Normal 2 18 6 5" xfId="26395"/>
    <cellStyle name="Normal 2 18 6 5 2" xfId="26396"/>
    <cellStyle name="Normal 2 18 6 5 2 2" xfId="26397"/>
    <cellStyle name="Normal 2 18 6 5 2 3" xfId="26398"/>
    <cellStyle name="Normal 2 18 6 5 2 4" xfId="26399"/>
    <cellStyle name="Normal 2 18 6 5 3" xfId="26400"/>
    <cellStyle name="Normal 2 18 6 5 4" xfId="26401"/>
    <cellStyle name="Normal 2 18 6 5 5" xfId="26402"/>
    <cellStyle name="Normal 2 18 6 6" xfId="26403"/>
    <cellStyle name="Normal 2 18 6 6 2" xfId="26404"/>
    <cellStyle name="Normal 2 18 6 6 2 2" xfId="26405"/>
    <cellStyle name="Normal 2 18 6 6 2 3" xfId="26406"/>
    <cellStyle name="Normal 2 18 6 6 2 4" xfId="26407"/>
    <cellStyle name="Normal 2 18 6 6 3" xfId="26408"/>
    <cellStyle name="Normal 2 18 6 6 4" xfId="26409"/>
    <cellStyle name="Normal 2 18 6 6 5" xfId="26410"/>
    <cellStyle name="Normal 2 18 6 7" xfId="26411"/>
    <cellStyle name="Normal 2 18 6 7 2" xfId="26412"/>
    <cellStyle name="Normal 2 18 6 7 2 2" xfId="26413"/>
    <cellStyle name="Normal 2 18 6 7 2 3" xfId="26414"/>
    <cellStyle name="Normal 2 18 6 7 2 4" xfId="26415"/>
    <cellStyle name="Normal 2 18 6 7 3" xfId="26416"/>
    <cellStyle name="Normal 2 18 6 7 4" xfId="26417"/>
    <cellStyle name="Normal 2 18 6 7 5" xfId="26418"/>
    <cellStyle name="Normal 2 18 6 8" xfId="26419"/>
    <cellStyle name="Normal 2 18 6 8 2" xfId="26420"/>
    <cellStyle name="Normal 2 18 6 8 3" xfId="26421"/>
    <cellStyle name="Normal 2 18 6 8 4" xfId="26422"/>
    <cellStyle name="Normal 2 18 6 9" xfId="26423"/>
    <cellStyle name="Normal 2 18 7" xfId="26424"/>
    <cellStyle name="Normal 2 18 7 10" xfId="26425"/>
    <cellStyle name="Normal 2 18 7 11" xfId="26426"/>
    <cellStyle name="Normal 2 18 7 2" xfId="26427"/>
    <cellStyle name="Normal 2 18 7 2 2" xfId="26428"/>
    <cellStyle name="Normal 2 18 7 2 2 2" xfId="26429"/>
    <cellStyle name="Normal 2 18 7 2 2 3" xfId="26430"/>
    <cellStyle name="Normal 2 18 7 2 2 4" xfId="26431"/>
    <cellStyle name="Normal 2 18 7 2 3" xfId="26432"/>
    <cellStyle name="Normal 2 18 7 2 4" xfId="26433"/>
    <cellStyle name="Normal 2 18 7 2 5" xfId="26434"/>
    <cellStyle name="Normal 2 18 7 3" xfId="26435"/>
    <cellStyle name="Normal 2 18 7 3 2" xfId="26436"/>
    <cellStyle name="Normal 2 18 7 3 2 2" xfId="26437"/>
    <cellStyle name="Normal 2 18 7 3 2 3" xfId="26438"/>
    <cellStyle name="Normal 2 18 7 3 2 4" xfId="26439"/>
    <cellStyle name="Normal 2 18 7 3 3" xfId="26440"/>
    <cellStyle name="Normal 2 18 7 3 4" xfId="26441"/>
    <cellStyle name="Normal 2 18 7 3 5" xfId="26442"/>
    <cellStyle name="Normal 2 18 7 4" xfId="26443"/>
    <cellStyle name="Normal 2 18 7 4 2" xfId="26444"/>
    <cellStyle name="Normal 2 18 7 4 2 2" xfId="26445"/>
    <cellStyle name="Normal 2 18 7 4 2 3" xfId="26446"/>
    <cellStyle name="Normal 2 18 7 4 2 4" xfId="26447"/>
    <cellStyle name="Normal 2 18 7 4 3" xfId="26448"/>
    <cellStyle name="Normal 2 18 7 4 4" xfId="26449"/>
    <cellStyle name="Normal 2 18 7 4 5" xfId="26450"/>
    <cellStyle name="Normal 2 18 7 5" xfId="26451"/>
    <cellStyle name="Normal 2 18 7 5 2" xfId="26452"/>
    <cellStyle name="Normal 2 18 7 5 2 2" xfId="26453"/>
    <cellStyle name="Normal 2 18 7 5 2 3" xfId="26454"/>
    <cellStyle name="Normal 2 18 7 5 2 4" xfId="26455"/>
    <cellStyle name="Normal 2 18 7 5 3" xfId="26456"/>
    <cellStyle name="Normal 2 18 7 5 4" xfId="26457"/>
    <cellStyle name="Normal 2 18 7 5 5" xfId="26458"/>
    <cellStyle name="Normal 2 18 7 6" xfId="26459"/>
    <cellStyle name="Normal 2 18 7 6 2" xfId="26460"/>
    <cellStyle name="Normal 2 18 7 6 2 2" xfId="26461"/>
    <cellStyle name="Normal 2 18 7 6 2 3" xfId="26462"/>
    <cellStyle name="Normal 2 18 7 6 2 4" xfId="26463"/>
    <cellStyle name="Normal 2 18 7 6 3" xfId="26464"/>
    <cellStyle name="Normal 2 18 7 6 4" xfId="26465"/>
    <cellStyle name="Normal 2 18 7 6 5" xfId="26466"/>
    <cellStyle name="Normal 2 18 7 7" xfId="26467"/>
    <cellStyle name="Normal 2 18 7 7 2" xfId="26468"/>
    <cellStyle name="Normal 2 18 7 7 2 2" xfId="26469"/>
    <cellStyle name="Normal 2 18 7 7 2 3" xfId="26470"/>
    <cellStyle name="Normal 2 18 7 7 2 4" xfId="26471"/>
    <cellStyle name="Normal 2 18 7 7 3" xfId="26472"/>
    <cellStyle name="Normal 2 18 7 7 4" xfId="26473"/>
    <cellStyle name="Normal 2 18 7 7 5" xfId="26474"/>
    <cellStyle name="Normal 2 18 7 8" xfId="26475"/>
    <cellStyle name="Normal 2 18 7 8 2" xfId="26476"/>
    <cellStyle name="Normal 2 18 7 8 3" xfId="26477"/>
    <cellStyle name="Normal 2 18 7 8 4" xfId="26478"/>
    <cellStyle name="Normal 2 18 7 9" xfId="26479"/>
    <cellStyle name="Normal 2 18 8" xfId="26480"/>
    <cellStyle name="Normal 2 18 8 10" xfId="26481"/>
    <cellStyle name="Normal 2 18 8 11" xfId="26482"/>
    <cellStyle name="Normal 2 18 8 2" xfId="26483"/>
    <cellStyle name="Normal 2 18 8 2 2" xfId="26484"/>
    <cellStyle name="Normal 2 18 8 2 2 2" xfId="26485"/>
    <cellStyle name="Normal 2 18 8 2 2 3" xfId="26486"/>
    <cellStyle name="Normal 2 18 8 2 2 4" xfId="26487"/>
    <cellStyle name="Normal 2 18 8 2 3" xfId="26488"/>
    <cellStyle name="Normal 2 18 8 2 4" xfId="26489"/>
    <cellStyle name="Normal 2 18 8 2 5" xfId="26490"/>
    <cellStyle name="Normal 2 18 8 3" xfId="26491"/>
    <cellStyle name="Normal 2 18 8 3 2" xfId="26492"/>
    <cellStyle name="Normal 2 18 8 3 2 2" xfId="26493"/>
    <cellStyle name="Normal 2 18 8 3 2 3" xfId="26494"/>
    <cellStyle name="Normal 2 18 8 3 2 4" xfId="26495"/>
    <cellStyle name="Normal 2 18 8 3 3" xfId="26496"/>
    <cellStyle name="Normal 2 18 8 3 4" xfId="26497"/>
    <cellStyle name="Normal 2 18 8 3 5" xfId="26498"/>
    <cellStyle name="Normal 2 18 8 4" xfId="26499"/>
    <cellStyle name="Normal 2 18 8 4 2" xfId="26500"/>
    <cellStyle name="Normal 2 18 8 4 2 2" xfId="26501"/>
    <cellStyle name="Normal 2 18 8 4 2 3" xfId="26502"/>
    <cellStyle name="Normal 2 18 8 4 2 4" xfId="26503"/>
    <cellStyle name="Normal 2 18 8 4 3" xfId="26504"/>
    <cellStyle name="Normal 2 18 8 4 4" xfId="26505"/>
    <cellStyle name="Normal 2 18 8 4 5" xfId="26506"/>
    <cellStyle name="Normal 2 18 8 5" xfId="26507"/>
    <cellStyle name="Normal 2 18 8 5 2" xfId="26508"/>
    <cellStyle name="Normal 2 18 8 5 2 2" xfId="26509"/>
    <cellStyle name="Normal 2 18 8 5 2 3" xfId="26510"/>
    <cellStyle name="Normal 2 18 8 5 2 4" xfId="26511"/>
    <cellStyle name="Normal 2 18 8 5 3" xfId="26512"/>
    <cellStyle name="Normal 2 18 8 5 4" xfId="26513"/>
    <cellStyle name="Normal 2 18 8 5 5" xfId="26514"/>
    <cellStyle name="Normal 2 18 8 6" xfId="26515"/>
    <cellStyle name="Normal 2 18 8 6 2" xfId="26516"/>
    <cellStyle name="Normal 2 18 8 6 2 2" xfId="26517"/>
    <cellStyle name="Normal 2 18 8 6 2 3" xfId="26518"/>
    <cellStyle name="Normal 2 18 8 6 2 4" xfId="26519"/>
    <cellStyle name="Normal 2 18 8 6 3" xfId="26520"/>
    <cellStyle name="Normal 2 18 8 6 4" xfId="26521"/>
    <cellStyle name="Normal 2 18 8 6 5" xfId="26522"/>
    <cellStyle name="Normal 2 18 8 7" xfId="26523"/>
    <cellStyle name="Normal 2 18 8 7 2" xfId="26524"/>
    <cellStyle name="Normal 2 18 8 7 2 2" xfId="26525"/>
    <cellStyle name="Normal 2 18 8 7 2 3" xfId="26526"/>
    <cellStyle name="Normal 2 18 8 7 2 4" xfId="26527"/>
    <cellStyle name="Normal 2 18 8 7 3" xfId="26528"/>
    <cellStyle name="Normal 2 18 8 7 4" xfId="26529"/>
    <cellStyle name="Normal 2 18 8 7 5" xfId="26530"/>
    <cellStyle name="Normal 2 18 8 8" xfId="26531"/>
    <cellStyle name="Normal 2 18 8 8 2" xfId="26532"/>
    <cellStyle name="Normal 2 18 8 8 3" xfId="26533"/>
    <cellStyle name="Normal 2 18 8 8 4" xfId="26534"/>
    <cellStyle name="Normal 2 18 8 9" xfId="26535"/>
    <cellStyle name="Normal 2 18 9" xfId="26536"/>
    <cellStyle name="Normal 2 18 9 10" xfId="26537"/>
    <cellStyle name="Normal 2 18 9 11" xfId="26538"/>
    <cellStyle name="Normal 2 18 9 2" xfId="26539"/>
    <cellStyle name="Normal 2 18 9 2 2" xfId="26540"/>
    <cellStyle name="Normal 2 18 9 2 2 2" xfId="26541"/>
    <cellStyle name="Normal 2 18 9 2 2 3" xfId="26542"/>
    <cellStyle name="Normal 2 18 9 2 2 4" xfId="26543"/>
    <cellStyle name="Normal 2 18 9 2 3" xfId="26544"/>
    <cellStyle name="Normal 2 18 9 2 4" xfId="26545"/>
    <cellStyle name="Normal 2 18 9 2 5" xfId="26546"/>
    <cellStyle name="Normal 2 18 9 3" xfId="26547"/>
    <cellStyle name="Normal 2 18 9 3 2" xfId="26548"/>
    <cellStyle name="Normal 2 18 9 3 2 2" xfId="26549"/>
    <cellStyle name="Normal 2 18 9 3 2 3" xfId="26550"/>
    <cellStyle name="Normal 2 18 9 3 2 4" xfId="26551"/>
    <cellStyle name="Normal 2 18 9 3 3" xfId="26552"/>
    <cellStyle name="Normal 2 18 9 3 4" xfId="26553"/>
    <cellStyle name="Normal 2 18 9 3 5" xfId="26554"/>
    <cellStyle name="Normal 2 18 9 4" xfId="26555"/>
    <cellStyle name="Normal 2 18 9 4 2" xfId="26556"/>
    <cellStyle name="Normal 2 18 9 4 2 2" xfId="26557"/>
    <cellStyle name="Normal 2 18 9 4 2 3" xfId="26558"/>
    <cellStyle name="Normal 2 18 9 4 2 4" xfId="26559"/>
    <cellStyle name="Normal 2 18 9 4 3" xfId="26560"/>
    <cellStyle name="Normal 2 18 9 4 4" xfId="26561"/>
    <cellStyle name="Normal 2 18 9 4 5" xfId="26562"/>
    <cellStyle name="Normal 2 18 9 5" xfId="26563"/>
    <cellStyle name="Normal 2 18 9 5 2" xfId="26564"/>
    <cellStyle name="Normal 2 18 9 5 2 2" xfId="26565"/>
    <cellStyle name="Normal 2 18 9 5 2 3" xfId="26566"/>
    <cellStyle name="Normal 2 18 9 5 2 4" xfId="26567"/>
    <cellStyle name="Normal 2 18 9 5 3" xfId="26568"/>
    <cellStyle name="Normal 2 18 9 5 4" xfId="26569"/>
    <cellStyle name="Normal 2 18 9 5 4 2" xfId="26570"/>
    <cellStyle name="Normal 2 18 9 5 4 2 2" xfId="26571"/>
    <cellStyle name="Normal 2 18 9 5 4 3" xfId="26572"/>
    <cellStyle name="Normal 2 18 9 5 5" xfId="26573"/>
    <cellStyle name="Normal 2 18 9 6" xfId="26574"/>
    <cellStyle name="Normal 2 18 9 6 2" xfId="26575"/>
    <cellStyle name="Normal 2 18 9 6 2 2" xfId="26576"/>
    <cellStyle name="Normal 2 18 9 6 2 3" xfId="26577"/>
    <cellStyle name="Normal 2 18 9 6 2 4" xfId="26578"/>
    <cellStyle name="Normal 2 18 9 6 3" xfId="26579"/>
    <cellStyle name="Normal 2 18 9 6 4" xfId="26580"/>
    <cellStyle name="Normal 2 18 9 6 5" xfId="26581"/>
    <cellStyle name="Normal 2 18 9 7" xfId="26582"/>
    <cellStyle name="Normal 2 18 9 7 2" xfId="26583"/>
    <cellStyle name="Normal 2 18 9 7 2 2" xfId="26584"/>
    <cellStyle name="Normal 2 18 9 7 2 3" xfId="26585"/>
    <cellStyle name="Normal 2 18 9 7 2 4" xfId="26586"/>
    <cellStyle name="Normal 2 18 9 7 3" xfId="26587"/>
    <cellStyle name="Normal 2 18 9 7 4" xfId="26588"/>
    <cellStyle name="Normal 2 18 9 7 5" xfId="26589"/>
    <cellStyle name="Normal 2 18 9 8" xfId="26590"/>
    <cellStyle name="Normal 2 18 9 8 2" xfId="26591"/>
    <cellStyle name="Normal 2 18 9 8 3" xfId="26592"/>
    <cellStyle name="Normal 2 18 9 8 4" xfId="26593"/>
    <cellStyle name="Normal 2 18 9 9" xfId="26594"/>
    <cellStyle name="Normal 2 19" xfId="26595"/>
    <cellStyle name="Normal 2 19 10" xfId="26596"/>
    <cellStyle name="Normal 2 19 10 10" xfId="26597"/>
    <cellStyle name="Normal 2 19 10 11" xfId="26598"/>
    <cellStyle name="Normal 2 19 10 2" xfId="26599"/>
    <cellStyle name="Normal 2 19 10 2 2" xfId="26600"/>
    <cellStyle name="Normal 2 19 10 2 2 2" xfId="26601"/>
    <cellStyle name="Normal 2 19 10 2 2 3" xfId="26602"/>
    <cellStyle name="Normal 2 19 10 2 2 4" xfId="26603"/>
    <cellStyle name="Normal 2 19 10 2 3" xfId="26604"/>
    <cellStyle name="Normal 2 19 10 2 4" xfId="26605"/>
    <cellStyle name="Normal 2 19 10 2 5" xfId="26606"/>
    <cellStyle name="Normal 2 19 10 3" xfId="26607"/>
    <cellStyle name="Normal 2 19 10 3 2" xfId="26608"/>
    <cellStyle name="Normal 2 19 10 3 2 2" xfId="26609"/>
    <cellStyle name="Normal 2 19 10 3 2 3" xfId="26610"/>
    <cellStyle name="Normal 2 19 10 3 2 4" xfId="26611"/>
    <cellStyle name="Normal 2 19 10 3 3" xfId="26612"/>
    <cellStyle name="Normal 2 19 10 3 4" xfId="26613"/>
    <cellStyle name="Normal 2 19 10 3 5" xfId="26614"/>
    <cellStyle name="Normal 2 19 10 4" xfId="26615"/>
    <cellStyle name="Normal 2 19 10 4 2" xfId="26616"/>
    <cellStyle name="Normal 2 19 10 4 2 2" xfId="26617"/>
    <cellStyle name="Normal 2 19 10 4 2 3" xfId="26618"/>
    <cellStyle name="Normal 2 19 10 4 2 4" xfId="26619"/>
    <cellStyle name="Normal 2 19 10 4 3" xfId="26620"/>
    <cellStyle name="Normal 2 19 10 4 4" xfId="26621"/>
    <cellStyle name="Normal 2 19 10 4 5" xfId="26622"/>
    <cellStyle name="Normal 2 19 10 5" xfId="26623"/>
    <cellStyle name="Normal 2 19 10 5 2" xfId="26624"/>
    <cellStyle name="Normal 2 19 10 5 2 2" xfId="26625"/>
    <cellStyle name="Normal 2 19 10 5 2 3" xfId="26626"/>
    <cellStyle name="Normal 2 19 10 5 2 4" xfId="26627"/>
    <cellStyle name="Normal 2 19 10 5 3" xfId="26628"/>
    <cellStyle name="Normal 2 19 10 5 4" xfId="26629"/>
    <cellStyle name="Normal 2 19 10 5 5" xfId="26630"/>
    <cellStyle name="Normal 2 19 10 6" xfId="26631"/>
    <cellStyle name="Normal 2 19 10 6 2" xfId="26632"/>
    <cellStyle name="Normal 2 19 10 6 2 2" xfId="26633"/>
    <cellStyle name="Normal 2 19 10 6 2 3" xfId="26634"/>
    <cellStyle name="Normal 2 19 10 6 2 4" xfId="26635"/>
    <cellStyle name="Normal 2 19 10 6 3" xfId="26636"/>
    <cellStyle name="Normal 2 19 10 6 4" xfId="26637"/>
    <cellStyle name="Normal 2 19 10 6 5" xfId="26638"/>
    <cellStyle name="Normal 2 19 10 7" xfId="26639"/>
    <cellStyle name="Normal 2 19 10 7 2" xfId="26640"/>
    <cellStyle name="Normal 2 19 10 7 2 2" xfId="26641"/>
    <cellStyle name="Normal 2 19 10 7 2 3" xfId="26642"/>
    <cellStyle name="Normal 2 19 10 7 2 4" xfId="26643"/>
    <cellStyle name="Normal 2 19 10 7 3" xfId="26644"/>
    <cellStyle name="Normal 2 19 10 7 4" xfId="26645"/>
    <cellStyle name="Normal 2 19 10 7 5" xfId="26646"/>
    <cellStyle name="Normal 2 19 10 8" xfId="26647"/>
    <cellStyle name="Normal 2 19 10 8 2" xfId="26648"/>
    <cellStyle name="Normal 2 19 10 8 3" xfId="26649"/>
    <cellStyle name="Normal 2 19 10 8 4" xfId="26650"/>
    <cellStyle name="Normal 2 19 10 9" xfId="26651"/>
    <cellStyle name="Normal 2 19 11" xfId="26652"/>
    <cellStyle name="Normal 2 19 11 10" xfId="26653"/>
    <cellStyle name="Normal 2 19 11 11" xfId="26654"/>
    <cellStyle name="Normal 2 19 11 2" xfId="26655"/>
    <cellStyle name="Normal 2 19 11 2 2" xfId="26656"/>
    <cellStyle name="Normal 2 19 11 2 2 2" xfId="26657"/>
    <cellStyle name="Normal 2 19 11 2 2 3" xfId="26658"/>
    <cellStyle name="Normal 2 19 11 2 2 3 2" xfId="26659"/>
    <cellStyle name="Normal 2 19 11 2 2 3 2 2" xfId="26660"/>
    <cellStyle name="Normal 2 19 11 2 2 3 3" xfId="26661"/>
    <cellStyle name="Normal 2 19 11 2 2 4" xfId="26662"/>
    <cellStyle name="Normal 2 19 11 2 3" xfId="26663"/>
    <cellStyle name="Normal 2 19 11 2 4" xfId="26664"/>
    <cellStyle name="Normal 2 19 11 2 5" xfId="26665"/>
    <cellStyle name="Normal 2 19 11 3" xfId="26666"/>
    <cellStyle name="Normal 2 19 11 3 2" xfId="26667"/>
    <cellStyle name="Normal 2 19 11 3 2 2" xfId="26668"/>
    <cellStyle name="Normal 2 19 11 3 2 3" xfId="26669"/>
    <cellStyle name="Normal 2 19 11 3 2 4" xfId="26670"/>
    <cellStyle name="Normal 2 19 11 3 3" xfId="26671"/>
    <cellStyle name="Normal 2 19 11 3 4" xfId="26672"/>
    <cellStyle name="Normal 2 19 11 3 5" xfId="26673"/>
    <cellStyle name="Normal 2 19 11 4" xfId="26674"/>
    <cellStyle name="Normal 2 19 11 4 2" xfId="26675"/>
    <cellStyle name="Normal 2 19 11 4 2 2" xfId="26676"/>
    <cellStyle name="Normal 2 19 11 4 2 3" xfId="26677"/>
    <cellStyle name="Normal 2 19 11 4 2 4" xfId="26678"/>
    <cellStyle name="Normal 2 19 11 4 3" xfId="26679"/>
    <cellStyle name="Normal 2 19 11 4 4" xfId="26680"/>
    <cellStyle name="Normal 2 19 11 4 5" xfId="26681"/>
    <cellStyle name="Normal 2 19 11 5" xfId="26682"/>
    <cellStyle name="Normal 2 19 11 5 2" xfId="26683"/>
    <cellStyle name="Normal 2 19 11 5 2 2" xfId="26684"/>
    <cellStyle name="Normal 2 19 11 5 2 3" xfId="26685"/>
    <cellStyle name="Normal 2 19 11 5 2 4" xfId="26686"/>
    <cellStyle name="Normal 2 19 11 5 3" xfId="26687"/>
    <cellStyle name="Normal 2 19 11 5 4" xfId="26688"/>
    <cellStyle name="Normal 2 19 11 5 5" xfId="26689"/>
    <cellStyle name="Normal 2 19 11 6" xfId="26690"/>
    <cellStyle name="Normal 2 19 11 6 2" xfId="26691"/>
    <cellStyle name="Normal 2 19 11 6 2 2" xfId="26692"/>
    <cellStyle name="Normal 2 19 11 6 2 3" xfId="26693"/>
    <cellStyle name="Normal 2 19 11 6 2 4" xfId="26694"/>
    <cellStyle name="Normal 2 19 11 6 3" xfId="26695"/>
    <cellStyle name="Normal 2 19 11 6 4" xfId="26696"/>
    <cellStyle name="Normal 2 19 11 6 5" xfId="26697"/>
    <cellStyle name="Normal 2 19 11 7" xfId="26698"/>
    <cellStyle name="Normal 2 19 11 7 2" xfId="26699"/>
    <cellStyle name="Normal 2 19 11 7 2 2" xfId="26700"/>
    <cellStyle name="Normal 2 19 11 7 2 3" xfId="26701"/>
    <cellStyle name="Normal 2 19 11 7 2 4" xfId="26702"/>
    <cellStyle name="Normal 2 19 11 7 3" xfId="26703"/>
    <cellStyle name="Normal 2 19 11 7 4" xfId="26704"/>
    <cellStyle name="Normal 2 19 11 7 5" xfId="26705"/>
    <cellStyle name="Normal 2 19 11 8" xfId="26706"/>
    <cellStyle name="Normal 2 19 11 8 2" xfId="26707"/>
    <cellStyle name="Normal 2 19 11 8 3" xfId="26708"/>
    <cellStyle name="Normal 2 19 11 8 4" xfId="26709"/>
    <cellStyle name="Normal 2 19 11 9" xfId="26710"/>
    <cellStyle name="Normal 2 19 12" xfId="26711"/>
    <cellStyle name="Normal 2 19 12 10" xfId="26712"/>
    <cellStyle name="Normal 2 19 12 11" xfId="26713"/>
    <cellStyle name="Normal 2 19 12 2" xfId="26714"/>
    <cellStyle name="Normal 2 19 12 2 2" xfId="26715"/>
    <cellStyle name="Normal 2 19 12 2 2 2" xfId="26716"/>
    <cellStyle name="Normal 2 19 12 2 2 3" xfId="26717"/>
    <cellStyle name="Normal 2 19 12 2 2 4" xfId="26718"/>
    <cellStyle name="Normal 2 19 12 2 3" xfId="26719"/>
    <cellStyle name="Normal 2 19 12 2 4" xfId="26720"/>
    <cellStyle name="Normal 2 19 12 2 5" xfId="26721"/>
    <cellStyle name="Normal 2 19 12 3" xfId="26722"/>
    <cellStyle name="Normal 2 19 12 3 2" xfId="26723"/>
    <cellStyle name="Normal 2 19 12 3 2 2" xfId="26724"/>
    <cellStyle name="Normal 2 19 12 3 2 3" xfId="26725"/>
    <cellStyle name="Normal 2 19 12 3 2 4" xfId="26726"/>
    <cellStyle name="Normal 2 19 12 3 3" xfId="26727"/>
    <cellStyle name="Normal 2 19 12 3 4" xfId="26728"/>
    <cellStyle name="Normal 2 19 12 3 5" xfId="26729"/>
    <cellStyle name="Normal 2 19 12 4" xfId="26730"/>
    <cellStyle name="Normal 2 19 12 4 2" xfId="26731"/>
    <cellStyle name="Normal 2 19 12 4 2 2" xfId="26732"/>
    <cellStyle name="Normal 2 19 12 4 2 3" xfId="26733"/>
    <cellStyle name="Normal 2 19 12 4 2 4" xfId="26734"/>
    <cellStyle name="Normal 2 19 12 4 3" xfId="26735"/>
    <cellStyle name="Normal 2 19 12 4 4" xfId="26736"/>
    <cellStyle name="Normal 2 19 12 4 5" xfId="26737"/>
    <cellStyle name="Normal 2 19 12 5" xfId="26738"/>
    <cellStyle name="Normal 2 19 12 5 2" xfId="26739"/>
    <cellStyle name="Normal 2 19 12 5 2 2" xfId="26740"/>
    <cellStyle name="Normal 2 19 12 5 2 3" xfId="26741"/>
    <cellStyle name="Normal 2 19 12 5 2 4" xfId="26742"/>
    <cellStyle name="Normal 2 19 12 5 3" xfId="26743"/>
    <cellStyle name="Normal 2 19 12 5 4" xfId="26744"/>
    <cellStyle name="Normal 2 19 12 5 5" xfId="26745"/>
    <cellStyle name="Normal 2 19 12 6" xfId="26746"/>
    <cellStyle name="Normal 2 19 12 6 2" xfId="26747"/>
    <cellStyle name="Normal 2 19 12 6 2 2" xfId="26748"/>
    <cellStyle name="Normal 2 19 12 6 2 3" xfId="26749"/>
    <cellStyle name="Normal 2 19 12 6 2 4" xfId="26750"/>
    <cellStyle name="Normal 2 19 12 6 3" xfId="26751"/>
    <cellStyle name="Normal 2 19 12 6 4" xfId="26752"/>
    <cellStyle name="Normal 2 19 12 6 5" xfId="26753"/>
    <cellStyle name="Normal 2 19 12 7" xfId="26754"/>
    <cellStyle name="Normal 2 19 12 7 2" xfId="26755"/>
    <cellStyle name="Normal 2 19 12 7 2 2" xfId="26756"/>
    <cellStyle name="Normal 2 19 12 7 2 3" xfId="26757"/>
    <cellStyle name="Normal 2 19 12 7 2 4" xfId="26758"/>
    <cellStyle name="Normal 2 19 12 7 3" xfId="26759"/>
    <cellStyle name="Normal 2 19 12 7 3 2" xfId="26760"/>
    <cellStyle name="Normal 2 19 12 7 3 2 2" xfId="26761"/>
    <cellStyle name="Normal 2 19 12 7 3 3" xfId="26762"/>
    <cellStyle name="Normal 2 19 12 7 4" xfId="26763"/>
    <cellStyle name="Normal 2 19 12 7 5" xfId="26764"/>
    <cellStyle name="Normal 2 19 12 8" xfId="26765"/>
    <cellStyle name="Normal 2 19 12 8 2" xfId="26766"/>
    <cellStyle name="Normal 2 19 12 8 3" xfId="26767"/>
    <cellStyle name="Normal 2 19 12 8 4" xfId="26768"/>
    <cellStyle name="Normal 2 19 12 9" xfId="26769"/>
    <cellStyle name="Normal 2 19 13" xfId="26770"/>
    <cellStyle name="Normal 2 19 13 10" xfId="26771"/>
    <cellStyle name="Normal 2 19 13 11" xfId="26772"/>
    <cellStyle name="Normal 2 19 13 2" xfId="26773"/>
    <cellStyle name="Normal 2 19 13 2 2" xfId="26774"/>
    <cellStyle name="Normal 2 19 13 2 2 2" xfId="26775"/>
    <cellStyle name="Normal 2 19 13 2 2 3" xfId="26776"/>
    <cellStyle name="Normal 2 19 13 2 2 4" xfId="26777"/>
    <cellStyle name="Normal 2 19 13 2 3" xfId="26778"/>
    <cellStyle name="Normal 2 19 13 2 4" xfId="26779"/>
    <cellStyle name="Normal 2 19 13 2 5" xfId="26780"/>
    <cellStyle name="Normal 2 19 13 3" xfId="26781"/>
    <cellStyle name="Normal 2 19 13 3 2" xfId="26782"/>
    <cellStyle name="Normal 2 19 13 3 2 2" xfId="26783"/>
    <cellStyle name="Normal 2 19 13 3 2 3" xfId="26784"/>
    <cellStyle name="Normal 2 19 13 3 2 3 2" xfId="26785"/>
    <cellStyle name="Normal 2 19 13 3 2 3 2 2" xfId="26786"/>
    <cellStyle name="Normal 2 19 13 3 2 3 3" xfId="26787"/>
    <cellStyle name="Normal 2 19 13 3 2 4" xfId="26788"/>
    <cellStyle name="Normal 2 19 13 3 3" xfId="26789"/>
    <cellStyle name="Normal 2 19 13 3 4" xfId="26790"/>
    <cellStyle name="Normal 2 19 13 3 4 2" xfId="26791"/>
    <cellStyle name="Normal 2 19 13 3 4 2 2" xfId="26792"/>
    <cellStyle name="Normal 2 19 13 3 4 3" xfId="26793"/>
    <cellStyle name="Normal 2 19 13 3 5" xfId="26794"/>
    <cellStyle name="Normal 2 19 13 4" xfId="26795"/>
    <cellStyle name="Normal 2 19 13 4 2" xfId="26796"/>
    <cellStyle name="Normal 2 19 13 4 2 2" xfId="26797"/>
    <cellStyle name="Normal 2 19 13 4 2 3" xfId="26798"/>
    <cellStyle name="Normal 2 19 13 4 2 4" xfId="26799"/>
    <cellStyle name="Normal 2 19 13 4 3" xfId="26800"/>
    <cellStyle name="Normal 2 19 13 4 4" xfId="26801"/>
    <cellStyle name="Normal 2 19 13 4 5" xfId="26802"/>
    <cellStyle name="Normal 2 19 13 5" xfId="26803"/>
    <cellStyle name="Normal 2 19 13 5 2" xfId="26804"/>
    <cellStyle name="Normal 2 19 13 5 2 2" xfId="26805"/>
    <cellStyle name="Normal 2 19 13 5 2 3" xfId="26806"/>
    <cellStyle name="Normal 2 19 13 5 2 4" xfId="26807"/>
    <cellStyle name="Normal 2 19 13 5 3" xfId="26808"/>
    <cellStyle name="Normal 2 19 13 5 4" xfId="26809"/>
    <cellStyle name="Normal 2 19 13 5 5" xfId="26810"/>
    <cellStyle name="Normal 2 19 13 6" xfId="26811"/>
    <cellStyle name="Normal 2 19 13 6 2" xfId="26812"/>
    <cellStyle name="Normal 2 19 13 6 2 2" xfId="26813"/>
    <cellStyle name="Normal 2 19 13 6 2 3" xfId="26814"/>
    <cellStyle name="Normal 2 19 13 6 2 4" xfId="26815"/>
    <cellStyle name="Normal 2 19 13 6 3" xfId="26816"/>
    <cellStyle name="Normal 2 19 13 6 4" xfId="26817"/>
    <cellStyle name="Normal 2 19 13 6 5" xfId="26818"/>
    <cellStyle name="Normal 2 19 13 7" xfId="26819"/>
    <cellStyle name="Normal 2 19 13 7 2" xfId="26820"/>
    <cellStyle name="Normal 2 19 13 7 2 2" xfId="26821"/>
    <cellStyle name="Normal 2 19 13 7 2 3" xfId="26822"/>
    <cellStyle name="Normal 2 19 13 7 2 4" xfId="26823"/>
    <cellStyle name="Normal 2 19 13 7 3" xfId="26824"/>
    <cellStyle name="Normal 2 19 13 7 4" xfId="26825"/>
    <cellStyle name="Normal 2 19 13 7 5" xfId="26826"/>
    <cellStyle name="Normal 2 19 13 8" xfId="26827"/>
    <cellStyle name="Normal 2 19 13 8 2" xfId="26828"/>
    <cellStyle name="Normal 2 19 13 8 3" xfId="26829"/>
    <cellStyle name="Normal 2 19 13 8 4" xfId="26830"/>
    <cellStyle name="Normal 2 19 13 9" xfId="26831"/>
    <cellStyle name="Normal 2 19 14" xfId="26832"/>
    <cellStyle name="Normal 2 19 14 2" xfId="26833"/>
    <cellStyle name="Normal 2 19 14 2 2" xfId="26834"/>
    <cellStyle name="Normal 2 19 14 2 3" xfId="26835"/>
    <cellStyle name="Normal 2 19 14 2 4" xfId="26836"/>
    <cellStyle name="Normal 2 19 14 3" xfId="26837"/>
    <cellStyle name="Normal 2 19 14 4" xfId="26838"/>
    <cellStyle name="Normal 2 19 14 5" xfId="26839"/>
    <cellStyle name="Normal 2 19 15" xfId="26840"/>
    <cellStyle name="Normal 2 19 15 2" xfId="26841"/>
    <cellStyle name="Normal 2 19 15 2 2" xfId="26842"/>
    <cellStyle name="Normal 2 19 15 2 3" xfId="26843"/>
    <cellStyle name="Normal 2 19 15 2 4" xfId="26844"/>
    <cellStyle name="Normal 2 19 15 3" xfId="26845"/>
    <cellStyle name="Normal 2 19 15 4" xfId="26846"/>
    <cellStyle name="Normal 2 19 15 5" xfId="26847"/>
    <cellStyle name="Normal 2 19 16" xfId="26848"/>
    <cellStyle name="Normal 2 19 16 2" xfId="26849"/>
    <cellStyle name="Normal 2 19 16 2 2" xfId="26850"/>
    <cellStyle name="Normal 2 19 16 2 3" xfId="26851"/>
    <cellStyle name="Normal 2 19 16 2 4" xfId="26852"/>
    <cellStyle name="Normal 2 19 16 3" xfId="26853"/>
    <cellStyle name="Normal 2 19 16 4" xfId="26854"/>
    <cellStyle name="Normal 2 19 16 5" xfId="26855"/>
    <cellStyle name="Normal 2 19 17" xfId="26856"/>
    <cellStyle name="Normal 2 19 17 2" xfId="26857"/>
    <cellStyle name="Normal 2 19 17 2 2" xfId="26858"/>
    <cellStyle name="Normal 2 19 17 2 3" xfId="26859"/>
    <cellStyle name="Normal 2 19 17 2 4" xfId="26860"/>
    <cellStyle name="Normal 2 19 17 3" xfId="26861"/>
    <cellStyle name="Normal 2 19 17 4" xfId="26862"/>
    <cellStyle name="Normal 2 19 17 5" xfId="26863"/>
    <cellStyle name="Normal 2 19 18" xfId="26864"/>
    <cellStyle name="Normal 2 19 18 2" xfId="26865"/>
    <cellStyle name="Normal 2 19 18 2 2" xfId="26866"/>
    <cellStyle name="Normal 2 19 18 2 3" xfId="26867"/>
    <cellStyle name="Normal 2 19 18 2 4" xfId="26868"/>
    <cellStyle name="Normal 2 19 18 3" xfId="26869"/>
    <cellStyle name="Normal 2 19 18 4" xfId="26870"/>
    <cellStyle name="Normal 2 19 18 5" xfId="26871"/>
    <cellStyle name="Normal 2 19 19" xfId="26872"/>
    <cellStyle name="Normal 2 19 19 2" xfId="26873"/>
    <cellStyle name="Normal 2 19 19 2 2" xfId="26874"/>
    <cellStyle name="Normal 2 19 19 2 3" xfId="26875"/>
    <cellStyle name="Normal 2 19 19 2 4" xfId="26876"/>
    <cellStyle name="Normal 2 19 19 3" xfId="26877"/>
    <cellStyle name="Normal 2 19 19 4" xfId="26878"/>
    <cellStyle name="Normal 2 19 19 5" xfId="26879"/>
    <cellStyle name="Normal 2 19 2" xfId="6"/>
    <cellStyle name="Normal 2 19 2 10" xfId="26880"/>
    <cellStyle name="Normal 2 19 2 11" xfId="26881"/>
    <cellStyle name="Normal 2 19 2 12" xfId="56898"/>
    <cellStyle name="Normal 2 19 2 2" xfId="26882"/>
    <cellStyle name="Normal 2 19 2 2 2" xfId="26883"/>
    <cellStyle name="Normal 2 19 2 2 2 2" xfId="26884"/>
    <cellStyle name="Normal 2 19 2 2 2 3" xfId="26885"/>
    <cellStyle name="Normal 2 19 2 2 2 4" xfId="26886"/>
    <cellStyle name="Normal 2 19 2 2 3" xfId="26887"/>
    <cellStyle name="Normal 2 19 2 2 4" xfId="26888"/>
    <cellStyle name="Normal 2 19 2 2 5" xfId="26889"/>
    <cellStyle name="Normal 2 19 2 3" xfId="26890"/>
    <cellStyle name="Normal 2 19 2 3 2" xfId="26891"/>
    <cellStyle name="Normal 2 19 2 3 2 2" xfId="26892"/>
    <cellStyle name="Normal 2 19 2 3 2 3" xfId="26893"/>
    <cellStyle name="Normal 2 19 2 3 2 4" xfId="26894"/>
    <cellStyle name="Normal 2 19 2 3 3" xfId="26895"/>
    <cellStyle name="Normal 2 19 2 3 4" xfId="26896"/>
    <cellStyle name="Normal 2 19 2 3 5" xfId="26897"/>
    <cellStyle name="Normal 2 19 2 4" xfId="26898"/>
    <cellStyle name="Normal 2 19 2 4 2" xfId="26899"/>
    <cellStyle name="Normal 2 19 2 4 2 2" xfId="26900"/>
    <cellStyle name="Normal 2 19 2 4 2 3" xfId="26901"/>
    <cellStyle name="Normal 2 19 2 4 2 4" xfId="26902"/>
    <cellStyle name="Normal 2 19 2 4 3" xfId="26903"/>
    <cellStyle name="Normal 2 19 2 4 4" xfId="26904"/>
    <cellStyle name="Normal 2 19 2 4 5" xfId="26905"/>
    <cellStyle name="Normal 2 19 2 5" xfId="26906"/>
    <cellStyle name="Normal 2 19 2 5 2" xfId="26907"/>
    <cellStyle name="Normal 2 19 2 5 2 2" xfId="26908"/>
    <cellStyle name="Normal 2 19 2 5 2 3" xfId="26909"/>
    <cellStyle name="Normal 2 19 2 5 2 4" xfId="26910"/>
    <cellStyle name="Normal 2 19 2 5 3" xfId="26911"/>
    <cellStyle name="Normal 2 19 2 5 4" xfId="26912"/>
    <cellStyle name="Normal 2 19 2 5 5" xfId="26913"/>
    <cellStyle name="Normal 2 19 2 6" xfId="26914"/>
    <cellStyle name="Normal 2 19 2 6 2" xfId="26915"/>
    <cellStyle name="Normal 2 19 2 6 2 2" xfId="26916"/>
    <cellStyle name="Normal 2 19 2 6 2 3" xfId="26917"/>
    <cellStyle name="Normal 2 19 2 6 2 4" xfId="26918"/>
    <cellStyle name="Normal 2 19 2 6 3" xfId="26919"/>
    <cellStyle name="Normal 2 19 2 6 4" xfId="26920"/>
    <cellStyle name="Normal 2 19 2 6 5" xfId="26921"/>
    <cellStyle name="Normal 2 19 2 7" xfId="26922"/>
    <cellStyle name="Normal 2 19 2 7 2" xfId="26923"/>
    <cellStyle name="Normal 2 19 2 7 2 2" xfId="26924"/>
    <cellStyle name="Normal 2 19 2 7 2 3" xfId="26925"/>
    <cellStyle name="Normal 2 19 2 7 2 4" xfId="26926"/>
    <cellStyle name="Normal 2 19 2 7 3" xfId="26927"/>
    <cellStyle name="Normal 2 19 2 7 4" xfId="26928"/>
    <cellStyle name="Normal 2 19 2 7 5" xfId="26929"/>
    <cellStyle name="Normal 2 19 2 8" xfId="26930"/>
    <cellStyle name="Normal 2 19 2 8 2" xfId="26931"/>
    <cellStyle name="Normal 2 19 2 8 3" xfId="26932"/>
    <cellStyle name="Normal 2 19 2 8 4" xfId="26933"/>
    <cellStyle name="Normal 2 19 2 9" xfId="26934"/>
    <cellStyle name="Normal 2 19 20" xfId="26935"/>
    <cellStyle name="Normal 2 19 20 2" xfId="26936"/>
    <cellStyle name="Normal 2 19 20 3" xfId="26937"/>
    <cellStyle name="Normal 2 19 20 4" xfId="26938"/>
    <cellStyle name="Normal 2 19 21" xfId="26939"/>
    <cellStyle name="Normal 2 19 22" xfId="26940"/>
    <cellStyle name="Normal 2 19 23" xfId="26941"/>
    <cellStyle name="Normal 2 19 3" xfId="26942"/>
    <cellStyle name="Normal 2 19 3 10" xfId="26943"/>
    <cellStyle name="Normal 2 19 3 11" xfId="26944"/>
    <cellStyle name="Normal 2 19 3 2" xfId="26945"/>
    <cellStyle name="Normal 2 19 3 2 2" xfId="26946"/>
    <cellStyle name="Normal 2 19 3 2 2 2" xfId="26947"/>
    <cellStyle name="Normal 2 19 3 2 2 3" xfId="26948"/>
    <cellStyle name="Normal 2 19 3 2 2 4" xfId="26949"/>
    <cellStyle name="Normal 2 19 3 2 3" xfId="26950"/>
    <cellStyle name="Normal 2 19 3 2 4" xfId="26951"/>
    <cellStyle name="Normal 2 19 3 2 5" xfId="26952"/>
    <cellStyle name="Normal 2 19 3 3" xfId="26953"/>
    <cellStyle name="Normal 2 19 3 3 2" xfId="26954"/>
    <cellStyle name="Normal 2 19 3 3 2 2" xfId="26955"/>
    <cellStyle name="Normal 2 19 3 3 2 3" xfId="26956"/>
    <cellStyle name="Normal 2 19 3 3 2 4" xfId="26957"/>
    <cellStyle name="Normal 2 19 3 3 3" xfId="26958"/>
    <cellStyle name="Normal 2 19 3 3 4" xfId="26959"/>
    <cellStyle name="Normal 2 19 3 3 5" xfId="26960"/>
    <cellStyle name="Normal 2 19 3 4" xfId="26961"/>
    <cellStyle name="Normal 2 19 3 4 2" xfId="26962"/>
    <cellStyle name="Normal 2 19 3 4 2 2" xfId="26963"/>
    <cellStyle name="Normal 2 19 3 4 2 3" xfId="26964"/>
    <cellStyle name="Normal 2 19 3 4 2 4" xfId="26965"/>
    <cellStyle name="Normal 2 19 3 4 3" xfId="26966"/>
    <cellStyle name="Normal 2 19 3 4 4" xfId="26967"/>
    <cellStyle name="Normal 2 19 3 4 5" xfId="26968"/>
    <cellStyle name="Normal 2 19 3 5" xfId="26969"/>
    <cellStyle name="Normal 2 19 3 5 2" xfId="26970"/>
    <cellStyle name="Normal 2 19 3 5 2 2" xfId="26971"/>
    <cellStyle name="Normal 2 19 3 5 2 3" xfId="26972"/>
    <cellStyle name="Normal 2 19 3 5 2 4" xfId="26973"/>
    <cellStyle name="Normal 2 19 3 5 3" xfId="26974"/>
    <cellStyle name="Normal 2 19 3 5 4" xfId="26975"/>
    <cellStyle name="Normal 2 19 3 5 5" xfId="26976"/>
    <cellStyle name="Normal 2 19 3 6" xfId="26977"/>
    <cellStyle name="Normal 2 19 3 6 2" xfId="26978"/>
    <cellStyle name="Normal 2 19 3 6 2 2" xfId="26979"/>
    <cellStyle name="Normal 2 19 3 6 2 3" xfId="26980"/>
    <cellStyle name="Normal 2 19 3 6 2 4" xfId="26981"/>
    <cellStyle name="Normal 2 19 3 6 3" xfId="26982"/>
    <cellStyle name="Normal 2 19 3 6 4" xfId="26983"/>
    <cellStyle name="Normal 2 19 3 6 5" xfId="26984"/>
    <cellStyle name="Normal 2 19 3 7" xfId="26985"/>
    <cellStyle name="Normal 2 19 3 7 2" xfId="26986"/>
    <cellStyle name="Normal 2 19 3 7 2 2" xfId="26987"/>
    <cellStyle name="Normal 2 19 3 7 2 3" xfId="26988"/>
    <cellStyle name="Normal 2 19 3 7 2 4" xfId="26989"/>
    <cellStyle name="Normal 2 19 3 7 3" xfId="26990"/>
    <cellStyle name="Normal 2 19 3 7 4" xfId="26991"/>
    <cellStyle name="Normal 2 19 3 7 5" xfId="26992"/>
    <cellStyle name="Normal 2 19 3 8" xfId="26993"/>
    <cellStyle name="Normal 2 19 3 8 2" xfId="26994"/>
    <cellStyle name="Normal 2 19 3 8 3" xfId="26995"/>
    <cellStyle name="Normal 2 19 3 8 4" xfId="26996"/>
    <cellStyle name="Normal 2 19 3 9" xfId="26997"/>
    <cellStyle name="Normal 2 19 4" xfId="26998"/>
    <cellStyle name="Normal 2 19 4 10" xfId="26999"/>
    <cellStyle name="Normal 2 19 4 11" xfId="27000"/>
    <cellStyle name="Normal 2 19 4 2" xfId="27001"/>
    <cellStyle name="Normal 2 19 4 2 2" xfId="27002"/>
    <cellStyle name="Normal 2 19 4 2 2 2" xfId="27003"/>
    <cellStyle name="Normal 2 19 4 2 2 3" xfId="27004"/>
    <cellStyle name="Normal 2 19 4 2 2 4" xfId="27005"/>
    <cellStyle name="Normal 2 19 4 2 3" xfId="27006"/>
    <cellStyle name="Normal 2 19 4 2 4" xfId="27007"/>
    <cellStyle name="Normal 2 19 4 2 5" xfId="27008"/>
    <cellStyle name="Normal 2 19 4 3" xfId="27009"/>
    <cellStyle name="Normal 2 19 4 3 2" xfId="27010"/>
    <cellStyle name="Normal 2 19 4 3 2 2" xfId="27011"/>
    <cellStyle name="Normal 2 19 4 3 2 3" xfId="27012"/>
    <cellStyle name="Normal 2 19 4 3 2 4" xfId="27013"/>
    <cellStyle name="Normal 2 19 4 3 3" xfId="27014"/>
    <cellStyle name="Normal 2 19 4 3 4" xfId="27015"/>
    <cellStyle name="Normal 2 19 4 3 5" xfId="27016"/>
    <cellStyle name="Normal 2 19 4 4" xfId="27017"/>
    <cellStyle name="Normal 2 19 4 4 2" xfId="27018"/>
    <cellStyle name="Normal 2 19 4 4 2 2" xfId="27019"/>
    <cellStyle name="Normal 2 19 4 4 2 3" xfId="27020"/>
    <cellStyle name="Normal 2 19 4 4 2 4" xfId="27021"/>
    <cellStyle name="Normal 2 19 4 4 3" xfId="27022"/>
    <cellStyle name="Normal 2 19 4 4 4" xfId="27023"/>
    <cellStyle name="Normal 2 19 4 4 5" xfId="27024"/>
    <cellStyle name="Normal 2 19 4 5" xfId="27025"/>
    <cellStyle name="Normal 2 19 4 5 2" xfId="27026"/>
    <cellStyle name="Normal 2 19 4 5 2 2" xfId="27027"/>
    <cellStyle name="Normal 2 19 4 5 2 3" xfId="27028"/>
    <cellStyle name="Normal 2 19 4 5 2 4" xfId="27029"/>
    <cellStyle name="Normal 2 19 4 5 3" xfId="27030"/>
    <cellStyle name="Normal 2 19 4 5 4" xfId="27031"/>
    <cellStyle name="Normal 2 19 4 5 5" xfId="27032"/>
    <cellStyle name="Normal 2 19 4 6" xfId="27033"/>
    <cellStyle name="Normal 2 19 4 6 2" xfId="27034"/>
    <cellStyle name="Normal 2 19 4 6 2 2" xfId="27035"/>
    <cellStyle name="Normal 2 19 4 6 2 2 2" xfId="27036"/>
    <cellStyle name="Normal 2 19 4 6 2 2 2 2" xfId="27037"/>
    <cellStyle name="Normal 2 19 4 6 2 2 3" xfId="27038"/>
    <cellStyle name="Normal 2 19 4 6 2 3" xfId="27039"/>
    <cellStyle name="Normal 2 19 4 6 2 4" xfId="27040"/>
    <cellStyle name="Normal 2 19 4 6 3" xfId="27041"/>
    <cellStyle name="Normal 2 19 4 6 4" xfId="27042"/>
    <cellStyle name="Normal 2 19 4 6 5" xfId="27043"/>
    <cellStyle name="Normal 2 19 4 7" xfId="27044"/>
    <cellStyle name="Normal 2 19 4 7 2" xfId="27045"/>
    <cellStyle name="Normal 2 19 4 7 2 2" xfId="27046"/>
    <cellStyle name="Normal 2 19 4 7 2 3" xfId="27047"/>
    <cellStyle name="Normal 2 19 4 7 2 4" xfId="27048"/>
    <cellStyle name="Normal 2 19 4 7 3" xfId="27049"/>
    <cellStyle name="Normal 2 19 4 7 4" xfId="27050"/>
    <cellStyle name="Normal 2 19 4 7 5" xfId="27051"/>
    <cellStyle name="Normal 2 19 4 8" xfId="27052"/>
    <cellStyle name="Normal 2 19 4 8 2" xfId="27053"/>
    <cellStyle name="Normal 2 19 4 8 2 2" xfId="27054"/>
    <cellStyle name="Normal 2 19 4 8 3" xfId="27055"/>
    <cellStyle name="Normal 2 19 4 8 4" xfId="27056"/>
    <cellStyle name="Normal 2 19 4 8 5" xfId="27057"/>
    <cellStyle name="Normal 2 19 4 9" xfId="27058"/>
    <cellStyle name="Normal 2 19 5" xfId="27059"/>
    <cellStyle name="Normal 2 19 5 10" xfId="27060"/>
    <cellStyle name="Normal 2 19 5 11" xfId="27061"/>
    <cellStyle name="Normal 2 19 5 2" xfId="27062"/>
    <cellStyle name="Normal 2 19 5 2 2" xfId="27063"/>
    <cellStyle name="Normal 2 19 5 2 2 2" xfId="27064"/>
    <cellStyle name="Normal 2 19 5 2 2 3" xfId="27065"/>
    <cellStyle name="Normal 2 19 5 2 2 4" xfId="27066"/>
    <cellStyle name="Normal 2 19 5 2 3" xfId="27067"/>
    <cellStyle name="Normal 2 19 5 2 4" xfId="27068"/>
    <cellStyle name="Normal 2 19 5 2 5" xfId="27069"/>
    <cellStyle name="Normal 2 19 5 3" xfId="27070"/>
    <cellStyle name="Normal 2 19 5 3 2" xfId="27071"/>
    <cellStyle name="Normal 2 19 5 3 2 2" xfId="27072"/>
    <cellStyle name="Normal 2 19 5 3 2 3" xfId="27073"/>
    <cellStyle name="Normal 2 19 5 3 2 4" xfId="27074"/>
    <cellStyle name="Normal 2 19 5 3 3" xfId="27075"/>
    <cellStyle name="Normal 2 19 5 3 4" xfId="27076"/>
    <cellStyle name="Normal 2 19 5 3 5" xfId="27077"/>
    <cellStyle name="Normal 2 19 5 4" xfId="27078"/>
    <cellStyle name="Normal 2 19 5 4 2" xfId="27079"/>
    <cellStyle name="Normal 2 19 5 4 2 2" xfId="27080"/>
    <cellStyle name="Normal 2 19 5 4 2 2 2" xfId="27081"/>
    <cellStyle name="Normal 2 19 5 4 2 3" xfId="27082"/>
    <cellStyle name="Normal 2 19 5 4 2 4" xfId="27083"/>
    <cellStyle name="Normal 2 19 5 4 2 5" xfId="27084"/>
    <cellStyle name="Normal 2 19 5 4 3" xfId="27085"/>
    <cellStyle name="Normal 2 19 5 4 3 2" xfId="27086"/>
    <cellStyle name="Normal 2 19 5 4 3 2 2" xfId="27087"/>
    <cellStyle name="Normal 2 19 5 4 3 3" xfId="27088"/>
    <cellStyle name="Normal 2 19 5 4 4" xfId="27089"/>
    <cellStyle name="Normal 2 19 5 4 5" xfId="27090"/>
    <cellStyle name="Normal 2 19 5 5" xfId="27091"/>
    <cellStyle name="Normal 2 19 5 5 2" xfId="27092"/>
    <cellStyle name="Normal 2 19 5 5 2 2" xfId="27093"/>
    <cellStyle name="Normal 2 19 5 5 2 3" xfId="27094"/>
    <cellStyle name="Normal 2 19 5 5 2 4" xfId="27095"/>
    <cellStyle name="Normal 2 19 5 5 3" xfId="27096"/>
    <cellStyle name="Normal 2 19 5 5 4" xfId="27097"/>
    <cellStyle name="Normal 2 19 5 5 5" xfId="27098"/>
    <cellStyle name="Normal 2 19 5 6" xfId="27099"/>
    <cellStyle name="Normal 2 19 5 6 2" xfId="27100"/>
    <cellStyle name="Normal 2 19 5 6 2 2" xfId="27101"/>
    <cellStyle name="Normal 2 19 5 6 2 3" xfId="27102"/>
    <cellStyle name="Normal 2 19 5 6 2 4" xfId="27103"/>
    <cellStyle name="Normal 2 19 5 6 3" xfId="27104"/>
    <cellStyle name="Normal 2 19 5 6 4" xfId="27105"/>
    <cellStyle name="Normal 2 19 5 6 5" xfId="27106"/>
    <cellStyle name="Normal 2 19 5 7" xfId="27107"/>
    <cellStyle name="Normal 2 19 5 7 2" xfId="27108"/>
    <cellStyle name="Normal 2 19 5 7 2 2" xfId="27109"/>
    <cellStyle name="Normal 2 19 5 7 2 3" xfId="27110"/>
    <cellStyle name="Normal 2 19 5 7 2 4" xfId="27111"/>
    <cellStyle name="Normal 2 19 5 7 3" xfId="27112"/>
    <cellStyle name="Normal 2 19 5 7 4" xfId="27113"/>
    <cellStyle name="Normal 2 19 5 7 5" xfId="27114"/>
    <cellStyle name="Normal 2 19 5 8" xfId="27115"/>
    <cellStyle name="Normal 2 19 5 8 2" xfId="27116"/>
    <cellStyle name="Normal 2 19 5 8 3" xfId="27117"/>
    <cellStyle name="Normal 2 19 5 8 4" xfId="27118"/>
    <cellStyle name="Normal 2 19 5 9" xfId="27119"/>
    <cellStyle name="Normal 2 19 6" xfId="27120"/>
    <cellStyle name="Normal 2 19 6 10" xfId="27121"/>
    <cellStyle name="Normal 2 19 6 10 2" xfId="27122"/>
    <cellStyle name="Normal 2 19 6 11" xfId="27123"/>
    <cellStyle name="Normal 2 19 6 12" xfId="27124"/>
    <cellStyle name="Normal 2 19 6 2" xfId="27125"/>
    <cellStyle name="Normal 2 19 6 2 2" xfId="27126"/>
    <cellStyle name="Normal 2 19 6 2 2 2" xfId="27127"/>
    <cellStyle name="Normal 2 19 6 2 2 3" xfId="27128"/>
    <cellStyle name="Normal 2 19 6 2 2 4" xfId="27129"/>
    <cellStyle name="Normal 2 19 6 2 3" xfId="27130"/>
    <cellStyle name="Normal 2 19 6 2 4" xfId="27131"/>
    <cellStyle name="Normal 2 19 6 2 5" xfId="27132"/>
    <cellStyle name="Normal 2 19 6 3" xfId="27133"/>
    <cellStyle name="Normal 2 19 6 3 2" xfId="27134"/>
    <cellStyle name="Normal 2 19 6 3 2 2" xfId="27135"/>
    <cellStyle name="Normal 2 19 6 3 2 3" xfId="27136"/>
    <cellStyle name="Normal 2 19 6 3 2 4" xfId="27137"/>
    <cellStyle name="Normal 2 19 6 3 3" xfId="27138"/>
    <cellStyle name="Normal 2 19 6 3 4" xfId="27139"/>
    <cellStyle name="Normal 2 19 6 3 4 2" xfId="27140"/>
    <cellStyle name="Normal 2 19 6 3 4 2 2" xfId="27141"/>
    <cellStyle name="Normal 2 19 6 3 4 3" xfId="27142"/>
    <cellStyle name="Normal 2 19 6 3 5" xfId="27143"/>
    <cellStyle name="Normal 2 19 6 4" xfId="27144"/>
    <cellStyle name="Normal 2 19 6 4 2" xfId="27145"/>
    <cellStyle name="Normal 2 19 6 4 2 2" xfId="27146"/>
    <cellStyle name="Normal 2 19 6 4 2 3" xfId="27147"/>
    <cellStyle name="Normal 2 19 6 4 2 4" xfId="27148"/>
    <cellStyle name="Normal 2 19 6 4 3" xfId="27149"/>
    <cellStyle name="Normal 2 19 6 4 4" xfId="27150"/>
    <cellStyle name="Normal 2 19 6 4 5" xfId="27151"/>
    <cellStyle name="Normal 2 19 6 5" xfId="27152"/>
    <cellStyle name="Normal 2 19 6 5 2" xfId="27153"/>
    <cellStyle name="Normal 2 19 6 5 2 2" xfId="27154"/>
    <cellStyle name="Normal 2 19 6 5 2 3" xfId="27155"/>
    <cellStyle name="Normal 2 19 6 5 2 4" xfId="27156"/>
    <cellStyle name="Normal 2 19 6 5 3" xfId="27157"/>
    <cellStyle name="Normal 2 19 6 5 4" xfId="27158"/>
    <cellStyle name="Normal 2 19 6 5 5" xfId="27159"/>
    <cellStyle name="Normal 2 19 6 6" xfId="27160"/>
    <cellStyle name="Normal 2 19 6 6 2" xfId="27161"/>
    <cellStyle name="Normal 2 19 6 6 2 2" xfId="27162"/>
    <cellStyle name="Normal 2 19 6 6 2 3" xfId="27163"/>
    <cellStyle name="Normal 2 19 6 6 2 4" xfId="27164"/>
    <cellStyle name="Normal 2 19 6 6 3" xfId="27165"/>
    <cellStyle name="Normal 2 19 6 6 4" xfId="27166"/>
    <cellStyle name="Normal 2 19 6 6 5" xfId="27167"/>
    <cellStyle name="Normal 2 19 6 7" xfId="27168"/>
    <cellStyle name="Normal 2 19 6 7 2" xfId="27169"/>
    <cellStyle name="Normal 2 19 6 7 2 2" xfId="27170"/>
    <cellStyle name="Normal 2 19 6 7 2 3" xfId="27171"/>
    <cellStyle name="Normal 2 19 6 7 2 4" xfId="27172"/>
    <cellStyle name="Normal 2 19 6 7 3" xfId="27173"/>
    <cellStyle name="Normal 2 19 6 7 4" xfId="27174"/>
    <cellStyle name="Normal 2 19 6 7 5" xfId="27175"/>
    <cellStyle name="Normal 2 19 6 8" xfId="27176"/>
    <cellStyle name="Normal 2 19 6 8 2" xfId="27177"/>
    <cellStyle name="Normal 2 19 6 8 3" xfId="27178"/>
    <cellStyle name="Normal 2 19 6 8 4" xfId="27179"/>
    <cellStyle name="Normal 2 19 6 9" xfId="27180"/>
    <cellStyle name="Normal 2 19 6 9 2" xfId="27181"/>
    <cellStyle name="Normal 2 19 6 9 2 2" xfId="27182"/>
    <cellStyle name="Normal 2 19 6 9 3" xfId="27183"/>
    <cellStyle name="Normal 2 19 7" xfId="27184"/>
    <cellStyle name="Normal 2 19 7 10" xfId="27185"/>
    <cellStyle name="Normal 2 19 7 11" xfId="27186"/>
    <cellStyle name="Normal 2 19 7 2" xfId="27187"/>
    <cellStyle name="Normal 2 19 7 2 2" xfId="27188"/>
    <cellStyle name="Normal 2 19 7 2 2 2" xfId="27189"/>
    <cellStyle name="Normal 2 19 7 2 2 3" xfId="27190"/>
    <cellStyle name="Normal 2 19 7 2 2 4" xfId="27191"/>
    <cellStyle name="Normal 2 19 7 2 3" xfId="27192"/>
    <cellStyle name="Normal 2 19 7 2 4" xfId="27193"/>
    <cellStyle name="Normal 2 19 7 2 5" xfId="27194"/>
    <cellStyle name="Normal 2 19 7 3" xfId="27195"/>
    <cellStyle name="Normal 2 19 7 3 2" xfId="27196"/>
    <cellStyle name="Normal 2 19 7 3 2 2" xfId="27197"/>
    <cellStyle name="Normal 2 19 7 3 2 3" xfId="27198"/>
    <cellStyle name="Normal 2 19 7 3 2 4" xfId="27199"/>
    <cellStyle name="Normal 2 19 7 3 3" xfId="27200"/>
    <cellStyle name="Normal 2 19 7 3 4" xfId="27201"/>
    <cellStyle name="Normal 2 19 7 3 5" xfId="27202"/>
    <cellStyle name="Normal 2 19 7 4" xfId="27203"/>
    <cellStyle name="Normal 2 19 7 4 2" xfId="27204"/>
    <cellStyle name="Normal 2 19 7 4 2 2" xfId="27205"/>
    <cellStyle name="Normal 2 19 7 4 2 3" xfId="27206"/>
    <cellStyle name="Normal 2 19 7 4 2 4" xfId="27207"/>
    <cellStyle name="Normal 2 19 7 4 3" xfId="27208"/>
    <cellStyle name="Normal 2 19 7 4 4" xfId="27209"/>
    <cellStyle name="Normal 2 19 7 4 5" xfId="27210"/>
    <cellStyle name="Normal 2 19 7 5" xfId="27211"/>
    <cellStyle name="Normal 2 19 7 5 2" xfId="27212"/>
    <cellStyle name="Normal 2 19 7 5 2 2" xfId="27213"/>
    <cellStyle name="Normal 2 19 7 5 2 3" xfId="27214"/>
    <cellStyle name="Normal 2 19 7 5 2 4" xfId="27215"/>
    <cellStyle name="Normal 2 19 7 5 3" xfId="27216"/>
    <cellStyle name="Normal 2 19 7 5 4" xfId="27217"/>
    <cellStyle name="Normal 2 19 7 5 5" xfId="27218"/>
    <cellStyle name="Normal 2 19 7 6" xfId="27219"/>
    <cellStyle name="Normal 2 19 7 6 2" xfId="27220"/>
    <cellStyle name="Normal 2 19 7 6 2 2" xfId="27221"/>
    <cellStyle name="Normal 2 19 7 6 2 3" xfId="27222"/>
    <cellStyle name="Normal 2 19 7 6 2 4" xfId="27223"/>
    <cellStyle name="Normal 2 19 7 6 3" xfId="27224"/>
    <cellStyle name="Normal 2 19 7 6 4" xfId="27225"/>
    <cellStyle name="Normal 2 19 7 6 5" xfId="27226"/>
    <cellStyle name="Normal 2 19 7 7" xfId="27227"/>
    <cellStyle name="Normal 2 19 7 7 2" xfId="27228"/>
    <cellStyle name="Normal 2 19 7 7 2 2" xfId="27229"/>
    <cellStyle name="Normal 2 19 7 7 2 3" xfId="27230"/>
    <cellStyle name="Normal 2 19 7 7 2 4" xfId="27231"/>
    <cellStyle name="Normal 2 19 7 7 3" xfId="27232"/>
    <cellStyle name="Normal 2 19 7 7 4" xfId="27233"/>
    <cellStyle name="Normal 2 19 7 7 5" xfId="27234"/>
    <cellStyle name="Normal 2 19 7 8" xfId="27235"/>
    <cellStyle name="Normal 2 19 7 8 2" xfId="27236"/>
    <cellStyle name="Normal 2 19 7 8 3" xfId="27237"/>
    <cellStyle name="Normal 2 19 7 8 4" xfId="27238"/>
    <cellStyle name="Normal 2 19 7 9" xfId="27239"/>
    <cellStyle name="Normal 2 19 8" xfId="27240"/>
    <cellStyle name="Normal 2 19 8 10" xfId="27241"/>
    <cellStyle name="Normal 2 19 8 11" xfId="27242"/>
    <cellStyle name="Normal 2 19 8 2" xfId="27243"/>
    <cellStyle name="Normal 2 19 8 2 2" xfId="27244"/>
    <cellStyle name="Normal 2 19 8 2 2 2" xfId="27245"/>
    <cellStyle name="Normal 2 19 8 2 2 3" xfId="27246"/>
    <cellStyle name="Normal 2 19 8 2 2 4" xfId="27247"/>
    <cellStyle name="Normal 2 19 8 2 3" xfId="27248"/>
    <cellStyle name="Normal 2 19 8 2 4" xfId="27249"/>
    <cellStyle name="Normal 2 19 8 2 5" xfId="27250"/>
    <cellStyle name="Normal 2 19 8 3" xfId="27251"/>
    <cellStyle name="Normal 2 19 8 3 2" xfId="27252"/>
    <cellStyle name="Normal 2 19 8 3 2 2" xfId="27253"/>
    <cellStyle name="Normal 2 19 8 3 2 3" xfId="27254"/>
    <cellStyle name="Normal 2 19 8 3 2 4" xfId="27255"/>
    <cellStyle name="Normal 2 19 8 3 3" xfId="27256"/>
    <cellStyle name="Normal 2 19 8 3 4" xfId="27257"/>
    <cellStyle name="Normal 2 19 8 3 5" xfId="27258"/>
    <cellStyle name="Normal 2 19 8 4" xfId="27259"/>
    <cellStyle name="Normal 2 19 8 4 2" xfId="27260"/>
    <cellStyle name="Normal 2 19 8 4 2 2" xfId="27261"/>
    <cellStyle name="Normal 2 19 8 4 2 3" xfId="27262"/>
    <cellStyle name="Normal 2 19 8 4 2 3 2" xfId="27263"/>
    <cellStyle name="Normal 2 19 8 4 2 3 2 2" xfId="27264"/>
    <cellStyle name="Normal 2 19 8 4 2 3 3" xfId="27265"/>
    <cellStyle name="Normal 2 19 8 4 2 4" xfId="27266"/>
    <cellStyle name="Normal 2 19 8 4 3" xfId="27267"/>
    <cellStyle name="Normal 2 19 8 4 4" xfId="27268"/>
    <cellStyle name="Normal 2 19 8 4 5" xfId="27269"/>
    <cellStyle name="Normal 2 19 8 5" xfId="27270"/>
    <cellStyle name="Normal 2 19 8 5 2" xfId="27271"/>
    <cellStyle name="Normal 2 19 8 5 2 2" xfId="27272"/>
    <cellStyle name="Normal 2 19 8 5 2 2 2" xfId="27273"/>
    <cellStyle name="Normal 2 19 8 5 2 2 2 2" xfId="27274"/>
    <cellStyle name="Normal 2 19 8 5 2 2 3" xfId="27275"/>
    <cellStyle name="Normal 2 19 8 5 2 3" xfId="27276"/>
    <cellStyle name="Normal 2 19 8 5 2 4" xfId="27277"/>
    <cellStyle name="Normal 2 19 8 5 3" xfId="27278"/>
    <cellStyle name="Normal 2 19 8 5 4" xfId="27279"/>
    <cellStyle name="Normal 2 19 8 5 5" xfId="27280"/>
    <cellStyle name="Normal 2 19 8 6" xfId="27281"/>
    <cellStyle name="Normal 2 19 8 6 2" xfId="27282"/>
    <cellStyle name="Normal 2 19 8 6 2 2" xfId="27283"/>
    <cellStyle name="Normal 2 19 8 6 2 3" xfId="27284"/>
    <cellStyle name="Normal 2 19 8 6 2 4" xfId="27285"/>
    <cellStyle name="Normal 2 19 8 6 3" xfId="27286"/>
    <cellStyle name="Normal 2 19 8 6 4" xfId="27287"/>
    <cellStyle name="Normal 2 19 8 6 5" xfId="27288"/>
    <cellStyle name="Normal 2 19 8 7" xfId="27289"/>
    <cellStyle name="Normal 2 19 8 7 2" xfId="27290"/>
    <cellStyle name="Normal 2 19 8 7 2 2" xfId="27291"/>
    <cellStyle name="Normal 2 19 8 7 2 3" xfId="27292"/>
    <cellStyle name="Normal 2 19 8 7 2 4" xfId="27293"/>
    <cellStyle name="Normal 2 19 8 7 3" xfId="27294"/>
    <cellStyle name="Normal 2 19 8 7 4" xfId="27295"/>
    <cellStyle name="Normal 2 19 8 7 5" xfId="27296"/>
    <cellStyle name="Normal 2 19 8 8" xfId="27297"/>
    <cellStyle name="Normal 2 19 8 8 2" xfId="27298"/>
    <cellStyle name="Normal 2 19 8 8 3" xfId="27299"/>
    <cellStyle name="Normal 2 19 8 8 4" xfId="27300"/>
    <cellStyle name="Normal 2 19 8 9" xfId="27301"/>
    <cellStyle name="Normal 2 19 9" xfId="27302"/>
    <cellStyle name="Normal 2 19 9 10" xfId="27303"/>
    <cellStyle name="Normal 2 19 9 11" xfId="27304"/>
    <cellStyle name="Normal 2 19 9 2" xfId="27305"/>
    <cellStyle name="Normal 2 19 9 2 2" xfId="27306"/>
    <cellStyle name="Normal 2 19 9 2 2 2" xfId="27307"/>
    <cellStyle name="Normal 2 19 9 2 2 3" xfId="27308"/>
    <cellStyle name="Normal 2 19 9 2 2 4" xfId="27309"/>
    <cellStyle name="Normal 2 19 9 2 3" xfId="27310"/>
    <cellStyle name="Normal 2 19 9 2 4" xfId="27311"/>
    <cellStyle name="Normal 2 19 9 2 5" xfId="27312"/>
    <cellStyle name="Normal 2 19 9 3" xfId="27313"/>
    <cellStyle name="Normal 2 19 9 3 2" xfId="27314"/>
    <cellStyle name="Normal 2 19 9 3 2 2" xfId="27315"/>
    <cellStyle name="Normal 2 19 9 3 2 3" xfId="27316"/>
    <cellStyle name="Normal 2 19 9 3 2 4" xfId="27317"/>
    <cellStyle name="Normal 2 19 9 3 3" xfId="27318"/>
    <cellStyle name="Normal 2 19 9 3 4" xfId="27319"/>
    <cellStyle name="Normal 2 19 9 3 5" xfId="27320"/>
    <cellStyle name="Normal 2 19 9 4" xfId="27321"/>
    <cellStyle name="Normal 2 19 9 4 2" xfId="27322"/>
    <cellStyle name="Normal 2 19 9 4 2 2" xfId="27323"/>
    <cellStyle name="Normal 2 19 9 4 2 3" xfId="27324"/>
    <cellStyle name="Normal 2 19 9 4 2 4" xfId="27325"/>
    <cellStyle name="Normal 2 19 9 4 3" xfId="27326"/>
    <cellStyle name="Normal 2 19 9 4 4" xfId="27327"/>
    <cellStyle name="Normal 2 19 9 4 5" xfId="27328"/>
    <cellStyle name="Normal 2 19 9 5" xfId="27329"/>
    <cellStyle name="Normal 2 19 9 5 2" xfId="27330"/>
    <cellStyle name="Normal 2 19 9 5 2 2" xfId="27331"/>
    <cellStyle name="Normal 2 19 9 5 2 3" xfId="27332"/>
    <cellStyle name="Normal 2 19 9 5 2 4" xfId="27333"/>
    <cellStyle name="Normal 2 19 9 5 3" xfId="27334"/>
    <cellStyle name="Normal 2 19 9 5 4" xfId="27335"/>
    <cellStyle name="Normal 2 19 9 5 5" xfId="27336"/>
    <cellStyle name="Normal 2 19 9 6" xfId="27337"/>
    <cellStyle name="Normal 2 19 9 6 2" xfId="27338"/>
    <cellStyle name="Normal 2 19 9 6 2 2" xfId="27339"/>
    <cellStyle name="Normal 2 19 9 6 2 3" xfId="27340"/>
    <cellStyle name="Normal 2 19 9 6 2 4" xfId="27341"/>
    <cellStyle name="Normal 2 19 9 6 3" xfId="27342"/>
    <cellStyle name="Normal 2 19 9 6 4" xfId="27343"/>
    <cellStyle name="Normal 2 19 9 6 5" xfId="27344"/>
    <cellStyle name="Normal 2 19 9 7" xfId="27345"/>
    <cellStyle name="Normal 2 19 9 7 2" xfId="27346"/>
    <cellStyle name="Normal 2 19 9 7 2 2" xfId="27347"/>
    <cellStyle name="Normal 2 19 9 7 2 3" xfId="27348"/>
    <cellStyle name="Normal 2 19 9 7 2 4" xfId="27349"/>
    <cellStyle name="Normal 2 19 9 7 3" xfId="27350"/>
    <cellStyle name="Normal 2 19 9 7 4" xfId="27351"/>
    <cellStyle name="Normal 2 19 9 7 5" xfId="27352"/>
    <cellStyle name="Normal 2 19 9 8" xfId="27353"/>
    <cellStyle name="Normal 2 19 9 8 2" xfId="27354"/>
    <cellStyle name="Normal 2 19 9 8 3" xfId="27355"/>
    <cellStyle name="Normal 2 19 9 8 4" xfId="27356"/>
    <cellStyle name="Normal 2 19 9 9" xfId="27357"/>
    <cellStyle name="Normal 2 2" xfId="27358"/>
    <cellStyle name="Normal 2 2 10" xfId="27359"/>
    <cellStyle name="Normal 2 2 10 10" xfId="27360"/>
    <cellStyle name="Normal 2 2 10 10 2" xfId="27361"/>
    <cellStyle name="Normal 2 2 10 10 2 2" xfId="27362"/>
    <cellStyle name="Normal 2 2 10 10 2 3" xfId="27363"/>
    <cellStyle name="Normal 2 2 10 10 2 4" xfId="27364"/>
    <cellStyle name="Normal 2 2 10 10 3" xfId="27365"/>
    <cellStyle name="Normal 2 2 10 10 4" xfId="27366"/>
    <cellStyle name="Normal 2 2 10 10 5" xfId="27367"/>
    <cellStyle name="Normal 2 2 10 11" xfId="27368"/>
    <cellStyle name="Normal 2 2 10 11 2" xfId="27369"/>
    <cellStyle name="Normal 2 2 10 11 2 2" xfId="27370"/>
    <cellStyle name="Normal 2 2 10 11 2 3" xfId="27371"/>
    <cellStyle name="Normal 2 2 10 11 2 4" xfId="27372"/>
    <cellStyle name="Normal 2 2 10 11 3" xfId="27373"/>
    <cellStyle name="Normal 2 2 10 11 4" xfId="27374"/>
    <cellStyle name="Normal 2 2 10 11 4 2" xfId="27375"/>
    <cellStyle name="Normal 2 2 10 11 4 2 2" xfId="27376"/>
    <cellStyle name="Normal 2 2 10 11 4 3" xfId="27377"/>
    <cellStyle name="Normal 2 2 10 11 5" xfId="27378"/>
    <cellStyle name="Normal 2 2 10 12" xfId="27379"/>
    <cellStyle name="Normal 2 2 10 12 2" xfId="27380"/>
    <cellStyle name="Normal 2 2 10 12 2 2" xfId="27381"/>
    <cellStyle name="Normal 2 2 10 12 2 3" xfId="27382"/>
    <cellStyle name="Normal 2 2 10 12 2 4" xfId="27383"/>
    <cellStyle name="Normal 2 2 10 12 3" xfId="27384"/>
    <cellStyle name="Normal 2 2 10 12 4" xfId="27385"/>
    <cellStyle name="Normal 2 2 10 12 5" xfId="27386"/>
    <cellStyle name="Normal 2 2 10 13" xfId="27387"/>
    <cellStyle name="Normal 2 2 10 13 2" xfId="27388"/>
    <cellStyle name="Normal 2 2 10 13 2 2" xfId="27389"/>
    <cellStyle name="Normal 2 2 10 13 2 3" xfId="27390"/>
    <cellStyle name="Normal 2 2 10 13 2 4" xfId="27391"/>
    <cellStyle name="Normal 2 2 10 13 3" xfId="27392"/>
    <cellStyle name="Normal 2 2 10 13 4" xfId="27393"/>
    <cellStyle name="Normal 2 2 10 13 4 2" xfId="27394"/>
    <cellStyle name="Normal 2 2 10 13 4 2 2" xfId="27395"/>
    <cellStyle name="Normal 2 2 10 13 4 3" xfId="27396"/>
    <cellStyle name="Normal 2 2 10 13 5" xfId="27397"/>
    <cellStyle name="Normal 2 2 10 14" xfId="27398"/>
    <cellStyle name="Normal 2 2 10 14 2" xfId="27399"/>
    <cellStyle name="Normal 2 2 10 14 2 2" xfId="27400"/>
    <cellStyle name="Normal 2 2 10 14 2 3" xfId="27401"/>
    <cellStyle name="Normal 2 2 10 14 2 4" xfId="27402"/>
    <cellStyle name="Normal 2 2 10 14 3" xfId="27403"/>
    <cellStyle name="Normal 2 2 10 14 4" xfId="27404"/>
    <cellStyle name="Normal 2 2 10 14 5" xfId="27405"/>
    <cellStyle name="Normal 2 2 10 15" xfId="27406"/>
    <cellStyle name="Normal 2 2 10 15 2" xfId="27407"/>
    <cellStyle name="Normal 2 2 10 15 2 2" xfId="27408"/>
    <cellStyle name="Normal 2 2 10 15 2 3" xfId="27409"/>
    <cellStyle name="Normal 2 2 10 15 2 4" xfId="27410"/>
    <cellStyle name="Normal 2 2 10 15 3" xfId="27411"/>
    <cellStyle name="Normal 2 2 10 15 4" xfId="27412"/>
    <cellStyle name="Normal 2 2 10 15 5" xfId="27413"/>
    <cellStyle name="Normal 2 2 10 16" xfId="27414"/>
    <cellStyle name="Normal 2 2 10 16 2" xfId="27415"/>
    <cellStyle name="Normal 2 2 10 16 2 2" xfId="27416"/>
    <cellStyle name="Normal 2 2 10 16 2 3" xfId="27417"/>
    <cellStyle name="Normal 2 2 10 16 2 4" xfId="27418"/>
    <cellStyle name="Normal 2 2 10 16 3" xfId="27419"/>
    <cellStyle name="Normal 2 2 10 16 4" xfId="27420"/>
    <cellStyle name="Normal 2 2 10 16 5" xfId="27421"/>
    <cellStyle name="Normal 2 2 10 17" xfId="27422"/>
    <cellStyle name="Normal 2 2 10 17 2" xfId="27423"/>
    <cellStyle name="Normal 2 2 10 17 2 2" xfId="27424"/>
    <cellStyle name="Normal 2 2 10 17 2 3" xfId="27425"/>
    <cellStyle name="Normal 2 2 10 17 2 4" xfId="27426"/>
    <cellStyle name="Normal 2 2 10 17 3" xfId="27427"/>
    <cellStyle name="Normal 2 2 10 17 4" xfId="27428"/>
    <cellStyle name="Normal 2 2 10 17 5" xfId="27429"/>
    <cellStyle name="Normal 2 2 10 18" xfId="27430"/>
    <cellStyle name="Normal 2 2 10 18 2" xfId="27431"/>
    <cellStyle name="Normal 2 2 10 18 2 2" xfId="27432"/>
    <cellStyle name="Normal 2 2 10 18 2 2 2" xfId="27433"/>
    <cellStyle name="Normal 2 2 10 18 2 3" xfId="27434"/>
    <cellStyle name="Normal 2 2 10 18 2 4" xfId="27435"/>
    <cellStyle name="Normal 2 2 10 18 2 5" xfId="27436"/>
    <cellStyle name="Normal 2 2 10 18 3" xfId="27437"/>
    <cellStyle name="Normal 2 2 10 18 4" xfId="27438"/>
    <cellStyle name="Normal 2 2 10 18 5" xfId="27439"/>
    <cellStyle name="Normal 2 2 10 19" xfId="27440"/>
    <cellStyle name="Normal 2 2 10 19 2" xfId="27441"/>
    <cellStyle name="Normal 2 2 10 19 2 2" xfId="27442"/>
    <cellStyle name="Normal 2 2 10 19 2 3" xfId="27443"/>
    <cellStyle name="Normal 2 2 10 19 2 4" xfId="27444"/>
    <cellStyle name="Normal 2 2 10 19 3" xfId="27445"/>
    <cellStyle name="Normal 2 2 10 19 4" xfId="27446"/>
    <cellStyle name="Normal 2 2 10 19 5" xfId="27447"/>
    <cellStyle name="Normal 2 2 10 2" xfId="27448"/>
    <cellStyle name="Normal 2 2 10 2 2" xfId="27449"/>
    <cellStyle name="Normal 2 2 10 2 2 2" xfId="27450"/>
    <cellStyle name="Normal 2 2 10 2 2 3" xfId="27451"/>
    <cellStyle name="Normal 2 2 10 2 2 4" xfId="27452"/>
    <cellStyle name="Normal 2 2 10 2 3" xfId="27453"/>
    <cellStyle name="Normal 2 2 10 2 4" xfId="27454"/>
    <cellStyle name="Normal 2 2 10 2 5" xfId="27455"/>
    <cellStyle name="Normal 2 2 10 20" xfId="27456"/>
    <cellStyle name="Normal 2 2 10 20 2" xfId="27457"/>
    <cellStyle name="Normal 2 2 10 20 3" xfId="27458"/>
    <cellStyle name="Normal 2 2 10 20 4" xfId="27459"/>
    <cellStyle name="Normal 2 2 10 21" xfId="27460"/>
    <cellStyle name="Normal 2 2 10 22" xfId="27461"/>
    <cellStyle name="Normal 2 2 10 23" xfId="27462"/>
    <cellStyle name="Normal 2 2 10 3" xfId="27463"/>
    <cellStyle name="Normal 2 2 10 3 2" xfId="27464"/>
    <cellStyle name="Normal 2 2 10 3 2 2" xfId="27465"/>
    <cellStyle name="Normal 2 2 10 3 2 3" xfId="27466"/>
    <cellStyle name="Normal 2 2 10 3 2 4" xfId="27467"/>
    <cellStyle name="Normal 2 2 10 3 3" xfId="27468"/>
    <cellStyle name="Normal 2 2 10 3 4" xfId="27469"/>
    <cellStyle name="Normal 2 2 10 3 5" xfId="27470"/>
    <cellStyle name="Normal 2 2 10 4" xfId="27471"/>
    <cellStyle name="Normal 2 2 10 4 2" xfId="27472"/>
    <cellStyle name="Normal 2 2 10 4 2 2" xfId="27473"/>
    <cellStyle name="Normal 2 2 10 4 2 3" xfId="27474"/>
    <cellStyle name="Normal 2 2 10 4 2 4" xfId="27475"/>
    <cellStyle name="Normal 2 2 10 4 3" xfId="27476"/>
    <cellStyle name="Normal 2 2 10 4 3 2" xfId="27477"/>
    <cellStyle name="Normal 2 2 10 4 4" xfId="27478"/>
    <cellStyle name="Normal 2 2 10 4 5" xfId="27479"/>
    <cellStyle name="Normal 2 2 10 4 6" xfId="27480"/>
    <cellStyle name="Normal 2 2 10 5" xfId="27481"/>
    <cellStyle name="Normal 2 2 10 5 2" xfId="27482"/>
    <cellStyle name="Normal 2 2 10 5 2 2" xfId="27483"/>
    <cellStyle name="Normal 2 2 10 5 2 3" xfId="27484"/>
    <cellStyle name="Normal 2 2 10 5 2 4" xfId="27485"/>
    <cellStyle name="Normal 2 2 10 5 3" xfId="27486"/>
    <cellStyle name="Normal 2 2 10 5 4" xfId="27487"/>
    <cellStyle name="Normal 2 2 10 5 5" xfId="27488"/>
    <cellStyle name="Normal 2 2 10 6" xfId="27489"/>
    <cellStyle name="Normal 2 2 10 6 2" xfId="27490"/>
    <cellStyle name="Normal 2 2 10 6 2 2" xfId="27491"/>
    <cellStyle name="Normal 2 2 10 6 2 3" xfId="27492"/>
    <cellStyle name="Normal 2 2 10 6 2 4" xfId="27493"/>
    <cellStyle name="Normal 2 2 10 6 3" xfId="27494"/>
    <cellStyle name="Normal 2 2 10 6 4" xfId="27495"/>
    <cellStyle name="Normal 2 2 10 6 5" xfId="27496"/>
    <cellStyle name="Normal 2 2 10 7" xfId="27497"/>
    <cellStyle name="Normal 2 2 10 7 2" xfId="27498"/>
    <cellStyle name="Normal 2 2 10 7 2 2" xfId="27499"/>
    <cellStyle name="Normal 2 2 10 7 2 3" xfId="27500"/>
    <cellStyle name="Normal 2 2 10 7 2 4" xfId="27501"/>
    <cellStyle name="Normal 2 2 10 7 3" xfId="27502"/>
    <cellStyle name="Normal 2 2 10 7 4" xfId="27503"/>
    <cellStyle name="Normal 2 2 10 7 5" xfId="27504"/>
    <cellStyle name="Normal 2 2 10 8" xfId="27505"/>
    <cellStyle name="Normal 2 2 10 8 2" xfId="27506"/>
    <cellStyle name="Normal 2 2 10 8 2 2" xfId="27507"/>
    <cellStyle name="Normal 2 2 10 8 2 3" xfId="27508"/>
    <cellStyle name="Normal 2 2 10 8 2 4" xfId="27509"/>
    <cellStyle name="Normal 2 2 10 8 3" xfId="27510"/>
    <cellStyle name="Normal 2 2 10 8 4" xfId="27511"/>
    <cellStyle name="Normal 2 2 10 8 5" xfId="27512"/>
    <cellStyle name="Normal 2 2 10 9" xfId="27513"/>
    <cellStyle name="Normal 2 2 10 9 2" xfId="27514"/>
    <cellStyle name="Normal 2 2 10 9 2 2" xfId="27515"/>
    <cellStyle name="Normal 2 2 10 9 2 3" xfId="27516"/>
    <cellStyle name="Normal 2 2 10 9 2 3 2" xfId="27517"/>
    <cellStyle name="Normal 2 2 10 9 2 3 2 2" xfId="27518"/>
    <cellStyle name="Normal 2 2 10 9 2 3 3" xfId="27519"/>
    <cellStyle name="Normal 2 2 10 9 2 4" xfId="27520"/>
    <cellStyle name="Normal 2 2 10 9 3" xfId="27521"/>
    <cellStyle name="Normal 2 2 10 9 4" xfId="27522"/>
    <cellStyle name="Normal 2 2 10 9 5" xfId="27523"/>
    <cellStyle name="Normal 2 2 11" xfId="27524"/>
    <cellStyle name="Normal 2 2 11 10" xfId="27525"/>
    <cellStyle name="Normal 2 2 11 10 2" xfId="27526"/>
    <cellStyle name="Normal 2 2 11 10 2 2" xfId="27527"/>
    <cellStyle name="Normal 2 2 11 10 2 3" xfId="27528"/>
    <cellStyle name="Normal 2 2 11 10 2 4" xfId="27529"/>
    <cellStyle name="Normal 2 2 11 10 3" xfId="27530"/>
    <cellStyle name="Normal 2 2 11 10 4" xfId="27531"/>
    <cellStyle name="Normal 2 2 11 10 5" xfId="27532"/>
    <cellStyle name="Normal 2 2 11 11" xfId="27533"/>
    <cellStyle name="Normal 2 2 11 11 2" xfId="27534"/>
    <cellStyle name="Normal 2 2 11 11 2 2" xfId="27535"/>
    <cellStyle name="Normal 2 2 11 11 2 3" xfId="27536"/>
    <cellStyle name="Normal 2 2 11 11 2 4" xfId="27537"/>
    <cellStyle name="Normal 2 2 11 11 3" xfId="27538"/>
    <cellStyle name="Normal 2 2 11 11 4" xfId="27539"/>
    <cellStyle name="Normal 2 2 11 11 5" xfId="27540"/>
    <cellStyle name="Normal 2 2 11 12" xfId="27541"/>
    <cellStyle name="Normal 2 2 11 12 2" xfId="27542"/>
    <cellStyle name="Normal 2 2 11 12 2 2" xfId="27543"/>
    <cellStyle name="Normal 2 2 11 12 2 3" xfId="27544"/>
    <cellStyle name="Normal 2 2 11 12 2 4" xfId="27545"/>
    <cellStyle name="Normal 2 2 11 12 3" xfId="27546"/>
    <cellStyle name="Normal 2 2 11 12 4" xfId="27547"/>
    <cellStyle name="Normal 2 2 11 12 5" xfId="27548"/>
    <cellStyle name="Normal 2 2 11 13" xfId="27549"/>
    <cellStyle name="Normal 2 2 11 13 2" xfId="27550"/>
    <cellStyle name="Normal 2 2 11 13 2 2" xfId="27551"/>
    <cellStyle name="Normal 2 2 11 13 2 3" xfId="27552"/>
    <cellStyle name="Normal 2 2 11 13 2 4" xfId="27553"/>
    <cellStyle name="Normal 2 2 11 13 3" xfId="27554"/>
    <cellStyle name="Normal 2 2 11 13 4" xfId="27555"/>
    <cellStyle name="Normal 2 2 11 13 4 2" xfId="27556"/>
    <cellStyle name="Normal 2 2 11 13 4 2 2" xfId="27557"/>
    <cellStyle name="Normal 2 2 11 13 4 3" xfId="27558"/>
    <cellStyle name="Normal 2 2 11 13 5" xfId="27559"/>
    <cellStyle name="Normal 2 2 11 14" xfId="27560"/>
    <cellStyle name="Normal 2 2 11 14 2" xfId="27561"/>
    <cellStyle name="Normal 2 2 11 14 2 2" xfId="27562"/>
    <cellStyle name="Normal 2 2 11 14 2 3" xfId="27563"/>
    <cellStyle name="Normal 2 2 11 14 2 4" xfId="27564"/>
    <cellStyle name="Normal 2 2 11 14 3" xfId="27565"/>
    <cellStyle name="Normal 2 2 11 14 4" xfId="27566"/>
    <cellStyle name="Normal 2 2 11 14 5" xfId="27567"/>
    <cellStyle name="Normal 2 2 11 15" xfId="27568"/>
    <cellStyle name="Normal 2 2 11 15 2" xfId="27569"/>
    <cellStyle name="Normal 2 2 11 15 2 2" xfId="27570"/>
    <cellStyle name="Normal 2 2 11 15 2 3" xfId="27571"/>
    <cellStyle name="Normal 2 2 11 15 2 4" xfId="27572"/>
    <cellStyle name="Normal 2 2 11 15 3" xfId="27573"/>
    <cellStyle name="Normal 2 2 11 15 4" xfId="27574"/>
    <cellStyle name="Normal 2 2 11 15 5" xfId="27575"/>
    <cellStyle name="Normal 2 2 11 16" xfId="27576"/>
    <cellStyle name="Normal 2 2 11 16 2" xfId="27577"/>
    <cellStyle name="Normal 2 2 11 16 2 2" xfId="27578"/>
    <cellStyle name="Normal 2 2 11 16 2 3" xfId="27579"/>
    <cellStyle name="Normal 2 2 11 16 2 4" xfId="27580"/>
    <cellStyle name="Normal 2 2 11 16 3" xfId="27581"/>
    <cellStyle name="Normal 2 2 11 16 3 2" xfId="27582"/>
    <cellStyle name="Normal 2 2 11 16 4" xfId="27583"/>
    <cellStyle name="Normal 2 2 11 16 5" xfId="27584"/>
    <cellStyle name="Normal 2 2 11 16 6" xfId="27585"/>
    <cellStyle name="Normal 2 2 11 17" xfId="27586"/>
    <cellStyle name="Normal 2 2 11 17 2" xfId="27587"/>
    <cellStyle name="Normal 2 2 11 17 2 2" xfId="27588"/>
    <cellStyle name="Normal 2 2 11 17 2 3" xfId="27589"/>
    <cellStyle name="Normal 2 2 11 17 2 4" xfId="27590"/>
    <cellStyle name="Normal 2 2 11 17 3" xfId="27591"/>
    <cellStyle name="Normal 2 2 11 17 4" xfId="27592"/>
    <cellStyle name="Normal 2 2 11 17 5" xfId="27593"/>
    <cellStyle name="Normal 2 2 11 18" xfId="27594"/>
    <cellStyle name="Normal 2 2 11 18 2" xfId="27595"/>
    <cellStyle name="Normal 2 2 11 18 2 2" xfId="27596"/>
    <cellStyle name="Normal 2 2 11 18 2 3" xfId="27597"/>
    <cellStyle name="Normal 2 2 11 18 2 4" xfId="27598"/>
    <cellStyle name="Normal 2 2 11 18 3" xfId="27599"/>
    <cellStyle name="Normal 2 2 11 18 4" xfId="27600"/>
    <cellStyle name="Normal 2 2 11 18 5" xfId="27601"/>
    <cellStyle name="Normal 2 2 11 19" xfId="27602"/>
    <cellStyle name="Normal 2 2 11 19 2" xfId="27603"/>
    <cellStyle name="Normal 2 2 11 19 2 2" xfId="27604"/>
    <cellStyle name="Normal 2 2 11 19 2 3" xfId="27605"/>
    <cellStyle name="Normal 2 2 11 19 2 3 2" xfId="27606"/>
    <cellStyle name="Normal 2 2 11 19 2 3 2 2" xfId="27607"/>
    <cellStyle name="Normal 2 2 11 19 2 3 3" xfId="27608"/>
    <cellStyle name="Normal 2 2 11 19 2 4" xfId="27609"/>
    <cellStyle name="Normal 2 2 11 19 3" xfId="27610"/>
    <cellStyle name="Normal 2 2 11 19 3 2" xfId="27611"/>
    <cellStyle name="Normal 2 2 11 19 4" xfId="27612"/>
    <cellStyle name="Normal 2 2 11 19 5" xfId="27613"/>
    <cellStyle name="Normal 2 2 11 19 6" xfId="27614"/>
    <cellStyle name="Normal 2 2 11 2" xfId="27615"/>
    <cellStyle name="Normal 2 2 11 2 2" xfId="27616"/>
    <cellStyle name="Normal 2 2 11 2 2 2" xfId="27617"/>
    <cellStyle name="Normal 2 2 11 2 2 3" xfId="27618"/>
    <cellStyle name="Normal 2 2 11 2 2 4" xfId="27619"/>
    <cellStyle name="Normal 2 2 11 2 3" xfId="27620"/>
    <cellStyle name="Normal 2 2 11 2 4" xfId="27621"/>
    <cellStyle name="Normal 2 2 11 2 5" xfId="27622"/>
    <cellStyle name="Normal 2 2 11 20" xfId="27623"/>
    <cellStyle name="Normal 2 2 11 20 2" xfId="27624"/>
    <cellStyle name="Normal 2 2 11 20 3" xfId="27625"/>
    <cellStyle name="Normal 2 2 11 20 4" xfId="27626"/>
    <cellStyle name="Normal 2 2 11 21" xfId="27627"/>
    <cellStyle name="Normal 2 2 11 22" xfId="27628"/>
    <cellStyle name="Normal 2 2 11 23" xfId="27629"/>
    <cellStyle name="Normal 2 2 11 3" xfId="27630"/>
    <cellStyle name="Normal 2 2 11 3 2" xfId="27631"/>
    <cellStyle name="Normal 2 2 11 3 2 2" xfId="27632"/>
    <cellStyle name="Normal 2 2 11 3 2 3" xfId="27633"/>
    <cellStyle name="Normal 2 2 11 3 2 4" xfId="27634"/>
    <cellStyle name="Normal 2 2 11 3 3" xfId="27635"/>
    <cellStyle name="Normal 2 2 11 3 4" xfId="27636"/>
    <cellStyle name="Normal 2 2 11 3 5" xfId="27637"/>
    <cellStyle name="Normal 2 2 11 4" xfId="27638"/>
    <cellStyle name="Normal 2 2 11 4 2" xfId="27639"/>
    <cellStyle name="Normal 2 2 11 4 2 2" xfId="27640"/>
    <cellStyle name="Normal 2 2 11 4 2 3" xfId="27641"/>
    <cellStyle name="Normal 2 2 11 4 2 4" xfId="27642"/>
    <cellStyle name="Normal 2 2 11 4 3" xfId="27643"/>
    <cellStyle name="Normal 2 2 11 4 4" xfId="27644"/>
    <cellStyle name="Normal 2 2 11 4 5" xfId="27645"/>
    <cellStyle name="Normal 2 2 11 5" xfId="27646"/>
    <cellStyle name="Normal 2 2 11 5 2" xfId="27647"/>
    <cellStyle name="Normal 2 2 11 5 2 2" xfId="27648"/>
    <cellStyle name="Normal 2 2 11 5 2 3" xfId="27649"/>
    <cellStyle name="Normal 2 2 11 5 2 4" xfId="27650"/>
    <cellStyle name="Normal 2 2 11 5 3" xfId="27651"/>
    <cellStyle name="Normal 2 2 11 5 4" xfId="27652"/>
    <cellStyle name="Normal 2 2 11 5 5" xfId="27653"/>
    <cellStyle name="Normal 2 2 11 6" xfId="27654"/>
    <cellStyle name="Normal 2 2 11 6 2" xfId="27655"/>
    <cellStyle name="Normal 2 2 11 6 2 2" xfId="27656"/>
    <cellStyle name="Normal 2 2 11 6 2 3" xfId="27657"/>
    <cellStyle name="Normal 2 2 11 6 2 4" xfId="27658"/>
    <cellStyle name="Normal 2 2 11 6 3" xfId="27659"/>
    <cellStyle name="Normal 2 2 11 6 4" xfId="27660"/>
    <cellStyle name="Normal 2 2 11 6 5" xfId="27661"/>
    <cellStyle name="Normal 2 2 11 7" xfId="27662"/>
    <cellStyle name="Normal 2 2 11 7 2" xfId="27663"/>
    <cellStyle name="Normal 2 2 11 7 2 2" xfId="27664"/>
    <cellStyle name="Normal 2 2 11 7 2 3" xfId="27665"/>
    <cellStyle name="Normal 2 2 11 7 2 4" xfId="27666"/>
    <cellStyle name="Normal 2 2 11 7 3" xfId="27667"/>
    <cellStyle name="Normal 2 2 11 7 4" xfId="27668"/>
    <cellStyle name="Normal 2 2 11 7 5" xfId="27669"/>
    <cellStyle name="Normal 2 2 11 8" xfId="27670"/>
    <cellStyle name="Normal 2 2 11 8 2" xfId="27671"/>
    <cellStyle name="Normal 2 2 11 8 2 2" xfId="27672"/>
    <cellStyle name="Normal 2 2 11 8 2 3" xfId="27673"/>
    <cellStyle name="Normal 2 2 11 8 2 4" xfId="27674"/>
    <cellStyle name="Normal 2 2 11 8 3" xfId="27675"/>
    <cellStyle name="Normal 2 2 11 8 4" xfId="27676"/>
    <cellStyle name="Normal 2 2 11 8 5" xfId="27677"/>
    <cellStyle name="Normal 2 2 11 9" xfId="27678"/>
    <cellStyle name="Normal 2 2 11 9 2" xfId="27679"/>
    <cellStyle name="Normal 2 2 11 9 2 2" xfId="27680"/>
    <cellStyle name="Normal 2 2 11 9 2 3" xfId="27681"/>
    <cellStyle name="Normal 2 2 11 9 2 3 2" xfId="27682"/>
    <cellStyle name="Normal 2 2 11 9 2 3 2 2" xfId="27683"/>
    <cellStyle name="Normal 2 2 11 9 2 3 3" xfId="27684"/>
    <cellStyle name="Normal 2 2 11 9 2 4" xfId="27685"/>
    <cellStyle name="Normal 2 2 11 9 3" xfId="27686"/>
    <cellStyle name="Normal 2 2 11 9 4" xfId="27687"/>
    <cellStyle name="Normal 2 2 11 9 5" xfId="27688"/>
    <cellStyle name="Normal 2 2 12" xfId="27689"/>
    <cellStyle name="Normal 2 2 12 10" xfId="27690"/>
    <cellStyle name="Normal 2 2 12 10 2" xfId="27691"/>
    <cellStyle name="Normal 2 2 12 10 2 2" xfId="27692"/>
    <cellStyle name="Normal 2 2 12 10 2 3" xfId="27693"/>
    <cellStyle name="Normal 2 2 12 10 2 4" xfId="27694"/>
    <cellStyle name="Normal 2 2 12 10 3" xfId="27695"/>
    <cellStyle name="Normal 2 2 12 10 4" xfId="27696"/>
    <cellStyle name="Normal 2 2 12 10 5" xfId="27697"/>
    <cellStyle name="Normal 2 2 12 11" xfId="27698"/>
    <cellStyle name="Normal 2 2 12 11 2" xfId="27699"/>
    <cellStyle name="Normal 2 2 12 11 2 2" xfId="27700"/>
    <cellStyle name="Normal 2 2 12 11 2 3" xfId="27701"/>
    <cellStyle name="Normal 2 2 12 11 2 4" xfId="27702"/>
    <cellStyle name="Normal 2 2 12 11 3" xfId="27703"/>
    <cellStyle name="Normal 2 2 12 11 4" xfId="27704"/>
    <cellStyle name="Normal 2 2 12 11 5" xfId="27705"/>
    <cellStyle name="Normal 2 2 12 12" xfId="27706"/>
    <cellStyle name="Normal 2 2 12 12 2" xfId="27707"/>
    <cellStyle name="Normal 2 2 12 12 2 2" xfId="27708"/>
    <cellStyle name="Normal 2 2 12 12 2 3" xfId="27709"/>
    <cellStyle name="Normal 2 2 12 12 2 4" xfId="27710"/>
    <cellStyle name="Normal 2 2 12 12 3" xfId="27711"/>
    <cellStyle name="Normal 2 2 12 12 4" xfId="27712"/>
    <cellStyle name="Normal 2 2 12 12 5" xfId="27713"/>
    <cellStyle name="Normal 2 2 12 13" xfId="27714"/>
    <cellStyle name="Normal 2 2 12 13 2" xfId="27715"/>
    <cellStyle name="Normal 2 2 12 13 2 2" xfId="27716"/>
    <cellStyle name="Normal 2 2 12 13 2 3" xfId="27717"/>
    <cellStyle name="Normal 2 2 12 13 2 4" xfId="27718"/>
    <cellStyle name="Normal 2 2 12 13 3" xfId="27719"/>
    <cellStyle name="Normal 2 2 12 13 3 2" xfId="27720"/>
    <cellStyle name="Normal 2 2 12 13 4" xfId="27721"/>
    <cellStyle name="Normal 2 2 12 13 5" xfId="27722"/>
    <cellStyle name="Normal 2 2 12 13 6" xfId="27723"/>
    <cellStyle name="Normal 2 2 12 14" xfId="27724"/>
    <cellStyle name="Normal 2 2 12 14 2" xfId="27725"/>
    <cellStyle name="Normal 2 2 12 14 2 2" xfId="27726"/>
    <cellStyle name="Normal 2 2 12 14 2 3" xfId="27727"/>
    <cellStyle name="Normal 2 2 12 14 2 4" xfId="27728"/>
    <cellStyle name="Normal 2 2 12 14 3" xfId="27729"/>
    <cellStyle name="Normal 2 2 12 14 4" xfId="27730"/>
    <cellStyle name="Normal 2 2 12 14 5" xfId="27731"/>
    <cellStyle name="Normal 2 2 12 15" xfId="27732"/>
    <cellStyle name="Normal 2 2 12 15 2" xfId="27733"/>
    <cellStyle name="Normal 2 2 12 15 2 2" xfId="27734"/>
    <cellStyle name="Normal 2 2 12 15 2 3" xfId="27735"/>
    <cellStyle name="Normal 2 2 12 15 2 4" xfId="27736"/>
    <cellStyle name="Normal 2 2 12 15 3" xfId="27737"/>
    <cellStyle name="Normal 2 2 12 15 4" xfId="27738"/>
    <cellStyle name="Normal 2 2 12 15 5" xfId="27739"/>
    <cellStyle name="Normal 2 2 12 16" xfId="27740"/>
    <cellStyle name="Normal 2 2 12 16 2" xfId="27741"/>
    <cellStyle name="Normal 2 2 12 16 2 2" xfId="27742"/>
    <cellStyle name="Normal 2 2 12 16 2 3" xfId="27743"/>
    <cellStyle name="Normal 2 2 12 16 2 4" xfId="27744"/>
    <cellStyle name="Normal 2 2 12 16 3" xfId="27745"/>
    <cellStyle name="Normal 2 2 12 16 4" xfId="27746"/>
    <cellStyle name="Normal 2 2 12 16 5" xfId="27747"/>
    <cellStyle name="Normal 2 2 12 17" xfId="27748"/>
    <cellStyle name="Normal 2 2 12 17 2" xfId="27749"/>
    <cellStyle name="Normal 2 2 12 17 2 2" xfId="27750"/>
    <cellStyle name="Normal 2 2 12 17 2 3" xfId="27751"/>
    <cellStyle name="Normal 2 2 12 17 2 4" xfId="27752"/>
    <cellStyle name="Normal 2 2 12 17 3" xfId="27753"/>
    <cellStyle name="Normal 2 2 12 17 4" xfId="27754"/>
    <cellStyle name="Normal 2 2 12 17 5" xfId="27755"/>
    <cellStyle name="Normal 2 2 12 18" xfId="27756"/>
    <cellStyle name="Normal 2 2 12 18 2" xfId="27757"/>
    <cellStyle name="Normal 2 2 12 18 2 2" xfId="27758"/>
    <cellStyle name="Normal 2 2 12 18 2 3" xfId="27759"/>
    <cellStyle name="Normal 2 2 12 18 2 4" xfId="27760"/>
    <cellStyle name="Normal 2 2 12 18 3" xfId="27761"/>
    <cellStyle name="Normal 2 2 12 18 4" xfId="27762"/>
    <cellStyle name="Normal 2 2 12 18 5" xfId="27763"/>
    <cellStyle name="Normal 2 2 12 19" xfId="27764"/>
    <cellStyle name="Normal 2 2 12 19 2" xfId="27765"/>
    <cellStyle name="Normal 2 2 12 19 2 2" xfId="27766"/>
    <cellStyle name="Normal 2 2 12 19 2 3" xfId="27767"/>
    <cellStyle name="Normal 2 2 12 19 2 4" xfId="27768"/>
    <cellStyle name="Normal 2 2 12 19 3" xfId="27769"/>
    <cellStyle name="Normal 2 2 12 19 3 2" xfId="27770"/>
    <cellStyle name="Normal 2 2 12 19 3 2 2" xfId="27771"/>
    <cellStyle name="Normal 2 2 12 19 3 3" xfId="27772"/>
    <cellStyle name="Normal 2 2 12 19 4" xfId="27773"/>
    <cellStyle name="Normal 2 2 12 19 5" xfId="27774"/>
    <cellStyle name="Normal 2 2 12 2" xfId="27775"/>
    <cellStyle name="Normal 2 2 12 2 2" xfId="27776"/>
    <cellStyle name="Normal 2 2 12 2 2 2" xfId="27777"/>
    <cellStyle name="Normal 2 2 12 2 2 3" xfId="27778"/>
    <cellStyle name="Normal 2 2 12 2 2 4" xfId="27779"/>
    <cellStyle name="Normal 2 2 12 2 3" xfId="27780"/>
    <cellStyle name="Normal 2 2 12 2 4" xfId="27781"/>
    <cellStyle name="Normal 2 2 12 2 5" xfId="27782"/>
    <cellStyle name="Normal 2 2 12 20" xfId="27783"/>
    <cellStyle name="Normal 2 2 12 20 2" xfId="27784"/>
    <cellStyle name="Normal 2 2 12 20 3" xfId="27785"/>
    <cellStyle name="Normal 2 2 12 20 4" xfId="27786"/>
    <cellStyle name="Normal 2 2 12 21" xfId="27787"/>
    <cellStyle name="Normal 2 2 12 22" xfId="27788"/>
    <cellStyle name="Normal 2 2 12 23" xfId="27789"/>
    <cellStyle name="Normal 2 2 12 3" xfId="27790"/>
    <cellStyle name="Normal 2 2 12 3 2" xfId="27791"/>
    <cellStyle name="Normal 2 2 12 3 2 2" xfId="27792"/>
    <cellStyle name="Normal 2 2 12 3 2 3" xfId="27793"/>
    <cellStyle name="Normal 2 2 12 3 2 4" xfId="27794"/>
    <cellStyle name="Normal 2 2 12 3 3" xfId="27795"/>
    <cellStyle name="Normal 2 2 12 3 4" xfId="27796"/>
    <cellStyle name="Normal 2 2 12 3 5" xfId="27797"/>
    <cellStyle name="Normal 2 2 12 4" xfId="27798"/>
    <cellStyle name="Normal 2 2 12 4 2" xfId="27799"/>
    <cellStyle name="Normal 2 2 12 4 2 2" xfId="27800"/>
    <cellStyle name="Normal 2 2 12 4 2 3" xfId="27801"/>
    <cellStyle name="Normal 2 2 12 4 2 4" xfId="27802"/>
    <cellStyle name="Normal 2 2 12 4 3" xfId="27803"/>
    <cellStyle name="Normal 2 2 12 4 4" xfId="27804"/>
    <cellStyle name="Normal 2 2 12 4 5" xfId="27805"/>
    <cellStyle name="Normal 2 2 12 5" xfId="27806"/>
    <cellStyle name="Normal 2 2 12 5 2" xfId="27807"/>
    <cellStyle name="Normal 2 2 12 5 2 2" xfId="27808"/>
    <cellStyle name="Normal 2 2 12 5 2 3" xfId="27809"/>
    <cellStyle name="Normal 2 2 12 5 2 4" xfId="27810"/>
    <cellStyle name="Normal 2 2 12 5 3" xfId="27811"/>
    <cellStyle name="Normal 2 2 12 5 4" xfId="27812"/>
    <cellStyle name="Normal 2 2 12 5 5" xfId="27813"/>
    <cellStyle name="Normal 2 2 12 6" xfId="27814"/>
    <cellStyle name="Normal 2 2 12 6 2" xfId="27815"/>
    <cellStyle name="Normal 2 2 12 6 2 2" xfId="27816"/>
    <cellStyle name="Normal 2 2 12 6 2 3" xfId="27817"/>
    <cellStyle name="Normal 2 2 12 6 2 4" xfId="27818"/>
    <cellStyle name="Normal 2 2 12 6 3" xfId="27819"/>
    <cellStyle name="Normal 2 2 12 6 4" xfId="27820"/>
    <cellStyle name="Normal 2 2 12 6 5" xfId="27821"/>
    <cellStyle name="Normal 2 2 12 7" xfId="27822"/>
    <cellStyle name="Normal 2 2 12 7 2" xfId="27823"/>
    <cellStyle name="Normal 2 2 12 7 2 2" xfId="27824"/>
    <cellStyle name="Normal 2 2 12 7 2 3" xfId="27825"/>
    <cellStyle name="Normal 2 2 12 7 2 4" xfId="27826"/>
    <cellStyle name="Normal 2 2 12 7 3" xfId="27827"/>
    <cellStyle name="Normal 2 2 12 7 4" xfId="27828"/>
    <cellStyle name="Normal 2 2 12 7 5" xfId="27829"/>
    <cellStyle name="Normal 2 2 12 8" xfId="27830"/>
    <cellStyle name="Normal 2 2 12 8 2" xfId="27831"/>
    <cellStyle name="Normal 2 2 12 8 2 2" xfId="27832"/>
    <cellStyle name="Normal 2 2 12 8 2 3" xfId="27833"/>
    <cellStyle name="Normal 2 2 12 8 2 4" xfId="27834"/>
    <cellStyle name="Normal 2 2 12 8 3" xfId="27835"/>
    <cellStyle name="Normal 2 2 12 8 4" xfId="27836"/>
    <cellStyle name="Normal 2 2 12 8 5" xfId="27837"/>
    <cellStyle name="Normal 2 2 12 9" xfId="27838"/>
    <cellStyle name="Normal 2 2 12 9 2" xfId="27839"/>
    <cellStyle name="Normal 2 2 12 9 2 2" xfId="27840"/>
    <cellStyle name="Normal 2 2 12 9 2 3" xfId="27841"/>
    <cellStyle name="Normal 2 2 12 9 2 4" xfId="27842"/>
    <cellStyle name="Normal 2 2 12 9 3" xfId="27843"/>
    <cellStyle name="Normal 2 2 12 9 4" xfId="27844"/>
    <cellStyle name="Normal 2 2 12 9 5" xfId="27845"/>
    <cellStyle name="Normal 2 2 13" xfId="27846"/>
    <cellStyle name="Normal 2 2 13 10" xfId="27847"/>
    <cellStyle name="Normal 2 2 13 10 2" xfId="27848"/>
    <cellStyle name="Normal 2 2 13 10 2 2" xfId="27849"/>
    <cellStyle name="Normal 2 2 13 10 2 3" xfId="27850"/>
    <cellStyle name="Normal 2 2 13 10 2 4" xfId="27851"/>
    <cellStyle name="Normal 2 2 13 10 3" xfId="27852"/>
    <cellStyle name="Normal 2 2 13 10 4" xfId="27853"/>
    <cellStyle name="Normal 2 2 13 10 5" xfId="27854"/>
    <cellStyle name="Normal 2 2 13 11" xfId="27855"/>
    <cellStyle name="Normal 2 2 13 11 2" xfId="27856"/>
    <cellStyle name="Normal 2 2 13 11 2 2" xfId="27857"/>
    <cellStyle name="Normal 2 2 13 11 2 3" xfId="27858"/>
    <cellStyle name="Normal 2 2 13 11 2 4" xfId="27859"/>
    <cellStyle name="Normal 2 2 13 11 3" xfId="27860"/>
    <cellStyle name="Normal 2 2 13 11 4" xfId="27861"/>
    <cellStyle name="Normal 2 2 13 11 5" xfId="27862"/>
    <cellStyle name="Normal 2 2 13 12" xfId="27863"/>
    <cellStyle name="Normal 2 2 13 12 2" xfId="27864"/>
    <cellStyle name="Normal 2 2 13 12 2 2" xfId="27865"/>
    <cellStyle name="Normal 2 2 13 12 2 3" xfId="27866"/>
    <cellStyle name="Normal 2 2 13 12 2 4" xfId="27867"/>
    <cellStyle name="Normal 2 2 13 12 3" xfId="27868"/>
    <cellStyle name="Normal 2 2 13 12 4" xfId="27869"/>
    <cellStyle name="Normal 2 2 13 12 5" xfId="27870"/>
    <cellStyle name="Normal 2 2 13 13" xfId="27871"/>
    <cellStyle name="Normal 2 2 13 13 2" xfId="27872"/>
    <cellStyle name="Normal 2 2 13 13 2 2" xfId="27873"/>
    <cellStyle name="Normal 2 2 13 13 2 3" xfId="27874"/>
    <cellStyle name="Normal 2 2 13 13 2 4" xfId="27875"/>
    <cellStyle name="Normal 2 2 13 13 3" xfId="27876"/>
    <cellStyle name="Normal 2 2 13 13 4" xfId="27877"/>
    <cellStyle name="Normal 2 2 13 13 5" xfId="27878"/>
    <cellStyle name="Normal 2 2 13 14" xfId="27879"/>
    <cellStyle name="Normal 2 2 13 14 2" xfId="27880"/>
    <cellStyle name="Normal 2 2 13 14 2 2" xfId="27881"/>
    <cellStyle name="Normal 2 2 13 14 2 3" xfId="27882"/>
    <cellStyle name="Normal 2 2 13 14 2 4" xfId="27883"/>
    <cellStyle name="Normal 2 2 13 14 3" xfId="27884"/>
    <cellStyle name="Normal 2 2 13 14 4" xfId="27885"/>
    <cellStyle name="Normal 2 2 13 14 5" xfId="27886"/>
    <cellStyle name="Normal 2 2 13 15" xfId="27887"/>
    <cellStyle name="Normal 2 2 13 15 2" xfId="27888"/>
    <cellStyle name="Normal 2 2 13 15 2 2" xfId="27889"/>
    <cellStyle name="Normal 2 2 13 15 2 3" xfId="27890"/>
    <cellStyle name="Normal 2 2 13 15 2 4" xfId="27891"/>
    <cellStyle name="Normal 2 2 13 15 3" xfId="27892"/>
    <cellStyle name="Normal 2 2 13 15 4" xfId="27893"/>
    <cellStyle name="Normal 2 2 13 15 5" xfId="27894"/>
    <cellStyle name="Normal 2 2 13 16" xfId="27895"/>
    <cellStyle name="Normal 2 2 13 16 2" xfId="27896"/>
    <cellStyle name="Normal 2 2 13 16 2 2" xfId="27897"/>
    <cellStyle name="Normal 2 2 13 16 2 3" xfId="27898"/>
    <cellStyle name="Normal 2 2 13 16 2 4" xfId="27899"/>
    <cellStyle name="Normal 2 2 13 16 3" xfId="27900"/>
    <cellStyle name="Normal 2 2 13 16 4" xfId="27901"/>
    <cellStyle name="Normal 2 2 13 16 5" xfId="27902"/>
    <cellStyle name="Normal 2 2 13 17" xfId="27903"/>
    <cellStyle name="Normal 2 2 13 17 2" xfId="27904"/>
    <cellStyle name="Normal 2 2 13 17 2 2" xfId="27905"/>
    <cellStyle name="Normal 2 2 13 17 2 3" xfId="27906"/>
    <cellStyle name="Normal 2 2 13 17 2 4" xfId="27907"/>
    <cellStyle name="Normal 2 2 13 17 3" xfId="27908"/>
    <cellStyle name="Normal 2 2 13 17 4" xfId="27909"/>
    <cellStyle name="Normal 2 2 13 17 5" xfId="27910"/>
    <cellStyle name="Normal 2 2 13 18" xfId="27911"/>
    <cellStyle name="Normal 2 2 13 18 2" xfId="27912"/>
    <cellStyle name="Normal 2 2 13 18 2 2" xfId="27913"/>
    <cellStyle name="Normal 2 2 13 18 2 3" xfId="27914"/>
    <cellStyle name="Normal 2 2 13 18 2 4" xfId="27915"/>
    <cellStyle name="Normal 2 2 13 18 3" xfId="27916"/>
    <cellStyle name="Normal 2 2 13 18 4" xfId="27917"/>
    <cellStyle name="Normal 2 2 13 18 5" xfId="27918"/>
    <cellStyle name="Normal 2 2 13 19" xfId="27919"/>
    <cellStyle name="Normal 2 2 13 19 2" xfId="27920"/>
    <cellStyle name="Normal 2 2 13 19 2 2" xfId="27921"/>
    <cellStyle name="Normal 2 2 13 19 2 3" xfId="27922"/>
    <cellStyle name="Normal 2 2 13 19 2 4" xfId="27923"/>
    <cellStyle name="Normal 2 2 13 19 3" xfId="27924"/>
    <cellStyle name="Normal 2 2 13 19 4" xfId="27925"/>
    <cellStyle name="Normal 2 2 13 19 5" xfId="27926"/>
    <cellStyle name="Normal 2 2 13 2" xfId="27927"/>
    <cellStyle name="Normal 2 2 13 2 10" xfId="27928"/>
    <cellStyle name="Normal 2 2 13 2 11" xfId="27929"/>
    <cellStyle name="Normal 2 2 13 2 12" xfId="27930"/>
    <cellStyle name="Normal 2 2 13 2 13" xfId="27931"/>
    <cellStyle name="Normal 2 2 13 2 14" xfId="27932"/>
    <cellStyle name="Normal 2 2 13 2 15" xfId="27933"/>
    <cellStyle name="Normal 2 2 13 2 16" xfId="27934"/>
    <cellStyle name="Normal 2 2 13 2 17" xfId="27935"/>
    <cellStyle name="Normal 2 2 13 2 18" xfId="27936"/>
    <cellStyle name="Normal 2 2 13 2 19" xfId="27937"/>
    <cellStyle name="Normal 2 2 13 2 2" xfId="27938"/>
    <cellStyle name="Normal 2 2 13 2 2 2" xfId="27939"/>
    <cellStyle name="Normal 2 2 13 2 2 3" xfId="27940"/>
    <cellStyle name="Normal 2 2 13 2 2 4" xfId="27941"/>
    <cellStyle name="Normal 2 2 13 2 20" xfId="27942"/>
    <cellStyle name="Normal 2 2 13 2 21" xfId="27943"/>
    <cellStyle name="Normal 2 2 13 2 22" xfId="27944"/>
    <cellStyle name="Normal 2 2 13 2 23" xfId="27945"/>
    <cellStyle name="Normal 2 2 13 2 24" xfId="27946"/>
    <cellStyle name="Normal 2 2 13 2 25" xfId="27947"/>
    <cellStyle name="Normal 2 2 13 2 26" xfId="27948"/>
    <cellStyle name="Normal 2 2 13 2 27" xfId="27949"/>
    <cellStyle name="Normal 2 2 13 2 3" xfId="27950"/>
    <cellStyle name="Normal 2 2 13 2 4" xfId="27951"/>
    <cellStyle name="Normal 2 2 13 2 5" xfId="27952"/>
    <cellStyle name="Normal 2 2 13 2 6" xfId="27953"/>
    <cellStyle name="Normal 2 2 13 2 7" xfId="27954"/>
    <cellStyle name="Normal 2 2 13 2 8" xfId="27955"/>
    <cellStyle name="Normal 2 2 13 2 9" xfId="27956"/>
    <cellStyle name="Normal 2 2 13 20" xfId="27957"/>
    <cellStyle name="Normal 2 2 13 20 2" xfId="27958"/>
    <cellStyle name="Normal 2 2 13 20 3" xfId="27959"/>
    <cellStyle name="Normal 2 2 13 20 4" xfId="27960"/>
    <cellStyle name="Normal 2 2 13 21" xfId="27961"/>
    <cellStyle name="Normal 2 2 13 22" xfId="27962"/>
    <cellStyle name="Normal 2 2 13 23" xfId="27963"/>
    <cellStyle name="Normal 2 2 13 24" xfId="27964"/>
    <cellStyle name="Normal 2 2 13 25" xfId="27965"/>
    <cellStyle name="Normal 2 2 13 26" xfId="27966"/>
    <cellStyle name="Normal 2 2 13 27" xfId="27967"/>
    <cellStyle name="Normal 2 2 13 3" xfId="27968"/>
    <cellStyle name="Normal 2 2 13 3 2" xfId="27969"/>
    <cellStyle name="Normal 2 2 13 3 2 2" xfId="27970"/>
    <cellStyle name="Normal 2 2 13 3 2 3" xfId="27971"/>
    <cellStyle name="Normal 2 2 13 3 2 4" xfId="27972"/>
    <cellStyle name="Normal 2 2 13 3 3" xfId="27973"/>
    <cellStyle name="Normal 2 2 13 3 4" xfId="27974"/>
    <cellStyle name="Normal 2 2 13 3 5" xfId="27975"/>
    <cellStyle name="Normal 2 2 13 4" xfId="27976"/>
    <cellStyle name="Normal 2 2 13 4 2" xfId="27977"/>
    <cellStyle name="Normal 2 2 13 4 2 2" xfId="27978"/>
    <cellStyle name="Normal 2 2 13 4 2 3" xfId="27979"/>
    <cellStyle name="Normal 2 2 13 4 2 4" xfId="27980"/>
    <cellStyle name="Normal 2 2 13 4 3" xfId="27981"/>
    <cellStyle name="Normal 2 2 13 4 4" xfId="27982"/>
    <cellStyle name="Normal 2 2 13 4 5" xfId="27983"/>
    <cellStyle name="Normal 2 2 13 5" xfId="27984"/>
    <cellStyle name="Normal 2 2 13 5 2" xfId="27985"/>
    <cellStyle name="Normal 2 2 13 5 2 2" xfId="27986"/>
    <cellStyle name="Normal 2 2 13 5 2 3" xfId="27987"/>
    <cellStyle name="Normal 2 2 13 5 2 4" xfId="27988"/>
    <cellStyle name="Normal 2 2 13 5 3" xfId="27989"/>
    <cellStyle name="Normal 2 2 13 5 4" xfId="27990"/>
    <cellStyle name="Normal 2 2 13 5 5" xfId="27991"/>
    <cellStyle name="Normal 2 2 13 6" xfId="27992"/>
    <cellStyle name="Normal 2 2 13 6 2" xfId="27993"/>
    <cellStyle name="Normal 2 2 13 6 2 2" xfId="27994"/>
    <cellStyle name="Normal 2 2 13 6 2 3" xfId="27995"/>
    <cellStyle name="Normal 2 2 13 6 2 4" xfId="27996"/>
    <cellStyle name="Normal 2 2 13 6 3" xfId="27997"/>
    <cellStyle name="Normal 2 2 13 6 4" xfId="27998"/>
    <cellStyle name="Normal 2 2 13 6 5" xfId="27999"/>
    <cellStyle name="Normal 2 2 13 7" xfId="28000"/>
    <cellStyle name="Normal 2 2 13 7 2" xfId="28001"/>
    <cellStyle name="Normal 2 2 13 7 2 2" xfId="28002"/>
    <cellStyle name="Normal 2 2 13 7 2 3" xfId="28003"/>
    <cellStyle name="Normal 2 2 13 7 2 4" xfId="28004"/>
    <cellStyle name="Normal 2 2 13 7 3" xfId="28005"/>
    <cellStyle name="Normal 2 2 13 7 4" xfId="28006"/>
    <cellStyle name="Normal 2 2 13 7 5" xfId="28007"/>
    <cellStyle name="Normal 2 2 13 8" xfId="28008"/>
    <cellStyle name="Normal 2 2 13 8 2" xfId="28009"/>
    <cellStyle name="Normal 2 2 13 8 2 2" xfId="28010"/>
    <cellStyle name="Normal 2 2 13 8 2 3" xfId="28011"/>
    <cellStyle name="Normal 2 2 13 8 2 4" xfId="28012"/>
    <cellStyle name="Normal 2 2 13 8 3" xfId="28013"/>
    <cellStyle name="Normal 2 2 13 8 4" xfId="28014"/>
    <cellStyle name="Normal 2 2 13 8 5" xfId="28015"/>
    <cellStyle name="Normal 2 2 13 9" xfId="28016"/>
    <cellStyle name="Normal 2 2 13 9 2" xfId="28017"/>
    <cellStyle name="Normal 2 2 13 9 2 2" xfId="28018"/>
    <cellStyle name="Normal 2 2 13 9 2 3" xfId="28019"/>
    <cellStyle name="Normal 2 2 13 9 2 3 2" xfId="28020"/>
    <cellStyle name="Normal 2 2 13 9 2 3 2 2" xfId="28021"/>
    <cellStyle name="Normal 2 2 13 9 2 3 3" xfId="28022"/>
    <cellStyle name="Normal 2 2 13 9 2 4" xfId="28023"/>
    <cellStyle name="Normal 2 2 13 9 3" xfId="28024"/>
    <cellStyle name="Normal 2 2 13 9 3 2" xfId="28025"/>
    <cellStyle name="Normal 2 2 13 9 3 2 2" xfId="28026"/>
    <cellStyle name="Normal 2 2 13 9 3 3" xfId="28027"/>
    <cellStyle name="Normal 2 2 13 9 4" xfId="28028"/>
    <cellStyle name="Normal 2 2 13 9 5" xfId="28029"/>
    <cellStyle name="Normal 2 2 14" xfId="28030"/>
    <cellStyle name="Normal 2 2 14 10" xfId="28031"/>
    <cellStyle name="Normal 2 2 14 10 2" xfId="28032"/>
    <cellStyle name="Normal 2 2 14 10 2 2" xfId="28033"/>
    <cellStyle name="Normal 2 2 14 10 2 3" xfId="28034"/>
    <cellStyle name="Normal 2 2 14 10 2 3 2" xfId="28035"/>
    <cellStyle name="Normal 2 2 14 10 2 3 2 2" xfId="28036"/>
    <cellStyle name="Normal 2 2 14 10 2 3 3" xfId="28037"/>
    <cellStyle name="Normal 2 2 14 10 2 4" xfId="28038"/>
    <cellStyle name="Normal 2 2 14 10 3" xfId="28039"/>
    <cellStyle name="Normal 2 2 14 10 4" xfId="28040"/>
    <cellStyle name="Normal 2 2 14 10 5" xfId="28041"/>
    <cellStyle name="Normal 2 2 14 11" xfId="28042"/>
    <cellStyle name="Normal 2 2 14 11 2" xfId="28043"/>
    <cellStyle name="Normal 2 2 14 11 2 2" xfId="28044"/>
    <cellStyle name="Normal 2 2 14 11 2 3" xfId="28045"/>
    <cellStyle name="Normal 2 2 14 11 2 4" xfId="28046"/>
    <cellStyle name="Normal 2 2 14 11 3" xfId="28047"/>
    <cellStyle name="Normal 2 2 14 11 4" xfId="28048"/>
    <cellStyle name="Normal 2 2 14 11 5" xfId="28049"/>
    <cellStyle name="Normal 2 2 14 12" xfId="28050"/>
    <cellStyle name="Normal 2 2 14 12 2" xfId="28051"/>
    <cellStyle name="Normal 2 2 14 12 2 2" xfId="28052"/>
    <cellStyle name="Normal 2 2 14 12 2 3" xfId="28053"/>
    <cellStyle name="Normal 2 2 14 12 2 4" xfId="28054"/>
    <cellStyle name="Normal 2 2 14 12 3" xfId="28055"/>
    <cellStyle name="Normal 2 2 14 12 4" xfId="28056"/>
    <cellStyle name="Normal 2 2 14 12 5" xfId="28057"/>
    <cellStyle name="Normal 2 2 14 13" xfId="28058"/>
    <cellStyle name="Normal 2 2 14 13 2" xfId="28059"/>
    <cellStyle name="Normal 2 2 14 13 2 2" xfId="28060"/>
    <cellStyle name="Normal 2 2 14 13 2 3" xfId="28061"/>
    <cellStyle name="Normal 2 2 14 13 2 4" xfId="28062"/>
    <cellStyle name="Normal 2 2 14 13 3" xfId="28063"/>
    <cellStyle name="Normal 2 2 14 13 4" xfId="28064"/>
    <cellStyle name="Normal 2 2 14 13 5" xfId="28065"/>
    <cellStyle name="Normal 2 2 14 14" xfId="28066"/>
    <cellStyle name="Normal 2 2 14 14 2" xfId="28067"/>
    <cellStyle name="Normal 2 2 14 14 2 2" xfId="28068"/>
    <cellStyle name="Normal 2 2 14 14 2 3" xfId="28069"/>
    <cellStyle name="Normal 2 2 14 14 2 4" xfId="28070"/>
    <cellStyle name="Normal 2 2 14 14 3" xfId="28071"/>
    <cellStyle name="Normal 2 2 14 14 4" xfId="28072"/>
    <cellStyle name="Normal 2 2 14 14 5" xfId="28073"/>
    <cellStyle name="Normal 2 2 14 15" xfId="28074"/>
    <cellStyle name="Normal 2 2 14 15 2" xfId="28075"/>
    <cellStyle name="Normal 2 2 14 15 2 2" xfId="28076"/>
    <cellStyle name="Normal 2 2 14 15 2 2 2" xfId="28077"/>
    <cellStyle name="Normal 2 2 14 15 2 3" xfId="28078"/>
    <cellStyle name="Normal 2 2 14 15 2 4" xfId="28079"/>
    <cellStyle name="Normal 2 2 14 15 2 5" xfId="28080"/>
    <cellStyle name="Normal 2 2 14 15 3" xfId="28081"/>
    <cellStyle name="Normal 2 2 14 15 4" xfId="28082"/>
    <cellStyle name="Normal 2 2 14 15 4 2" xfId="28083"/>
    <cellStyle name="Normal 2 2 14 15 4 2 2" xfId="28084"/>
    <cellStyle name="Normal 2 2 14 15 4 3" xfId="28085"/>
    <cellStyle name="Normal 2 2 14 15 5" xfId="28086"/>
    <cellStyle name="Normal 2 2 14 16" xfId="28087"/>
    <cellStyle name="Normal 2 2 14 16 2" xfId="28088"/>
    <cellStyle name="Normal 2 2 14 16 2 2" xfId="28089"/>
    <cellStyle name="Normal 2 2 14 16 2 3" xfId="28090"/>
    <cellStyle name="Normal 2 2 14 16 2 4" xfId="28091"/>
    <cellStyle name="Normal 2 2 14 16 3" xfId="28092"/>
    <cellStyle name="Normal 2 2 14 16 4" xfId="28093"/>
    <cellStyle name="Normal 2 2 14 16 5" xfId="28094"/>
    <cellStyle name="Normal 2 2 14 17" xfId="28095"/>
    <cellStyle name="Normal 2 2 14 17 2" xfId="28096"/>
    <cellStyle name="Normal 2 2 14 17 2 2" xfId="28097"/>
    <cellStyle name="Normal 2 2 14 17 2 3" xfId="28098"/>
    <cellStyle name="Normal 2 2 14 17 2 4" xfId="28099"/>
    <cellStyle name="Normal 2 2 14 17 3" xfId="28100"/>
    <cellStyle name="Normal 2 2 14 17 4" xfId="28101"/>
    <cellStyle name="Normal 2 2 14 17 5" xfId="28102"/>
    <cellStyle name="Normal 2 2 14 18" xfId="28103"/>
    <cellStyle name="Normal 2 2 14 18 2" xfId="28104"/>
    <cellStyle name="Normal 2 2 14 18 2 2" xfId="28105"/>
    <cellStyle name="Normal 2 2 14 18 2 3" xfId="28106"/>
    <cellStyle name="Normal 2 2 14 18 2 4" xfId="28107"/>
    <cellStyle name="Normal 2 2 14 18 3" xfId="28108"/>
    <cellStyle name="Normal 2 2 14 18 4" xfId="28109"/>
    <cellStyle name="Normal 2 2 14 18 5" xfId="28110"/>
    <cellStyle name="Normal 2 2 14 19" xfId="28111"/>
    <cellStyle name="Normal 2 2 14 19 2" xfId="28112"/>
    <cellStyle name="Normal 2 2 14 19 2 2" xfId="28113"/>
    <cellStyle name="Normal 2 2 14 19 2 3" xfId="28114"/>
    <cellStyle name="Normal 2 2 14 19 2 4" xfId="28115"/>
    <cellStyle name="Normal 2 2 14 19 3" xfId="28116"/>
    <cellStyle name="Normal 2 2 14 19 4" xfId="28117"/>
    <cellStyle name="Normal 2 2 14 19 5" xfId="28118"/>
    <cellStyle name="Normal 2 2 14 2" xfId="28119"/>
    <cellStyle name="Normal 2 2 14 2 2" xfId="28120"/>
    <cellStyle name="Normal 2 2 14 2 2 2" xfId="28121"/>
    <cellStyle name="Normal 2 2 14 2 2 3" xfId="28122"/>
    <cellStyle name="Normal 2 2 14 2 2 4" xfId="28123"/>
    <cellStyle name="Normal 2 2 14 2 3" xfId="28124"/>
    <cellStyle name="Normal 2 2 14 2 4" xfId="28125"/>
    <cellStyle name="Normal 2 2 14 2 5" xfId="28126"/>
    <cellStyle name="Normal 2 2 14 20" xfId="28127"/>
    <cellStyle name="Normal 2 2 14 20 2" xfId="28128"/>
    <cellStyle name="Normal 2 2 14 20 3" xfId="28129"/>
    <cellStyle name="Normal 2 2 14 20 4" xfId="28130"/>
    <cellStyle name="Normal 2 2 14 21" xfId="28131"/>
    <cellStyle name="Normal 2 2 14 22" xfId="28132"/>
    <cellStyle name="Normal 2 2 14 23" xfId="28133"/>
    <cellStyle name="Normal 2 2 14 3" xfId="28134"/>
    <cellStyle name="Normal 2 2 14 3 2" xfId="28135"/>
    <cellStyle name="Normal 2 2 14 3 2 2" xfId="28136"/>
    <cellStyle name="Normal 2 2 14 3 2 3" xfId="28137"/>
    <cellStyle name="Normal 2 2 14 3 2 4" xfId="28138"/>
    <cellStyle name="Normal 2 2 14 3 3" xfId="28139"/>
    <cellStyle name="Normal 2 2 14 3 4" xfId="28140"/>
    <cellStyle name="Normal 2 2 14 3 5" xfId="28141"/>
    <cellStyle name="Normal 2 2 14 4" xfId="28142"/>
    <cellStyle name="Normal 2 2 14 4 2" xfId="28143"/>
    <cellStyle name="Normal 2 2 14 4 2 2" xfId="28144"/>
    <cellStyle name="Normal 2 2 14 4 2 3" xfId="28145"/>
    <cellStyle name="Normal 2 2 14 4 2 4" xfId="28146"/>
    <cellStyle name="Normal 2 2 14 4 3" xfId="28147"/>
    <cellStyle name="Normal 2 2 14 4 4" xfId="28148"/>
    <cellStyle name="Normal 2 2 14 4 5" xfId="28149"/>
    <cellStyle name="Normal 2 2 14 5" xfId="28150"/>
    <cellStyle name="Normal 2 2 14 5 2" xfId="28151"/>
    <cellStyle name="Normal 2 2 14 5 2 2" xfId="28152"/>
    <cellStyle name="Normal 2 2 14 5 2 3" xfId="28153"/>
    <cellStyle name="Normal 2 2 14 5 2 4" xfId="28154"/>
    <cellStyle name="Normal 2 2 14 5 3" xfId="28155"/>
    <cellStyle name="Normal 2 2 14 5 4" xfId="28156"/>
    <cellStyle name="Normal 2 2 14 5 5" xfId="28157"/>
    <cellStyle name="Normal 2 2 14 6" xfId="28158"/>
    <cellStyle name="Normal 2 2 14 6 2" xfId="28159"/>
    <cellStyle name="Normal 2 2 14 6 2 2" xfId="28160"/>
    <cellStyle name="Normal 2 2 14 6 2 3" xfId="28161"/>
    <cellStyle name="Normal 2 2 14 6 2 4" xfId="28162"/>
    <cellStyle name="Normal 2 2 14 6 3" xfId="28163"/>
    <cellStyle name="Normal 2 2 14 6 4" xfId="28164"/>
    <cellStyle name="Normal 2 2 14 6 5" xfId="28165"/>
    <cellStyle name="Normal 2 2 14 7" xfId="28166"/>
    <cellStyle name="Normal 2 2 14 7 2" xfId="28167"/>
    <cellStyle name="Normal 2 2 14 7 2 2" xfId="28168"/>
    <cellStyle name="Normal 2 2 14 7 2 3" xfId="28169"/>
    <cellStyle name="Normal 2 2 14 7 2 4" xfId="28170"/>
    <cellStyle name="Normal 2 2 14 7 3" xfId="28171"/>
    <cellStyle name="Normal 2 2 14 7 4" xfId="28172"/>
    <cellStyle name="Normal 2 2 14 7 5" xfId="28173"/>
    <cellStyle name="Normal 2 2 14 8" xfId="28174"/>
    <cellStyle name="Normal 2 2 14 8 2" xfId="28175"/>
    <cellStyle name="Normal 2 2 14 8 2 2" xfId="28176"/>
    <cellStyle name="Normal 2 2 14 8 2 3" xfId="28177"/>
    <cellStyle name="Normal 2 2 14 8 2 4" xfId="28178"/>
    <cellStyle name="Normal 2 2 14 8 3" xfId="28179"/>
    <cellStyle name="Normal 2 2 14 8 4" xfId="28180"/>
    <cellStyle name="Normal 2 2 14 8 5" xfId="28181"/>
    <cellStyle name="Normal 2 2 14 9" xfId="28182"/>
    <cellStyle name="Normal 2 2 14 9 2" xfId="28183"/>
    <cellStyle name="Normal 2 2 14 9 2 2" xfId="28184"/>
    <cellStyle name="Normal 2 2 14 9 2 3" xfId="28185"/>
    <cellStyle name="Normal 2 2 14 9 2 4" xfId="28186"/>
    <cellStyle name="Normal 2 2 14 9 3" xfId="28187"/>
    <cellStyle name="Normal 2 2 14 9 4" xfId="28188"/>
    <cellStyle name="Normal 2 2 14 9 5" xfId="28189"/>
    <cellStyle name="Normal 2 2 15" xfId="28190"/>
    <cellStyle name="Normal 2 2 15 10" xfId="28191"/>
    <cellStyle name="Normal 2 2 15 10 2" xfId="28192"/>
    <cellStyle name="Normal 2 2 15 10 2 2" xfId="28193"/>
    <cellStyle name="Normal 2 2 15 10 2 3" xfId="28194"/>
    <cellStyle name="Normal 2 2 15 10 2 4" xfId="28195"/>
    <cellStyle name="Normal 2 2 15 10 3" xfId="28196"/>
    <cellStyle name="Normal 2 2 15 10 4" xfId="28197"/>
    <cellStyle name="Normal 2 2 15 10 5" xfId="28198"/>
    <cellStyle name="Normal 2 2 15 11" xfId="28199"/>
    <cellStyle name="Normal 2 2 15 11 2" xfId="28200"/>
    <cellStyle name="Normal 2 2 15 11 2 2" xfId="28201"/>
    <cellStyle name="Normal 2 2 15 11 2 3" xfId="28202"/>
    <cellStyle name="Normal 2 2 15 11 2 4" xfId="28203"/>
    <cellStyle name="Normal 2 2 15 11 3" xfId="28204"/>
    <cellStyle name="Normal 2 2 15 11 4" xfId="28205"/>
    <cellStyle name="Normal 2 2 15 11 5" xfId="28206"/>
    <cellStyle name="Normal 2 2 15 12" xfId="28207"/>
    <cellStyle name="Normal 2 2 15 12 2" xfId="28208"/>
    <cellStyle name="Normal 2 2 15 12 2 2" xfId="28209"/>
    <cellStyle name="Normal 2 2 15 12 2 3" xfId="28210"/>
    <cellStyle name="Normal 2 2 15 12 2 4" xfId="28211"/>
    <cellStyle name="Normal 2 2 15 12 3" xfId="28212"/>
    <cellStyle name="Normal 2 2 15 12 4" xfId="28213"/>
    <cellStyle name="Normal 2 2 15 12 5" xfId="28214"/>
    <cellStyle name="Normal 2 2 15 13" xfId="28215"/>
    <cellStyle name="Normal 2 2 15 13 2" xfId="28216"/>
    <cellStyle name="Normal 2 2 15 13 2 2" xfId="28217"/>
    <cellStyle name="Normal 2 2 15 13 2 3" xfId="28218"/>
    <cellStyle name="Normal 2 2 15 13 2 4" xfId="28219"/>
    <cellStyle name="Normal 2 2 15 13 3" xfId="28220"/>
    <cellStyle name="Normal 2 2 15 13 4" xfId="28221"/>
    <cellStyle name="Normal 2 2 15 13 5" xfId="28222"/>
    <cellStyle name="Normal 2 2 15 14" xfId="28223"/>
    <cellStyle name="Normal 2 2 15 14 2" xfId="28224"/>
    <cellStyle name="Normal 2 2 15 14 2 2" xfId="28225"/>
    <cellStyle name="Normal 2 2 15 14 2 3" xfId="28226"/>
    <cellStyle name="Normal 2 2 15 14 2 4" xfId="28227"/>
    <cellStyle name="Normal 2 2 15 14 3" xfId="28228"/>
    <cellStyle name="Normal 2 2 15 14 4" xfId="28229"/>
    <cellStyle name="Normal 2 2 15 14 5" xfId="28230"/>
    <cellStyle name="Normal 2 2 15 15" xfId="28231"/>
    <cellStyle name="Normal 2 2 15 15 2" xfId="28232"/>
    <cellStyle name="Normal 2 2 15 15 2 2" xfId="28233"/>
    <cellStyle name="Normal 2 2 15 15 2 3" xfId="28234"/>
    <cellStyle name="Normal 2 2 15 15 2 4" xfId="28235"/>
    <cellStyle name="Normal 2 2 15 15 3" xfId="28236"/>
    <cellStyle name="Normal 2 2 15 15 4" xfId="28237"/>
    <cellStyle name="Normal 2 2 15 15 5" xfId="28238"/>
    <cellStyle name="Normal 2 2 15 16" xfId="28239"/>
    <cellStyle name="Normal 2 2 15 16 2" xfId="28240"/>
    <cellStyle name="Normal 2 2 15 16 2 2" xfId="28241"/>
    <cellStyle name="Normal 2 2 15 16 2 3" xfId="28242"/>
    <cellStyle name="Normal 2 2 15 16 2 4" xfId="28243"/>
    <cellStyle name="Normal 2 2 15 16 3" xfId="28244"/>
    <cellStyle name="Normal 2 2 15 16 4" xfId="28245"/>
    <cellStyle name="Normal 2 2 15 16 5" xfId="28246"/>
    <cellStyle name="Normal 2 2 15 17" xfId="28247"/>
    <cellStyle name="Normal 2 2 15 17 2" xfId="28248"/>
    <cellStyle name="Normal 2 2 15 17 2 2" xfId="28249"/>
    <cellStyle name="Normal 2 2 15 17 2 3" xfId="28250"/>
    <cellStyle name="Normal 2 2 15 17 2 4" xfId="28251"/>
    <cellStyle name="Normal 2 2 15 17 3" xfId="28252"/>
    <cellStyle name="Normal 2 2 15 17 4" xfId="28253"/>
    <cellStyle name="Normal 2 2 15 17 5" xfId="28254"/>
    <cellStyle name="Normal 2 2 15 18" xfId="28255"/>
    <cellStyle name="Normal 2 2 15 18 2" xfId="28256"/>
    <cellStyle name="Normal 2 2 15 18 2 2" xfId="28257"/>
    <cellStyle name="Normal 2 2 15 18 2 3" xfId="28258"/>
    <cellStyle name="Normal 2 2 15 18 2 4" xfId="28259"/>
    <cellStyle name="Normal 2 2 15 18 3" xfId="28260"/>
    <cellStyle name="Normal 2 2 15 18 4" xfId="28261"/>
    <cellStyle name="Normal 2 2 15 18 5" xfId="28262"/>
    <cellStyle name="Normal 2 2 15 19" xfId="28263"/>
    <cellStyle name="Normal 2 2 15 19 2" xfId="28264"/>
    <cellStyle name="Normal 2 2 15 19 2 2" xfId="28265"/>
    <cellStyle name="Normal 2 2 15 19 2 3" xfId="28266"/>
    <cellStyle name="Normal 2 2 15 19 2 4" xfId="28267"/>
    <cellStyle name="Normal 2 2 15 19 3" xfId="28268"/>
    <cellStyle name="Normal 2 2 15 19 4" xfId="28269"/>
    <cellStyle name="Normal 2 2 15 19 5" xfId="28270"/>
    <cellStyle name="Normal 2 2 15 2" xfId="28271"/>
    <cellStyle name="Normal 2 2 15 2 2" xfId="28272"/>
    <cellStyle name="Normal 2 2 15 2 2 2" xfId="28273"/>
    <cellStyle name="Normal 2 2 15 2 2 3" xfId="28274"/>
    <cellStyle name="Normal 2 2 15 2 2 4" xfId="28275"/>
    <cellStyle name="Normal 2 2 15 2 3" xfId="28276"/>
    <cellStyle name="Normal 2 2 15 2 3 2" xfId="28277"/>
    <cellStyle name="Normal 2 2 15 2 4" xfId="28278"/>
    <cellStyle name="Normal 2 2 15 2 5" xfId="28279"/>
    <cellStyle name="Normal 2 2 15 2 6" xfId="28280"/>
    <cellStyle name="Normal 2 2 15 20" xfId="28281"/>
    <cellStyle name="Normal 2 2 15 20 2" xfId="28282"/>
    <cellStyle name="Normal 2 2 15 20 3" xfId="28283"/>
    <cellStyle name="Normal 2 2 15 20 4" xfId="28284"/>
    <cellStyle name="Normal 2 2 15 21" xfId="28285"/>
    <cellStyle name="Normal 2 2 15 22" xfId="28286"/>
    <cellStyle name="Normal 2 2 15 23" xfId="28287"/>
    <cellStyle name="Normal 2 2 15 3" xfId="28288"/>
    <cellStyle name="Normal 2 2 15 3 2" xfId="28289"/>
    <cellStyle name="Normal 2 2 15 3 2 2" xfId="28290"/>
    <cellStyle name="Normal 2 2 15 3 2 3" xfId="28291"/>
    <cellStyle name="Normal 2 2 15 3 2 4" xfId="28292"/>
    <cellStyle name="Normal 2 2 15 3 3" xfId="28293"/>
    <cellStyle name="Normal 2 2 15 3 4" xfId="28294"/>
    <cellStyle name="Normal 2 2 15 3 5" xfId="28295"/>
    <cellStyle name="Normal 2 2 15 4" xfId="28296"/>
    <cellStyle name="Normal 2 2 15 4 2" xfId="28297"/>
    <cellStyle name="Normal 2 2 15 4 2 2" xfId="28298"/>
    <cellStyle name="Normal 2 2 15 4 2 3" xfId="28299"/>
    <cellStyle name="Normal 2 2 15 4 2 4" xfId="28300"/>
    <cellStyle name="Normal 2 2 15 4 3" xfId="28301"/>
    <cellStyle name="Normal 2 2 15 4 4" xfId="28302"/>
    <cellStyle name="Normal 2 2 15 4 5" xfId="28303"/>
    <cellStyle name="Normal 2 2 15 5" xfId="28304"/>
    <cellStyle name="Normal 2 2 15 5 2" xfId="28305"/>
    <cellStyle name="Normal 2 2 15 5 2 2" xfId="28306"/>
    <cellStyle name="Normal 2 2 15 5 2 3" xfId="28307"/>
    <cellStyle name="Normal 2 2 15 5 2 4" xfId="28308"/>
    <cellStyle name="Normal 2 2 15 5 3" xfId="28309"/>
    <cellStyle name="Normal 2 2 15 5 4" xfId="28310"/>
    <cellStyle name="Normal 2 2 15 5 5" xfId="28311"/>
    <cellStyle name="Normal 2 2 15 6" xfId="28312"/>
    <cellStyle name="Normal 2 2 15 6 2" xfId="28313"/>
    <cellStyle name="Normal 2 2 15 6 2 2" xfId="28314"/>
    <cellStyle name="Normal 2 2 15 6 2 3" xfId="28315"/>
    <cellStyle name="Normal 2 2 15 6 2 4" xfId="28316"/>
    <cellStyle name="Normal 2 2 15 6 3" xfId="28317"/>
    <cellStyle name="Normal 2 2 15 6 4" xfId="28318"/>
    <cellStyle name="Normal 2 2 15 6 5" xfId="28319"/>
    <cellStyle name="Normal 2 2 15 7" xfId="28320"/>
    <cellStyle name="Normal 2 2 15 7 2" xfId="28321"/>
    <cellStyle name="Normal 2 2 15 7 2 2" xfId="28322"/>
    <cellStyle name="Normal 2 2 15 7 2 3" xfId="28323"/>
    <cellStyle name="Normal 2 2 15 7 2 4" xfId="28324"/>
    <cellStyle name="Normal 2 2 15 7 3" xfId="28325"/>
    <cellStyle name="Normal 2 2 15 7 4" xfId="28326"/>
    <cellStyle name="Normal 2 2 15 7 5" xfId="28327"/>
    <cellStyle name="Normal 2 2 15 8" xfId="28328"/>
    <cellStyle name="Normal 2 2 15 8 2" xfId="28329"/>
    <cellStyle name="Normal 2 2 15 8 2 2" xfId="28330"/>
    <cellStyle name="Normal 2 2 15 8 2 3" xfId="28331"/>
    <cellStyle name="Normal 2 2 15 8 2 4" xfId="28332"/>
    <cellStyle name="Normal 2 2 15 8 3" xfId="28333"/>
    <cellStyle name="Normal 2 2 15 8 4" xfId="28334"/>
    <cellStyle name="Normal 2 2 15 8 5" xfId="28335"/>
    <cellStyle name="Normal 2 2 15 9" xfId="28336"/>
    <cellStyle name="Normal 2 2 15 9 2" xfId="28337"/>
    <cellStyle name="Normal 2 2 15 9 2 2" xfId="28338"/>
    <cellStyle name="Normal 2 2 15 9 2 3" xfId="28339"/>
    <cellStyle name="Normal 2 2 15 9 2 4" xfId="28340"/>
    <cellStyle name="Normal 2 2 15 9 3" xfId="28341"/>
    <cellStyle name="Normal 2 2 15 9 4" xfId="28342"/>
    <cellStyle name="Normal 2 2 15 9 5" xfId="28343"/>
    <cellStyle name="Normal 2 2 16" xfId="28344"/>
    <cellStyle name="Normal 2 2 16 10" xfId="28345"/>
    <cellStyle name="Normal 2 2 16 10 2" xfId="28346"/>
    <cellStyle name="Normal 2 2 16 10 2 2" xfId="28347"/>
    <cellStyle name="Normal 2 2 16 10 2 3" xfId="28348"/>
    <cellStyle name="Normal 2 2 16 10 2 4" xfId="28349"/>
    <cellStyle name="Normal 2 2 16 10 3" xfId="28350"/>
    <cellStyle name="Normal 2 2 16 10 4" xfId="28351"/>
    <cellStyle name="Normal 2 2 16 10 5" xfId="28352"/>
    <cellStyle name="Normal 2 2 16 11" xfId="28353"/>
    <cellStyle name="Normal 2 2 16 11 2" xfId="28354"/>
    <cellStyle name="Normal 2 2 16 11 2 2" xfId="28355"/>
    <cellStyle name="Normal 2 2 16 11 2 3" xfId="28356"/>
    <cellStyle name="Normal 2 2 16 11 2 4" xfId="28357"/>
    <cellStyle name="Normal 2 2 16 11 3" xfId="28358"/>
    <cellStyle name="Normal 2 2 16 11 4" xfId="28359"/>
    <cellStyle name="Normal 2 2 16 11 5" xfId="28360"/>
    <cellStyle name="Normal 2 2 16 12" xfId="28361"/>
    <cellStyle name="Normal 2 2 16 12 2" xfId="28362"/>
    <cellStyle name="Normal 2 2 16 12 2 2" xfId="28363"/>
    <cellStyle name="Normal 2 2 16 12 2 3" xfId="28364"/>
    <cellStyle name="Normal 2 2 16 12 2 4" xfId="28365"/>
    <cellStyle name="Normal 2 2 16 12 3" xfId="28366"/>
    <cellStyle name="Normal 2 2 16 12 4" xfId="28367"/>
    <cellStyle name="Normal 2 2 16 12 5" xfId="28368"/>
    <cellStyle name="Normal 2 2 16 13" xfId="28369"/>
    <cellStyle name="Normal 2 2 16 13 2" xfId="28370"/>
    <cellStyle name="Normal 2 2 16 13 2 2" xfId="28371"/>
    <cellStyle name="Normal 2 2 16 13 2 3" xfId="28372"/>
    <cellStyle name="Normal 2 2 16 13 2 4" xfId="28373"/>
    <cellStyle name="Normal 2 2 16 13 3" xfId="28374"/>
    <cellStyle name="Normal 2 2 16 13 4" xfId="28375"/>
    <cellStyle name="Normal 2 2 16 13 5" xfId="28376"/>
    <cellStyle name="Normal 2 2 16 14" xfId="28377"/>
    <cellStyle name="Normal 2 2 16 14 2" xfId="28378"/>
    <cellStyle name="Normal 2 2 16 14 2 2" xfId="28379"/>
    <cellStyle name="Normal 2 2 16 14 2 2 2" xfId="28380"/>
    <cellStyle name="Normal 2 2 16 14 2 2 2 2" xfId="28381"/>
    <cellStyle name="Normal 2 2 16 14 2 2 3" xfId="28382"/>
    <cellStyle name="Normal 2 2 16 14 2 3" xfId="28383"/>
    <cellStyle name="Normal 2 2 16 14 2 4" xfId="28384"/>
    <cellStyle name="Normal 2 2 16 14 3" xfId="28385"/>
    <cellStyle name="Normal 2 2 16 14 4" xfId="28386"/>
    <cellStyle name="Normal 2 2 16 14 5" xfId="28387"/>
    <cellStyle name="Normal 2 2 16 15" xfId="28388"/>
    <cellStyle name="Normal 2 2 16 15 2" xfId="28389"/>
    <cellStyle name="Normal 2 2 16 15 2 2" xfId="28390"/>
    <cellStyle name="Normal 2 2 16 15 2 3" xfId="28391"/>
    <cellStyle name="Normal 2 2 16 15 2 4" xfId="28392"/>
    <cellStyle name="Normal 2 2 16 15 3" xfId="28393"/>
    <cellStyle name="Normal 2 2 16 15 4" xfId="28394"/>
    <cellStyle name="Normal 2 2 16 15 5" xfId="28395"/>
    <cellStyle name="Normal 2 2 16 16" xfId="28396"/>
    <cellStyle name="Normal 2 2 16 16 2" xfId="28397"/>
    <cellStyle name="Normal 2 2 16 16 2 2" xfId="28398"/>
    <cellStyle name="Normal 2 2 16 16 2 3" xfId="28399"/>
    <cellStyle name="Normal 2 2 16 16 2 4" xfId="28400"/>
    <cellStyle name="Normal 2 2 16 16 3" xfId="28401"/>
    <cellStyle name="Normal 2 2 16 16 4" xfId="28402"/>
    <cellStyle name="Normal 2 2 16 16 5" xfId="28403"/>
    <cellStyle name="Normal 2 2 16 17" xfId="28404"/>
    <cellStyle name="Normal 2 2 16 17 2" xfId="28405"/>
    <cellStyle name="Normal 2 2 16 17 2 2" xfId="28406"/>
    <cellStyle name="Normal 2 2 16 17 2 3" xfId="28407"/>
    <cellStyle name="Normal 2 2 16 17 2 4" xfId="28408"/>
    <cellStyle name="Normal 2 2 16 17 3" xfId="28409"/>
    <cellStyle name="Normal 2 2 16 17 4" xfId="28410"/>
    <cellStyle name="Normal 2 2 16 17 5" xfId="28411"/>
    <cellStyle name="Normal 2 2 16 18" xfId="28412"/>
    <cellStyle name="Normal 2 2 16 18 2" xfId="28413"/>
    <cellStyle name="Normal 2 2 16 18 2 2" xfId="28414"/>
    <cellStyle name="Normal 2 2 16 18 2 3" xfId="28415"/>
    <cellStyle name="Normal 2 2 16 18 2 4" xfId="28416"/>
    <cellStyle name="Normal 2 2 16 18 3" xfId="28417"/>
    <cellStyle name="Normal 2 2 16 18 4" xfId="28418"/>
    <cellStyle name="Normal 2 2 16 18 5" xfId="28419"/>
    <cellStyle name="Normal 2 2 16 19" xfId="28420"/>
    <cellStyle name="Normal 2 2 16 19 2" xfId="28421"/>
    <cellStyle name="Normal 2 2 16 19 2 2" xfId="28422"/>
    <cellStyle name="Normal 2 2 16 19 2 3" xfId="28423"/>
    <cellStyle name="Normal 2 2 16 19 2 3 2" xfId="28424"/>
    <cellStyle name="Normal 2 2 16 19 2 3 2 2" xfId="28425"/>
    <cellStyle name="Normal 2 2 16 19 2 3 3" xfId="28426"/>
    <cellStyle name="Normal 2 2 16 19 2 4" xfId="28427"/>
    <cellStyle name="Normal 2 2 16 19 3" xfId="28428"/>
    <cellStyle name="Normal 2 2 16 19 4" xfId="28429"/>
    <cellStyle name="Normal 2 2 16 19 5" xfId="28430"/>
    <cellStyle name="Normal 2 2 16 2" xfId="28431"/>
    <cellStyle name="Normal 2 2 16 2 2" xfId="28432"/>
    <cellStyle name="Normal 2 2 16 2 2 2" xfId="28433"/>
    <cellStyle name="Normal 2 2 16 2 2 3" xfId="28434"/>
    <cellStyle name="Normal 2 2 16 2 2 4" xfId="28435"/>
    <cellStyle name="Normal 2 2 16 2 3" xfId="28436"/>
    <cellStyle name="Normal 2 2 16 2 4" xfId="28437"/>
    <cellStyle name="Normal 2 2 16 2 5" xfId="28438"/>
    <cellStyle name="Normal 2 2 16 20" xfId="28439"/>
    <cellStyle name="Normal 2 2 16 20 2" xfId="28440"/>
    <cellStyle name="Normal 2 2 16 20 3" xfId="28441"/>
    <cellStyle name="Normal 2 2 16 20 4" xfId="28442"/>
    <cellStyle name="Normal 2 2 16 21" xfId="28443"/>
    <cellStyle name="Normal 2 2 16 22" xfId="28444"/>
    <cellStyle name="Normal 2 2 16 23" xfId="28445"/>
    <cellStyle name="Normal 2 2 16 3" xfId="28446"/>
    <cellStyle name="Normal 2 2 16 3 2" xfId="28447"/>
    <cellStyle name="Normal 2 2 16 3 2 2" xfId="28448"/>
    <cellStyle name="Normal 2 2 16 3 2 3" xfId="28449"/>
    <cellStyle name="Normal 2 2 16 3 2 4" xfId="28450"/>
    <cellStyle name="Normal 2 2 16 3 3" xfId="28451"/>
    <cellStyle name="Normal 2 2 16 3 4" xfId="28452"/>
    <cellStyle name="Normal 2 2 16 3 5" xfId="28453"/>
    <cellStyle name="Normal 2 2 16 4" xfId="28454"/>
    <cellStyle name="Normal 2 2 16 4 2" xfId="28455"/>
    <cellStyle name="Normal 2 2 16 4 2 2" xfId="28456"/>
    <cellStyle name="Normal 2 2 16 4 2 3" xfId="28457"/>
    <cellStyle name="Normal 2 2 16 4 2 4" xfId="28458"/>
    <cellStyle name="Normal 2 2 16 4 3" xfId="28459"/>
    <cellStyle name="Normal 2 2 16 4 4" xfId="28460"/>
    <cellStyle name="Normal 2 2 16 4 5" xfId="28461"/>
    <cellStyle name="Normal 2 2 16 5" xfId="28462"/>
    <cellStyle name="Normal 2 2 16 5 2" xfId="28463"/>
    <cellStyle name="Normal 2 2 16 5 2 2" xfId="28464"/>
    <cellStyle name="Normal 2 2 16 5 2 3" xfId="28465"/>
    <cellStyle name="Normal 2 2 16 5 2 4" xfId="28466"/>
    <cellStyle name="Normal 2 2 16 5 3" xfId="28467"/>
    <cellStyle name="Normal 2 2 16 5 4" xfId="28468"/>
    <cellStyle name="Normal 2 2 16 5 5" xfId="28469"/>
    <cellStyle name="Normal 2 2 16 6" xfId="28470"/>
    <cellStyle name="Normal 2 2 16 6 2" xfId="28471"/>
    <cellStyle name="Normal 2 2 16 6 2 2" xfId="28472"/>
    <cellStyle name="Normal 2 2 16 6 2 3" xfId="28473"/>
    <cellStyle name="Normal 2 2 16 6 2 4" xfId="28474"/>
    <cellStyle name="Normal 2 2 16 6 3" xfId="28475"/>
    <cellStyle name="Normal 2 2 16 6 4" xfId="28476"/>
    <cellStyle name="Normal 2 2 16 6 5" xfId="28477"/>
    <cellStyle name="Normal 2 2 16 7" xfId="28478"/>
    <cellStyle name="Normal 2 2 16 7 2" xfId="28479"/>
    <cellStyle name="Normal 2 2 16 7 2 2" xfId="28480"/>
    <cellStyle name="Normal 2 2 16 7 2 3" xfId="28481"/>
    <cellStyle name="Normal 2 2 16 7 2 4" xfId="28482"/>
    <cellStyle name="Normal 2 2 16 7 3" xfId="28483"/>
    <cellStyle name="Normal 2 2 16 7 4" xfId="28484"/>
    <cellStyle name="Normal 2 2 16 7 5" xfId="28485"/>
    <cellStyle name="Normal 2 2 16 8" xfId="28486"/>
    <cellStyle name="Normal 2 2 16 8 2" xfId="28487"/>
    <cellStyle name="Normal 2 2 16 8 2 2" xfId="28488"/>
    <cellStyle name="Normal 2 2 16 8 2 3" xfId="28489"/>
    <cellStyle name="Normal 2 2 16 8 2 4" xfId="28490"/>
    <cellStyle name="Normal 2 2 16 8 3" xfId="28491"/>
    <cellStyle name="Normal 2 2 16 8 4" xfId="28492"/>
    <cellStyle name="Normal 2 2 16 8 4 2" xfId="28493"/>
    <cellStyle name="Normal 2 2 16 8 4 2 2" xfId="28494"/>
    <cellStyle name="Normal 2 2 16 8 4 3" xfId="28495"/>
    <cellStyle name="Normal 2 2 16 8 5" xfId="28496"/>
    <cellStyle name="Normal 2 2 16 9" xfId="28497"/>
    <cellStyle name="Normal 2 2 16 9 2" xfId="28498"/>
    <cellStyle name="Normal 2 2 16 9 2 2" xfId="28499"/>
    <cellStyle name="Normal 2 2 16 9 2 3" xfId="28500"/>
    <cellStyle name="Normal 2 2 16 9 2 4" xfId="28501"/>
    <cellStyle name="Normal 2 2 16 9 3" xfId="28502"/>
    <cellStyle name="Normal 2 2 16 9 4" xfId="28503"/>
    <cellStyle name="Normal 2 2 16 9 5" xfId="28504"/>
    <cellStyle name="Normal 2 2 17" xfId="28505"/>
    <cellStyle name="Normal 2 2 17 10" xfId="28506"/>
    <cellStyle name="Normal 2 2 17 10 2" xfId="28507"/>
    <cellStyle name="Normal 2 2 17 10 2 2" xfId="28508"/>
    <cellStyle name="Normal 2 2 17 10 2 3" xfId="28509"/>
    <cellStyle name="Normal 2 2 17 10 2 4" xfId="28510"/>
    <cellStyle name="Normal 2 2 17 10 3" xfId="28511"/>
    <cellStyle name="Normal 2 2 17 10 4" xfId="28512"/>
    <cellStyle name="Normal 2 2 17 10 5" xfId="28513"/>
    <cellStyle name="Normal 2 2 17 11" xfId="28514"/>
    <cellStyle name="Normal 2 2 17 11 2" xfId="28515"/>
    <cellStyle name="Normal 2 2 17 11 2 2" xfId="28516"/>
    <cellStyle name="Normal 2 2 17 11 2 3" xfId="28517"/>
    <cellStyle name="Normal 2 2 17 11 2 4" xfId="28518"/>
    <cellStyle name="Normal 2 2 17 11 3" xfId="28519"/>
    <cellStyle name="Normal 2 2 17 11 4" xfId="28520"/>
    <cellStyle name="Normal 2 2 17 11 5" xfId="28521"/>
    <cellStyle name="Normal 2 2 17 12" xfId="28522"/>
    <cellStyle name="Normal 2 2 17 12 2" xfId="28523"/>
    <cellStyle name="Normal 2 2 17 12 2 2" xfId="28524"/>
    <cellStyle name="Normal 2 2 17 12 2 3" xfId="28525"/>
    <cellStyle name="Normal 2 2 17 12 2 4" xfId="28526"/>
    <cellStyle name="Normal 2 2 17 12 3" xfId="28527"/>
    <cellStyle name="Normal 2 2 17 12 4" xfId="28528"/>
    <cellStyle name="Normal 2 2 17 12 5" xfId="28529"/>
    <cellStyle name="Normal 2 2 17 13" xfId="28530"/>
    <cellStyle name="Normal 2 2 17 13 2" xfId="28531"/>
    <cellStyle name="Normal 2 2 17 13 2 2" xfId="28532"/>
    <cellStyle name="Normal 2 2 17 13 2 3" xfId="28533"/>
    <cellStyle name="Normal 2 2 17 13 2 4" xfId="28534"/>
    <cellStyle name="Normal 2 2 17 13 3" xfId="28535"/>
    <cellStyle name="Normal 2 2 17 13 4" xfId="28536"/>
    <cellStyle name="Normal 2 2 17 13 5" xfId="28537"/>
    <cellStyle name="Normal 2 2 17 14" xfId="28538"/>
    <cellStyle name="Normal 2 2 17 14 2" xfId="28539"/>
    <cellStyle name="Normal 2 2 17 14 2 2" xfId="28540"/>
    <cellStyle name="Normal 2 2 17 14 2 2 2" xfId="28541"/>
    <cellStyle name="Normal 2 2 17 14 2 3" xfId="28542"/>
    <cellStyle name="Normal 2 2 17 14 2 4" xfId="28543"/>
    <cellStyle name="Normal 2 2 17 14 2 5" xfId="28544"/>
    <cellStyle name="Normal 2 2 17 14 3" xfId="28545"/>
    <cellStyle name="Normal 2 2 17 14 4" xfId="28546"/>
    <cellStyle name="Normal 2 2 17 14 5" xfId="28547"/>
    <cellStyle name="Normal 2 2 17 15" xfId="28548"/>
    <cellStyle name="Normal 2 2 17 15 2" xfId="28549"/>
    <cellStyle name="Normal 2 2 17 15 2 2" xfId="28550"/>
    <cellStyle name="Normal 2 2 17 15 2 3" xfId="28551"/>
    <cellStyle name="Normal 2 2 17 15 2 4" xfId="28552"/>
    <cellStyle name="Normal 2 2 17 15 3" xfId="28553"/>
    <cellStyle name="Normal 2 2 17 15 4" xfId="28554"/>
    <cellStyle name="Normal 2 2 17 15 5" xfId="28555"/>
    <cellStyle name="Normal 2 2 17 16" xfId="28556"/>
    <cellStyle name="Normal 2 2 17 16 2" xfId="28557"/>
    <cellStyle name="Normal 2 2 17 16 2 2" xfId="28558"/>
    <cellStyle name="Normal 2 2 17 16 2 3" xfId="28559"/>
    <cellStyle name="Normal 2 2 17 16 2 4" xfId="28560"/>
    <cellStyle name="Normal 2 2 17 16 3" xfId="28561"/>
    <cellStyle name="Normal 2 2 17 16 4" xfId="28562"/>
    <cellStyle name="Normal 2 2 17 16 5" xfId="28563"/>
    <cellStyle name="Normal 2 2 17 17" xfId="28564"/>
    <cellStyle name="Normal 2 2 17 17 2" xfId="28565"/>
    <cellStyle name="Normal 2 2 17 17 2 2" xfId="28566"/>
    <cellStyle name="Normal 2 2 17 17 2 3" xfId="28567"/>
    <cellStyle name="Normal 2 2 17 17 2 4" xfId="28568"/>
    <cellStyle name="Normal 2 2 17 17 3" xfId="28569"/>
    <cellStyle name="Normal 2 2 17 17 4" xfId="28570"/>
    <cellStyle name="Normal 2 2 17 17 5" xfId="28571"/>
    <cellStyle name="Normal 2 2 17 18" xfId="28572"/>
    <cellStyle name="Normal 2 2 17 18 2" xfId="28573"/>
    <cellStyle name="Normal 2 2 17 18 2 2" xfId="28574"/>
    <cellStyle name="Normal 2 2 17 18 2 3" xfId="28575"/>
    <cellStyle name="Normal 2 2 17 18 2 4" xfId="28576"/>
    <cellStyle name="Normal 2 2 17 18 3" xfId="28577"/>
    <cellStyle name="Normal 2 2 17 18 4" xfId="28578"/>
    <cellStyle name="Normal 2 2 17 18 5" xfId="28579"/>
    <cellStyle name="Normal 2 2 17 19" xfId="28580"/>
    <cellStyle name="Normal 2 2 17 19 2" xfId="28581"/>
    <cellStyle name="Normal 2 2 17 19 2 2" xfId="28582"/>
    <cellStyle name="Normal 2 2 17 19 2 3" xfId="28583"/>
    <cellStyle name="Normal 2 2 17 19 2 4" xfId="28584"/>
    <cellStyle name="Normal 2 2 17 19 3" xfId="28585"/>
    <cellStyle name="Normal 2 2 17 19 4" xfId="28586"/>
    <cellStyle name="Normal 2 2 17 19 5" xfId="28587"/>
    <cellStyle name="Normal 2 2 17 2" xfId="28588"/>
    <cellStyle name="Normal 2 2 17 2 2" xfId="28589"/>
    <cellStyle name="Normal 2 2 17 2 2 2" xfId="28590"/>
    <cellStyle name="Normal 2 2 17 2 2 3" xfId="28591"/>
    <cellStyle name="Normal 2 2 17 2 2 4" xfId="28592"/>
    <cellStyle name="Normal 2 2 17 2 3" xfId="28593"/>
    <cellStyle name="Normal 2 2 17 2 3 2" xfId="28594"/>
    <cellStyle name="Normal 2 2 17 2 4" xfId="28595"/>
    <cellStyle name="Normal 2 2 17 2 5" xfId="28596"/>
    <cellStyle name="Normal 2 2 17 2 6" xfId="28597"/>
    <cellStyle name="Normal 2 2 17 20" xfId="28598"/>
    <cellStyle name="Normal 2 2 17 20 2" xfId="28599"/>
    <cellStyle name="Normal 2 2 17 20 3" xfId="28600"/>
    <cellStyle name="Normal 2 2 17 20 4" xfId="28601"/>
    <cellStyle name="Normal 2 2 17 21" xfId="28602"/>
    <cellStyle name="Normal 2 2 17 21 2" xfId="28603"/>
    <cellStyle name="Normal 2 2 17 21 2 2" xfId="28604"/>
    <cellStyle name="Normal 2 2 17 21 3" xfId="28605"/>
    <cellStyle name="Normal 2 2 17 22" xfId="28606"/>
    <cellStyle name="Normal 2 2 17 23" xfId="28607"/>
    <cellStyle name="Normal 2 2 17 3" xfId="28608"/>
    <cellStyle name="Normal 2 2 17 3 2" xfId="28609"/>
    <cellStyle name="Normal 2 2 17 3 2 2" xfId="28610"/>
    <cellStyle name="Normal 2 2 17 3 2 3" xfId="28611"/>
    <cellStyle name="Normal 2 2 17 3 2 4" xfId="28612"/>
    <cellStyle name="Normal 2 2 17 3 3" xfId="28613"/>
    <cellStyle name="Normal 2 2 17 3 4" xfId="28614"/>
    <cellStyle name="Normal 2 2 17 3 5" xfId="28615"/>
    <cellStyle name="Normal 2 2 17 4" xfId="28616"/>
    <cellStyle name="Normal 2 2 17 4 2" xfId="28617"/>
    <cellStyle name="Normal 2 2 17 4 2 2" xfId="28618"/>
    <cellStyle name="Normal 2 2 17 4 2 3" xfId="28619"/>
    <cellStyle name="Normal 2 2 17 4 2 4" xfId="28620"/>
    <cellStyle name="Normal 2 2 17 4 3" xfId="28621"/>
    <cellStyle name="Normal 2 2 17 4 4" xfId="28622"/>
    <cellStyle name="Normal 2 2 17 4 5" xfId="28623"/>
    <cellStyle name="Normal 2 2 17 5" xfId="28624"/>
    <cellStyle name="Normal 2 2 17 5 2" xfId="28625"/>
    <cellStyle name="Normal 2 2 17 5 2 2" xfId="28626"/>
    <cellStyle name="Normal 2 2 17 5 2 3" xfId="28627"/>
    <cellStyle name="Normal 2 2 17 5 2 4" xfId="28628"/>
    <cellStyle name="Normal 2 2 17 5 3" xfId="28629"/>
    <cellStyle name="Normal 2 2 17 5 4" xfId="28630"/>
    <cellStyle name="Normal 2 2 17 5 5" xfId="28631"/>
    <cellStyle name="Normal 2 2 17 6" xfId="28632"/>
    <cellStyle name="Normal 2 2 17 6 2" xfId="28633"/>
    <cellStyle name="Normal 2 2 17 6 2 2" xfId="28634"/>
    <cellStyle name="Normal 2 2 17 6 2 3" xfId="28635"/>
    <cellStyle name="Normal 2 2 17 6 2 4" xfId="28636"/>
    <cellStyle name="Normal 2 2 17 6 3" xfId="28637"/>
    <cellStyle name="Normal 2 2 17 6 4" xfId="28638"/>
    <cellStyle name="Normal 2 2 17 6 5" xfId="28639"/>
    <cellStyle name="Normal 2 2 17 7" xfId="28640"/>
    <cellStyle name="Normal 2 2 17 7 2" xfId="28641"/>
    <cellStyle name="Normal 2 2 17 7 2 2" xfId="28642"/>
    <cellStyle name="Normal 2 2 17 7 2 3" xfId="28643"/>
    <cellStyle name="Normal 2 2 17 7 2 4" xfId="28644"/>
    <cellStyle name="Normal 2 2 17 7 3" xfId="28645"/>
    <cellStyle name="Normal 2 2 17 7 4" xfId="28646"/>
    <cellStyle name="Normal 2 2 17 7 5" xfId="28647"/>
    <cellStyle name="Normal 2 2 17 8" xfId="28648"/>
    <cellStyle name="Normal 2 2 17 8 2" xfId="28649"/>
    <cellStyle name="Normal 2 2 17 8 2 2" xfId="28650"/>
    <cellStyle name="Normal 2 2 17 8 2 3" xfId="28651"/>
    <cellStyle name="Normal 2 2 17 8 2 4" xfId="28652"/>
    <cellStyle name="Normal 2 2 17 8 3" xfId="28653"/>
    <cellStyle name="Normal 2 2 17 8 4" xfId="28654"/>
    <cellStyle name="Normal 2 2 17 8 5" xfId="28655"/>
    <cellStyle name="Normal 2 2 17 9" xfId="28656"/>
    <cellStyle name="Normal 2 2 17 9 2" xfId="28657"/>
    <cellStyle name="Normal 2 2 17 9 2 2" xfId="28658"/>
    <cellStyle name="Normal 2 2 17 9 2 3" xfId="28659"/>
    <cellStyle name="Normal 2 2 17 9 2 4" xfId="28660"/>
    <cellStyle name="Normal 2 2 17 9 3" xfId="28661"/>
    <cellStyle name="Normal 2 2 17 9 4" xfId="28662"/>
    <cellStyle name="Normal 2 2 17 9 5" xfId="28663"/>
    <cellStyle name="Normal 2 2 18" xfId="28664"/>
    <cellStyle name="Normal 2 2 18 10" xfId="28665"/>
    <cellStyle name="Normal 2 2 18 10 2" xfId="28666"/>
    <cellStyle name="Normal 2 2 18 10 2 2" xfId="28667"/>
    <cellStyle name="Normal 2 2 18 10 2 2 2" xfId="28668"/>
    <cellStyle name="Normal 2 2 18 10 2 3" xfId="28669"/>
    <cellStyle name="Normal 2 2 18 10 2 4" xfId="28670"/>
    <cellStyle name="Normal 2 2 18 10 2 5" xfId="28671"/>
    <cellStyle name="Normal 2 2 18 10 3" xfId="28672"/>
    <cellStyle name="Normal 2 2 18 10 4" xfId="28673"/>
    <cellStyle name="Normal 2 2 18 10 5" xfId="28674"/>
    <cellStyle name="Normal 2 2 18 11" xfId="28675"/>
    <cellStyle name="Normal 2 2 18 11 2" xfId="28676"/>
    <cellStyle name="Normal 2 2 18 11 2 2" xfId="28677"/>
    <cellStyle name="Normal 2 2 18 11 2 3" xfId="28678"/>
    <cellStyle name="Normal 2 2 18 11 2 4" xfId="28679"/>
    <cellStyle name="Normal 2 2 18 11 3" xfId="28680"/>
    <cellStyle name="Normal 2 2 18 11 4" xfId="28681"/>
    <cellStyle name="Normal 2 2 18 11 4 2" xfId="28682"/>
    <cellStyle name="Normal 2 2 18 11 4 2 2" xfId="28683"/>
    <cellStyle name="Normal 2 2 18 11 4 3" xfId="28684"/>
    <cellStyle name="Normal 2 2 18 11 5" xfId="28685"/>
    <cellStyle name="Normal 2 2 18 12" xfId="28686"/>
    <cellStyle name="Normal 2 2 18 12 2" xfId="28687"/>
    <cellStyle name="Normal 2 2 18 12 2 2" xfId="28688"/>
    <cellStyle name="Normal 2 2 18 12 2 3" xfId="28689"/>
    <cellStyle name="Normal 2 2 18 12 2 4" xfId="28690"/>
    <cellStyle name="Normal 2 2 18 12 3" xfId="28691"/>
    <cellStyle name="Normal 2 2 18 12 4" xfId="28692"/>
    <cellStyle name="Normal 2 2 18 12 5" xfId="28693"/>
    <cellStyle name="Normal 2 2 18 13" xfId="28694"/>
    <cellStyle name="Normal 2 2 18 13 2" xfId="28695"/>
    <cellStyle name="Normal 2 2 18 13 2 2" xfId="28696"/>
    <cellStyle name="Normal 2 2 18 13 2 3" xfId="28697"/>
    <cellStyle name="Normal 2 2 18 13 2 4" xfId="28698"/>
    <cellStyle name="Normal 2 2 18 13 3" xfId="28699"/>
    <cellStyle name="Normal 2 2 18 13 4" xfId="28700"/>
    <cellStyle name="Normal 2 2 18 13 5" xfId="28701"/>
    <cellStyle name="Normal 2 2 18 14" xfId="28702"/>
    <cellStyle name="Normal 2 2 18 14 2" xfId="28703"/>
    <cellStyle name="Normal 2 2 18 14 2 2" xfId="28704"/>
    <cellStyle name="Normal 2 2 18 14 2 3" xfId="28705"/>
    <cellStyle name="Normal 2 2 18 14 2 4" xfId="28706"/>
    <cellStyle name="Normal 2 2 18 14 3" xfId="28707"/>
    <cellStyle name="Normal 2 2 18 14 4" xfId="28708"/>
    <cellStyle name="Normal 2 2 18 14 5" xfId="28709"/>
    <cellStyle name="Normal 2 2 18 15" xfId="28710"/>
    <cellStyle name="Normal 2 2 18 15 2" xfId="28711"/>
    <cellStyle name="Normal 2 2 18 15 2 2" xfId="28712"/>
    <cellStyle name="Normal 2 2 18 15 2 2 2" xfId="28713"/>
    <cellStyle name="Normal 2 2 18 15 2 2 2 2" xfId="28714"/>
    <cellStyle name="Normal 2 2 18 15 2 2 3" xfId="28715"/>
    <cellStyle name="Normal 2 2 18 15 2 3" xfId="28716"/>
    <cellStyle name="Normal 2 2 18 15 2 4" xfId="28717"/>
    <cellStyle name="Normal 2 2 18 15 3" xfId="28718"/>
    <cellStyle name="Normal 2 2 18 15 4" xfId="28719"/>
    <cellStyle name="Normal 2 2 18 15 5" xfId="28720"/>
    <cellStyle name="Normal 2 2 18 16" xfId="28721"/>
    <cellStyle name="Normal 2 2 18 16 2" xfId="28722"/>
    <cellStyle name="Normal 2 2 18 16 2 2" xfId="28723"/>
    <cellStyle name="Normal 2 2 18 16 2 3" xfId="28724"/>
    <cellStyle name="Normal 2 2 18 16 2 4" xfId="28725"/>
    <cellStyle name="Normal 2 2 18 16 3" xfId="28726"/>
    <cellStyle name="Normal 2 2 18 16 4" xfId="28727"/>
    <cellStyle name="Normal 2 2 18 16 5" xfId="28728"/>
    <cellStyle name="Normal 2 2 18 17" xfId="28729"/>
    <cellStyle name="Normal 2 2 18 17 2" xfId="28730"/>
    <cellStyle name="Normal 2 2 18 17 2 2" xfId="28731"/>
    <cellStyle name="Normal 2 2 18 17 2 3" xfId="28732"/>
    <cellStyle name="Normal 2 2 18 17 2 4" xfId="28733"/>
    <cellStyle name="Normal 2 2 18 17 3" xfId="28734"/>
    <cellStyle name="Normal 2 2 18 17 4" xfId="28735"/>
    <cellStyle name="Normal 2 2 18 17 5" xfId="28736"/>
    <cellStyle name="Normal 2 2 18 18" xfId="28737"/>
    <cellStyle name="Normal 2 2 18 18 2" xfId="28738"/>
    <cellStyle name="Normal 2 2 18 18 2 2" xfId="28739"/>
    <cellStyle name="Normal 2 2 18 18 2 3" xfId="28740"/>
    <cellStyle name="Normal 2 2 18 18 2 4" xfId="28741"/>
    <cellStyle name="Normal 2 2 18 18 3" xfId="28742"/>
    <cellStyle name="Normal 2 2 18 18 4" xfId="28743"/>
    <cellStyle name="Normal 2 2 18 18 5" xfId="28744"/>
    <cellStyle name="Normal 2 2 18 19" xfId="28745"/>
    <cellStyle name="Normal 2 2 18 19 2" xfId="28746"/>
    <cellStyle name="Normal 2 2 18 19 2 2" xfId="28747"/>
    <cellStyle name="Normal 2 2 18 19 2 3" xfId="28748"/>
    <cellStyle name="Normal 2 2 18 19 2 4" xfId="28749"/>
    <cellStyle name="Normal 2 2 18 19 3" xfId="28750"/>
    <cellStyle name="Normal 2 2 18 19 3 2" xfId="28751"/>
    <cellStyle name="Normal 2 2 18 19 4" xfId="28752"/>
    <cellStyle name="Normal 2 2 18 19 5" xfId="28753"/>
    <cellStyle name="Normal 2 2 18 19 6" xfId="28754"/>
    <cellStyle name="Normal 2 2 18 2" xfId="28755"/>
    <cellStyle name="Normal 2 2 18 2 2" xfId="28756"/>
    <cellStyle name="Normal 2 2 18 2 2 2" xfId="28757"/>
    <cellStyle name="Normal 2 2 18 2 2 2 2" xfId="28758"/>
    <cellStyle name="Normal 2 2 18 2 2 3" xfId="28759"/>
    <cellStyle name="Normal 2 2 18 2 2 4" xfId="28760"/>
    <cellStyle name="Normal 2 2 18 2 2 5" xfId="28761"/>
    <cellStyle name="Normal 2 2 18 2 3" xfId="28762"/>
    <cellStyle name="Normal 2 2 18 2 4" xfId="28763"/>
    <cellStyle name="Normal 2 2 18 2 5" xfId="28764"/>
    <cellStyle name="Normal 2 2 18 20" xfId="28765"/>
    <cellStyle name="Normal 2 2 18 20 2" xfId="28766"/>
    <cellStyle name="Normal 2 2 18 20 3" xfId="28767"/>
    <cellStyle name="Normal 2 2 18 20 4" xfId="28768"/>
    <cellStyle name="Normal 2 2 18 21" xfId="28769"/>
    <cellStyle name="Normal 2 2 18 22" xfId="28770"/>
    <cellStyle name="Normal 2 2 18 23" xfId="28771"/>
    <cellStyle name="Normal 2 2 18 3" xfId="28772"/>
    <cellStyle name="Normal 2 2 18 3 2" xfId="28773"/>
    <cellStyle name="Normal 2 2 18 3 2 2" xfId="28774"/>
    <cellStyle name="Normal 2 2 18 3 2 3" xfId="28775"/>
    <cellStyle name="Normal 2 2 18 3 2 4" xfId="28776"/>
    <cellStyle name="Normal 2 2 18 3 3" xfId="28777"/>
    <cellStyle name="Normal 2 2 18 3 4" xfId="28778"/>
    <cellStyle name="Normal 2 2 18 3 5" xfId="28779"/>
    <cellStyle name="Normal 2 2 18 4" xfId="28780"/>
    <cellStyle name="Normal 2 2 18 4 2" xfId="28781"/>
    <cellStyle name="Normal 2 2 18 4 2 2" xfId="28782"/>
    <cellStyle name="Normal 2 2 18 4 2 2 2" xfId="28783"/>
    <cellStyle name="Normal 2 2 18 4 2 2 2 2" xfId="28784"/>
    <cellStyle name="Normal 2 2 18 4 2 2 3" xfId="28785"/>
    <cellStyle name="Normal 2 2 18 4 2 3" xfId="28786"/>
    <cellStyle name="Normal 2 2 18 4 2 4" xfId="28787"/>
    <cellStyle name="Normal 2 2 18 4 3" xfId="28788"/>
    <cellStyle name="Normal 2 2 18 4 4" xfId="28789"/>
    <cellStyle name="Normal 2 2 18 4 5" xfId="28790"/>
    <cellStyle name="Normal 2 2 18 5" xfId="28791"/>
    <cellStyle name="Normal 2 2 18 5 2" xfId="28792"/>
    <cellStyle name="Normal 2 2 18 5 2 2" xfId="28793"/>
    <cellStyle name="Normal 2 2 18 5 2 3" xfId="28794"/>
    <cellStyle name="Normal 2 2 18 5 2 4" xfId="28795"/>
    <cellStyle name="Normal 2 2 18 5 3" xfId="28796"/>
    <cellStyle name="Normal 2 2 18 5 4" xfId="28797"/>
    <cellStyle name="Normal 2 2 18 5 5" xfId="28798"/>
    <cellStyle name="Normal 2 2 18 6" xfId="28799"/>
    <cellStyle name="Normal 2 2 18 6 2" xfId="28800"/>
    <cellStyle name="Normal 2 2 18 6 2 2" xfId="28801"/>
    <cellStyle name="Normal 2 2 18 6 2 3" xfId="28802"/>
    <cellStyle name="Normal 2 2 18 6 2 3 2" xfId="28803"/>
    <cellStyle name="Normal 2 2 18 6 2 3 2 2" xfId="28804"/>
    <cellStyle name="Normal 2 2 18 6 2 3 3" xfId="28805"/>
    <cellStyle name="Normal 2 2 18 6 2 4" xfId="28806"/>
    <cellStyle name="Normal 2 2 18 6 3" xfId="28807"/>
    <cellStyle name="Normal 2 2 18 6 4" xfId="28808"/>
    <cellStyle name="Normal 2 2 18 6 5" xfId="28809"/>
    <cellStyle name="Normal 2 2 18 7" xfId="28810"/>
    <cellStyle name="Normal 2 2 18 7 2" xfId="28811"/>
    <cellStyle name="Normal 2 2 18 7 2 2" xfId="28812"/>
    <cellStyle name="Normal 2 2 18 7 2 3" xfId="28813"/>
    <cellStyle name="Normal 2 2 18 7 2 4" xfId="28814"/>
    <cellStyle name="Normal 2 2 18 7 3" xfId="28815"/>
    <cellStyle name="Normal 2 2 18 7 4" xfId="28816"/>
    <cellStyle name="Normal 2 2 18 7 5" xfId="28817"/>
    <cellStyle name="Normal 2 2 18 8" xfId="28818"/>
    <cellStyle name="Normal 2 2 18 8 2" xfId="28819"/>
    <cellStyle name="Normal 2 2 18 8 2 2" xfId="28820"/>
    <cellStyle name="Normal 2 2 18 8 2 3" xfId="28821"/>
    <cellStyle name="Normal 2 2 18 8 2 4" xfId="28822"/>
    <cellStyle name="Normal 2 2 18 8 3" xfId="28823"/>
    <cellStyle name="Normal 2 2 18 8 4" xfId="28824"/>
    <cellStyle name="Normal 2 2 18 8 5" xfId="28825"/>
    <cellStyle name="Normal 2 2 18 9" xfId="28826"/>
    <cellStyle name="Normal 2 2 18 9 2" xfId="28827"/>
    <cellStyle name="Normal 2 2 18 9 2 2" xfId="28828"/>
    <cellStyle name="Normal 2 2 18 9 2 3" xfId="28829"/>
    <cellStyle name="Normal 2 2 18 9 2 4" xfId="28830"/>
    <cellStyle name="Normal 2 2 18 9 3" xfId="28831"/>
    <cellStyle name="Normal 2 2 18 9 4" xfId="28832"/>
    <cellStyle name="Normal 2 2 18 9 5" xfId="28833"/>
    <cellStyle name="Normal 2 2 19" xfId="28834"/>
    <cellStyle name="Normal 2 2 19 10" xfId="28835"/>
    <cellStyle name="Normal 2 2 19 10 2" xfId="28836"/>
    <cellStyle name="Normal 2 2 19 10 2 2" xfId="28837"/>
    <cellStyle name="Normal 2 2 19 10 2 3" xfId="28838"/>
    <cellStyle name="Normal 2 2 19 10 2 4" xfId="28839"/>
    <cellStyle name="Normal 2 2 19 10 3" xfId="28840"/>
    <cellStyle name="Normal 2 2 19 10 4" xfId="28841"/>
    <cellStyle name="Normal 2 2 19 10 5" xfId="28842"/>
    <cellStyle name="Normal 2 2 19 11" xfId="28843"/>
    <cellStyle name="Normal 2 2 19 11 2" xfId="28844"/>
    <cellStyle name="Normal 2 2 19 11 2 2" xfId="28845"/>
    <cellStyle name="Normal 2 2 19 11 2 3" xfId="28846"/>
    <cellStyle name="Normal 2 2 19 11 2 4" xfId="28847"/>
    <cellStyle name="Normal 2 2 19 11 3" xfId="28848"/>
    <cellStyle name="Normal 2 2 19 11 4" xfId="28849"/>
    <cellStyle name="Normal 2 2 19 11 5" xfId="28850"/>
    <cellStyle name="Normal 2 2 19 12" xfId="28851"/>
    <cellStyle name="Normal 2 2 19 12 2" xfId="28852"/>
    <cellStyle name="Normal 2 2 19 12 2 2" xfId="28853"/>
    <cellStyle name="Normal 2 2 19 12 2 3" xfId="28854"/>
    <cellStyle name="Normal 2 2 19 12 2 3 2" xfId="28855"/>
    <cellStyle name="Normal 2 2 19 12 2 3 2 2" xfId="28856"/>
    <cellStyle name="Normal 2 2 19 12 2 3 3" xfId="28857"/>
    <cellStyle name="Normal 2 2 19 12 2 4" xfId="28858"/>
    <cellStyle name="Normal 2 2 19 12 3" xfId="28859"/>
    <cellStyle name="Normal 2 2 19 12 4" xfId="28860"/>
    <cellStyle name="Normal 2 2 19 12 5" xfId="28861"/>
    <cellStyle name="Normal 2 2 19 13" xfId="28862"/>
    <cellStyle name="Normal 2 2 19 13 2" xfId="28863"/>
    <cellStyle name="Normal 2 2 19 13 2 2" xfId="28864"/>
    <cellStyle name="Normal 2 2 19 13 2 3" xfId="28865"/>
    <cellStyle name="Normal 2 2 19 13 2 4" xfId="28866"/>
    <cellStyle name="Normal 2 2 19 13 3" xfId="28867"/>
    <cellStyle name="Normal 2 2 19 13 3 2" xfId="28868"/>
    <cellStyle name="Normal 2 2 19 13 3 2 2" xfId="28869"/>
    <cellStyle name="Normal 2 2 19 13 3 3" xfId="28870"/>
    <cellStyle name="Normal 2 2 19 13 4" xfId="28871"/>
    <cellStyle name="Normal 2 2 19 13 5" xfId="28872"/>
    <cellStyle name="Normal 2 2 19 14" xfId="28873"/>
    <cellStyle name="Normal 2 2 19 14 2" xfId="28874"/>
    <cellStyle name="Normal 2 2 19 14 2 2" xfId="28875"/>
    <cellStyle name="Normal 2 2 19 14 2 3" xfId="28876"/>
    <cellStyle name="Normal 2 2 19 14 2 4" xfId="28877"/>
    <cellStyle name="Normal 2 2 19 14 3" xfId="28878"/>
    <cellStyle name="Normal 2 2 19 14 4" xfId="28879"/>
    <cellStyle name="Normal 2 2 19 14 5" xfId="28880"/>
    <cellStyle name="Normal 2 2 19 15" xfId="28881"/>
    <cellStyle name="Normal 2 2 19 15 2" xfId="28882"/>
    <cellStyle name="Normal 2 2 19 15 2 2" xfId="28883"/>
    <cellStyle name="Normal 2 2 19 15 2 3" xfId="28884"/>
    <cellStyle name="Normal 2 2 19 15 2 4" xfId="28885"/>
    <cellStyle name="Normal 2 2 19 15 3" xfId="28886"/>
    <cellStyle name="Normal 2 2 19 15 4" xfId="28887"/>
    <cellStyle name="Normal 2 2 19 15 5" xfId="28888"/>
    <cellStyle name="Normal 2 2 19 16" xfId="28889"/>
    <cellStyle name="Normal 2 2 19 16 2" xfId="28890"/>
    <cellStyle name="Normal 2 2 19 16 2 2" xfId="28891"/>
    <cellStyle name="Normal 2 2 19 16 2 3" xfId="28892"/>
    <cellStyle name="Normal 2 2 19 16 2 4" xfId="28893"/>
    <cellStyle name="Normal 2 2 19 16 3" xfId="28894"/>
    <cellStyle name="Normal 2 2 19 16 4" xfId="28895"/>
    <cellStyle name="Normal 2 2 19 16 5" xfId="28896"/>
    <cellStyle name="Normal 2 2 19 17" xfId="28897"/>
    <cellStyle name="Normal 2 2 19 17 2" xfId="28898"/>
    <cellStyle name="Normal 2 2 19 17 2 2" xfId="28899"/>
    <cellStyle name="Normal 2 2 19 17 2 3" xfId="28900"/>
    <cellStyle name="Normal 2 2 19 17 2 4" xfId="28901"/>
    <cellStyle name="Normal 2 2 19 17 3" xfId="28902"/>
    <cellStyle name="Normal 2 2 19 17 4" xfId="28903"/>
    <cellStyle name="Normal 2 2 19 17 5" xfId="28904"/>
    <cellStyle name="Normal 2 2 19 18" xfId="28905"/>
    <cellStyle name="Normal 2 2 19 18 2" xfId="28906"/>
    <cellStyle name="Normal 2 2 19 18 2 2" xfId="28907"/>
    <cellStyle name="Normal 2 2 19 18 2 3" xfId="28908"/>
    <cellStyle name="Normal 2 2 19 18 2 4" xfId="28909"/>
    <cellStyle name="Normal 2 2 19 18 3" xfId="28910"/>
    <cellStyle name="Normal 2 2 19 18 4" xfId="28911"/>
    <cellStyle name="Normal 2 2 19 18 5" xfId="28912"/>
    <cellStyle name="Normal 2 2 19 19" xfId="28913"/>
    <cellStyle name="Normal 2 2 19 19 2" xfId="28914"/>
    <cellStyle name="Normal 2 2 19 19 2 2" xfId="28915"/>
    <cellStyle name="Normal 2 2 19 19 2 3" xfId="28916"/>
    <cellStyle name="Normal 2 2 19 19 2 4" xfId="28917"/>
    <cellStyle name="Normal 2 2 19 19 3" xfId="28918"/>
    <cellStyle name="Normal 2 2 19 19 4" xfId="28919"/>
    <cellStyle name="Normal 2 2 19 19 5" xfId="28920"/>
    <cellStyle name="Normal 2 2 19 2" xfId="28921"/>
    <cellStyle name="Normal 2 2 19 2 2" xfId="28922"/>
    <cellStyle name="Normal 2 2 19 2 2 2" xfId="28923"/>
    <cellStyle name="Normal 2 2 19 2 2 3" xfId="28924"/>
    <cellStyle name="Normal 2 2 19 2 2 4" xfId="28925"/>
    <cellStyle name="Normal 2 2 19 2 3" xfId="28926"/>
    <cellStyle name="Normal 2 2 19 2 4" xfId="28927"/>
    <cellStyle name="Normal 2 2 19 2 5" xfId="28928"/>
    <cellStyle name="Normal 2 2 19 20" xfId="28929"/>
    <cellStyle name="Normal 2 2 19 20 2" xfId="28930"/>
    <cellStyle name="Normal 2 2 19 20 3" xfId="28931"/>
    <cellStyle name="Normal 2 2 19 20 4" xfId="28932"/>
    <cellStyle name="Normal 2 2 19 21" xfId="28933"/>
    <cellStyle name="Normal 2 2 19 22" xfId="28934"/>
    <cellStyle name="Normal 2 2 19 23" xfId="28935"/>
    <cellStyle name="Normal 2 2 19 3" xfId="28936"/>
    <cellStyle name="Normal 2 2 19 3 2" xfId="28937"/>
    <cellStyle name="Normal 2 2 19 3 2 2" xfId="28938"/>
    <cellStyle name="Normal 2 2 19 3 2 3" xfId="28939"/>
    <cellStyle name="Normal 2 2 19 3 2 4" xfId="28940"/>
    <cellStyle name="Normal 2 2 19 3 3" xfId="28941"/>
    <cellStyle name="Normal 2 2 19 3 4" xfId="28942"/>
    <cellStyle name="Normal 2 2 19 3 5" xfId="28943"/>
    <cellStyle name="Normal 2 2 19 4" xfId="28944"/>
    <cellStyle name="Normal 2 2 19 4 2" xfId="28945"/>
    <cellStyle name="Normal 2 2 19 4 2 2" xfId="28946"/>
    <cellStyle name="Normal 2 2 19 4 2 3" xfId="28947"/>
    <cellStyle name="Normal 2 2 19 4 2 4" xfId="28948"/>
    <cellStyle name="Normal 2 2 19 4 3" xfId="28949"/>
    <cellStyle name="Normal 2 2 19 4 4" xfId="28950"/>
    <cellStyle name="Normal 2 2 19 4 5" xfId="28951"/>
    <cellStyle name="Normal 2 2 19 5" xfId="28952"/>
    <cellStyle name="Normal 2 2 19 5 2" xfId="28953"/>
    <cellStyle name="Normal 2 2 19 5 2 2" xfId="28954"/>
    <cellStyle name="Normal 2 2 19 5 2 3" xfId="28955"/>
    <cellStyle name="Normal 2 2 19 5 2 4" xfId="28956"/>
    <cellStyle name="Normal 2 2 19 5 3" xfId="28957"/>
    <cellStyle name="Normal 2 2 19 5 4" xfId="28958"/>
    <cellStyle name="Normal 2 2 19 5 5" xfId="28959"/>
    <cellStyle name="Normal 2 2 19 6" xfId="28960"/>
    <cellStyle name="Normal 2 2 19 6 2" xfId="28961"/>
    <cellStyle name="Normal 2 2 19 6 2 2" xfId="28962"/>
    <cellStyle name="Normal 2 2 19 6 2 3" xfId="28963"/>
    <cellStyle name="Normal 2 2 19 6 2 4" xfId="28964"/>
    <cellStyle name="Normal 2 2 19 6 3" xfId="28965"/>
    <cellStyle name="Normal 2 2 19 6 4" xfId="28966"/>
    <cellStyle name="Normal 2 2 19 6 5" xfId="28967"/>
    <cellStyle name="Normal 2 2 19 7" xfId="28968"/>
    <cellStyle name="Normal 2 2 19 7 2" xfId="28969"/>
    <cellStyle name="Normal 2 2 19 7 2 2" xfId="28970"/>
    <cellStyle name="Normal 2 2 19 7 2 3" xfId="28971"/>
    <cellStyle name="Normal 2 2 19 7 2 4" xfId="28972"/>
    <cellStyle name="Normal 2 2 19 7 3" xfId="28973"/>
    <cellStyle name="Normal 2 2 19 7 4" xfId="28974"/>
    <cellStyle name="Normal 2 2 19 7 5" xfId="28975"/>
    <cellStyle name="Normal 2 2 19 8" xfId="28976"/>
    <cellStyle name="Normal 2 2 19 8 2" xfId="28977"/>
    <cellStyle name="Normal 2 2 19 8 2 2" xfId="28978"/>
    <cellStyle name="Normal 2 2 19 8 2 3" xfId="28979"/>
    <cellStyle name="Normal 2 2 19 8 2 4" xfId="28980"/>
    <cellStyle name="Normal 2 2 19 8 3" xfId="28981"/>
    <cellStyle name="Normal 2 2 19 8 4" xfId="28982"/>
    <cellStyle name="Normal 2 2 19 8 5" xfId="28983"/>
    <cellStyle name="Normal 2 2 19 9" xfId="28984"/>
    <cellStyle name="Normal 2 2 19 9 2" xfId="28985"/>
    <cellStyle name="Normal 2 2 19 9 2 2" xfId="28986"/>
    <cellStyle name="Normal 2 2 19 9 2 3" xfId="28987"/>
    <cellStyle name="Normal 2 2 19 9 2 4" xfId="28988"/>
    <cellStyle name="Normal 2 2 19 9 3" xfId="28989"/>
    <cellStyle name="Normal 2 2 19 9 4" xfId="28990"/>
    <cellStyle name="Normal 2 2 19 9 5" xfId="28991"/>
    <cellStyle name="Normal 2 2 2" xfId="28992"/>
    <cellStyle name="Normal 2 2 2 10" xfId="28993"/>
    <cellStyle name="Normal 2 2 2 10 2" xfId="28994"/>
    <cellStyle name="Normal 2 2 2 10 2 2" xfId="28995"/>
    <cellStyle name="Normal 2 2 2 10 2 3" xfId="28996"/>
    <cellStyle name="Normal 2 2 2 10 2 4" xfId="28997"/>
    <cellStyle name="Normal 2 2 2 10 3" xfId="28998"/>
    <cellStyle name="Normal 2 2 2 10 4" xfId="28999"/>
    <cellStyle name="Normal 2 2 2 10 5" xfId="29000"/>
    <cellStyle name="Normal 2 2 2 11" xfId="29001"/>
    <cellStyle name="Normal 2 2 2 11 2" xfId="29002"/>
    <cellStyle name="Normal 2 2 2 11 2 2" xfId="29003"/>
    <cellStyle name="Normal 2 2 2 11 2 3" xfId="29004"/>
    <cellStyle name="Normal 2 2 2 11 2 4" xfId="29005"/>
    <cellStyle name="Normal 2 2 2 11 3" xfId="29006"/>
    <cellStyle name="Normal 2 2 2 11 4" xfId="29007"/>
    <cellStyle name="Normal 2 2 2 11 5" xfId="29008"/>
    <cellStyle name="Normal 2 2 2 12" xfId="29009"/>
    <cellStyle name="Normal 2 2 2 12 2" xfId="29010"/>
    <cellStyle name="Normal 2 2 2 12 2 2" xfId="29011"/>
    <cellStyle name="Normal 2 2 2 12 2 3" xfId="29012"/>
    <cellStyle name="Normal 2 2 2 12 2 4" xfId="29013"/>
    <cellStyle name="Normal 2 2 2 12 3" xfId="29014"/>
    <cellStyle name="Normal 2 2 2 12 4" xfId="29015"/>
    <cellStyle name="Normal 2 2 2 12 5" xfId="29016"/>
    <cellStyle name="Normal 2 2 2 13" xfId="29017"/>
    <cellStyle name="Normal 2 2 2 13 2" xfId="29018"/>
    <cellStyle name="Normal 2 2 2 13 2 2" xfId="29019"/>
    <cellStyle name="Normal 2 2 2 13 2 3" xfId="29020"/>
    <cellStyle name="Normal 2 2 2 13 2 4" xfId="29021"/>
    <cellStyle name="Normal 2 2 2 13 3" xfId="29022"/>
    <cellStyle name="Normal 2 2 2 13 4" xfId="29023"/>
    <cellStyle name="Normal 2 2 2 13 5" xfId="29024"/>
    <cellStyle name="Normal 2 2 2 14" xfId="29025"/>
    <cellStyle name="Normal 2 2 2 14 2" xfId="29026"/>
    <cellStyle name="Normal 2 2 2 14 2 2" xfId="29027"/>
    <cellStyle name="Normal 2 2 2 14 2 3" xfId="29028"/>
    <cellStyle name="Normal 2 2 2 14 2 4" xfId="29029"/>
    <cellStyle name="Normal 2 2 2 14 3" xfId="29030"/>
    <cellStyle name="Normal 2 2 2 14 4" xfId="29031"/>
    <cellStyle name="Normal 2 2 2 14 5" xfId="29032"/>
    <cellStyle name="Normal 2 2 2 15" xfId="29033"/>
    <cellStyle name="Normal 2 2 2 15 2" xfId="29034"/>
    <cellStyle name="Normal 2 2 2 15 2 2" xfId="29035"/>
    <cellStyle name="Normal 2 2 2 15 2 3" xfId="29036"/>
    <cellStyle name="Normal 2 2 2 15 2 4" xfId="29037"/>
    <cellStyle name="Normal 2 2 2 15 3" xfId="29038"/>
    <cellStyle name="Normal 2 2 2 15 4" xfId="29039"/>
    <cellStyle name="Normal 2 2 2 15 5" xfId="29040"/>
    <cellStyle name="Normal 2 2 2 16" xfId="29041"/>
    <cellStyle name="Normal 2 2 2 16 2" xfId="29042"/>
    <cellStyle name="Normal 2 2 2 16 2 2" xfId="29043"/>
    <cellStyle name="Normal 2 2 2 16 2 3" xfId="29044"/>
    <cellStyle name="Normal 2 2 2 16 2 4" xfId="29045"/>
    <cellStyle name="Normal 2 2 2 16 3" xfId="29046"/>
    <cellStyle name="Normal 2 2 2 16 4" xfId="29047"/>
    <cellStyle name="Normal 2 2 2 16 5" xfId="29048"/>
    <cellStyle name="Normal 2 2 2 17" xfId="29049"/>
    <cellStyle name="Normal 2 2 2 17 2" xfId="29050"/>
    <cellStyle name="Normal 2 2 2 17 2 2" xfId="29051"/>
    <cellStyle name="Normal 2 2 2 17 2 3" xfId="29052"/>
    <cellStyle name="Normal 2 2 2 17 2 4" xfId="29053"/>
    <cellStyle name="Normal 2 2 2 17 3" xfId="29054"/>
    <cellStyle name="Normal 2 2 2 17 4" xfId="29055"/>
    <cellStyle name="Normal 2 2 2 17 5" xfId="29056"/>
    <cellStyle name="Normal 2 2 2 18" xfId="29057"/>
    <cellStyle name="Normal 2 2 2 18 2" xfId="29058"/>
    <cellStyle name="Normal 2 2 2 18 2 2" xfId="29059"/>
    <cellStyle name="Normal 2 2 2 18 2 3" xfId="29060"/>
    <cellStyle name="Normal 2 2 2 18 2 4" xfId="29061"/>
    <cellStyle name="Normal 2 2 2 18 3" xfId="29062"/>
    <cellStyle name="Normal 2 2 2 18 4" xfId="29063"/>
    <cellStyle name="Normal 2 2 2 18 5" xfId="29064"/>
    <cellStyle name="Normal 2 2 2 19" xfId="29065"/>
    <cellStyle name="Normal 2 2 2 19 2" xfId="29066"/>
    <cellStyle name="Normal 2 2 2 19 2 2" xfId="29067"/>
    <cellStyle name="Normal 2 2 2 19 2 3" xfId="29068"/>
    <cellStyle name="Normal 2 2 2 19 2 4" xfId="29069"/>
    <cellStyle name="Normal 2 2 2 19 3" xfId="29070"/>
    <cellStyle name="Normal 2 2 2 19 4" xfId="29071"/>
    <cellStyle name="Normal 2 2 2 19 5" xfId="29072"/>
    <cellStyle name="Normal 2 2 2 2" xfId="29073"/>
    <cellStyle name="Normal 2 2 2 2 2" xfId="29074"/>
    <cellStyle name="Normal 2 2 2 2 2 2" xfId="29075"/>
    <cellStyle name="Normal 2 2 2 2 2 2 2" xfId="29076"/>
    <cellStyle name="Normal 2 2 2 2 2 3" xfId="29077"/>
    <cellStyle name="Normal 2 2 2 2 2 4" xfId="29078"/>
    <cellStyle name="Normal 2 2 2 2 2 5" xfId="29079"/>
    <cellStyle name="Normal 2 2 2 2 3" xfId="29080"/>
    <cellStyle name="Normal 2 2 2 2 4" xfId="29081"/>
    <cellStyle name="Normal 2 2 2 2 5" xfId="29082"/>
    <cellStyle name="Normal 2 2 2 20" xfId="29083"/>
    <cellStyle name="Normal 2 2 2 20 2" xfId="29084"/>
    <cellStyle name="Normal 2 2 2 20 3" xfId="29085"/>
    <cellStyle name="Normal 2 2 2 20 4" xfId="29086"/>
    <cellStyle name="Normal 2 2 2 21" xfId="29087"/>
    <cellStyle name="Normal 2 2 2 22" xfId="29088"/>
    <cellStyle name="Normal 2 2 2 23" xfId="29089"/>
    <cellStyle name="Normal 2 2 2 3" xfId="29090"/>
    <cellStyle name="Normal 2 2 2 3 2" xfId="29091"/>
    <cellStyle name="Normal 2 2 2 3 2 2" xfId="29092"/>
    <cellStyle name="Normal 2 2 2 3 2 3" xfId="29093"/>
    <cellStyle name="Normal 2 2 2 3 2 4" xfId="29094"/>
    <cellStyle name="Normal 2 2 2 3 3" xfId="29095"/>
    <cellStyle name="Normal 2 2 2 3 4" xfId="29096"/>
    <cellStyle name="Normal 2 2 2 3 5" xfId="29097"/>
    <cellStyle name="Normal 2 2 2 4" xfId="29098"/>
    <cellStyle name="Normal 2 2 2 4 2" xfId="29099"/>
    <cellStyle name="Normal 2 2 2 4 2 2" xfId="29100"/>
    <cellStyle name="Normal 2 2 2 4 2 3" xfId="29101"/>
    <cellStyle name="Normal 2 2 2 4 2 4" xfId="29102"/>
    <cellStyle name="Normal 2 2 2 4 3" xfId="29103"/>
    <cellStyle name="Normal 2 2 2 4 4" xfId="29104"/>
    <cellStyle name="Normal 2 2 2 4 5" xfId="29105"/>
    <cellStyle name="Normal 2 2 2 5" xfId="29106"/>
    <cellStyle name="Normal 2 2 2 5 2" xfId="29107"/>
    <cellStyle name="Normal 2 2 2 5 2 2" xfId="29108"/>
    <cellStyle name="Normal 2 2 2 5 2 3" xfId="29109"/>
    <cellStyle name="Normal 2 2 2 5 2 4" xfId="29110"/>
    <cellStyle name="Normal 2 2 2 5 3" xfId="29111"/>
    <cellStyle name="Normal 2 2 2 5 4" xfId="29112"/>
    <cellStyle name="Normal 2 2 2 5 5" xfId="29113"/>
    <cellStyle name="Normal 2 2 2 6" xfId="29114"/>
    <cellStyle name="Normal 2 2 2 6 2" xfId="29115"/>
    <cellStyle name="Normal 2 2 2 6 2 2" xfId="29116"/>
    <cellStyle name="Normal 2 2 2 6 2 3" xfId="29117"/>
    <cellStyle name="Normal 2 2 2 6 2 4" xfId="29118"/>
    <cellStyle name="Normal 2 2 2 6 3" xfId="29119"/>
    <cellStyle name="Normal 2 2 2 6 4" xfId="29120"/>
    <cellStyle name="Normal 2 2 2 6 4 2" xfId="29121"/>
    <cellStyle name="Normal 2 2 2 6 4 2 2" xfId="29122"/>
    <cellStyle name="Normal 2 2 2 6 4 3" xfId="29123"/>
    <cellStyle name="Normal 2 2 2 6 5" xfId="29124"/>
    <cellStyle name="Normal 2 2 2 7" xfId="29125"/>
    <cellStyle name="Normal 2 2 2 7 2" xfId="29126"/>
    <cellStyle name="Normal 2 2 2 7 2 2" xfId="29127"/>
    <cellStyle name="Normal 2 2 2 7 2 3" xfId="29128"/>
    <cellStyle name="Normal 2 2 2 7 2 4" xfId="29129"/>
    <cellStyle name="Normal 2 2 2 7 3" xfId="29130"/>
    <cellStyle name="Normal 2 2 2 7 4" xfId="29131"/>
    <cellStyle name="Normal 2 2 2 7 5" xfId="29132"/>
    <cellStyle name="Normal 2 2 2 8" xfId="29133"/>
    <cellStyle name="Normal 2 2 2 8 2" xfId="29134"/>
    <cellStyle name="Normal 2 2 2 8 2 2" xfId="29135"/>
    <cellStyle name="Normal 2 2 2 8 2 3" xfId="29136"/>
    <cellStyle name="Normal 2 2 2 8 2 4" xfId="29137"/>
    <cellStyle name="Normal 2 2 2 8 3" xfId="29138"/>
    <cellStyle name="Normal 2 2 2 8 4" xfId="29139"/>
    <cellStyle name="Normal 2 2 2 8 5" xfId="29140"/>
    <cellStyle name="Normal 2 2 2 9" xfId="29141"/>
    <cellStyle name="Normal 2 2 2 9 2" xfId="29142"/>
    <cellStyle name="Normal 2 2 2 9 2 2" xfId="29143"/>
    <cellStyle name="Normal 2 2 2 9 2 3" xfId="29144"/>
    <cellStyle name="Normal 2 2 2 9 2 4" xfId="29145"/>
    <cellStyle name="Normal 2 2 2 9 3" xfId="29146"/>
    <cellStyle name="Normal 2 2 2 9 4" xfId="29147"/>
    <cellStyle name="Normal 2 2 2 9 5" xfId="29148"/>
    <cellStyle name="Normal 2 2 20" xfId="29149"/>
    <cellStyle name="Normal 2 2 20 10" xfId="29150"/>
    <cellStyle name="Normal 2 2 20 10 2" xfId="29151"/>
    <cellStyle name="Normal 2 2 20 10 2 2" xfId="29152"/>
    <cellStyle name="Normal 2 2 20 10 2 3" xfId="29153"/>
    <cellStyle name="Normal 2 2 20 10 2 4" xfId="29154"/>
    <cellStyle name="Normal 2 2 20 10 3" xfId="29155"/>
    <cellStyle name="Normal 2 2 20 10 4" xfId="29156"/>
    <cellStyle name="Normal 2 2 20 10 5" xfId="29157"/>
    <cellStyle name="Normal 2 2 20 11" xfId="29158"/>
    <cellStyle name="Normal 2 2 20 11 2" xfId="29159"/>
    <cellStyle name="Normal 2 2 20 11 2 2" xfId="29160"/>
    <cellStyle name="Normal 2 2 20 11 2 2 2" xfId="29161"/>
    <cellStyle name="Normal 2 2 20 11 2 2 2 2" xfId="29162"/>
    <cellStyle name="Normal 2 2 20 11 2 2 3" xfId="29163"/>
    <cellStyle name="Normal 2 2 20 11 2 3" xfId="29164"/>
    <cellStyle name="Normal 2 2 20 11 2 4" xfId="29165"/>
    <cellStyle name="Normal 2 2 20 11 3" xfId="29166"/>
    <cellStyle name="Normal 2 2 20 11 4" xfId="29167"/>
    <cellStyle name="Normal 2 2 20 11 5" xfId="29168"/>
    <cellStyle name="Normal 2 2 20 12" xfId="29169"/>
    <cellStyle name="Normal 2 2 20 12 2" xfId="29170"/>
    <cellStyle name="Normal 2 2 20 12 2 2" xfId="29171"/>
    <cellStyle name="Normal 2 2 20 12 2 3" xfId="29172"/>
    <cellStyle name="Normal 2 2 20 12 2 4" xfId="29173"/>
    <cellStyle name="Normal 2 2 20 12 3" xfId="29174"/>
    <cellStyle name="Normal 2 2 20 12 4" xfId="29175"/>
    <cellStyle name="Normal 2 2 20 12 5" xfId="29176"/>
    <cellStyle name="Normal 2 2 20 13" xfId="29177"/>
    <cellStyle name="Normal 2 2 20 13 2" xfId="29178"/>
    <cellStyle name="Normal 2 2 20 13 2 2" xfId="29179"/>
    <cellStyle name="Normal 2 2 20 13 2 3" xfId="29180"/>
    <cellStyle name="Normal 2 2 20 13 2 4" xfId="29181"/>
    <cellStyle name="Normal 2 2 20 13 3" xfId="29182"/>
    <cellStyle name="Normal 2 2 20 13 4" xfId="29183"/>
    <cellStyle name="Normal 2 2 20 13 5" xfId="29184"/>
    <cellStyle name="Normal 2 2 20 14" xfId="29185"/>
    <cellStyle name="Normal 2 2 20 14 2" xfId="29186"/>
    <cellStyle name="Normal 2 2 20 14 2 2" xfId="29187"/>
    <cellStyle name="Normal 2 2 20 14 2 3" xfId="29188"/>
    <cellStyle name="Normal 2 2 20 14 2 4" xfId="29189"/>
    <cellStyle name="Normal 2 2 20 14 3" xfId="29190"/>
    <cellStyle name="Normal 2 2 20 14 4" xfId="29191"/>
    <cellStyle name="Normal 2 2 20 14 5" xfId="29192"/>
    <cellStyle name="Normal 2 2 20 15" xfId="29193"/>
    <cellStyle name="Normal 2 2 20 15 2" xfId="29194"/>
    <cellStyle name="Normal 2 2 20 15 2 2" xfId="29195"/>
    <cellStyle name="Normal 2 2 20 15 2 3" xfId="29196"/>
    <cellStyle name="Normal 2 2 20 15 2 4" xfId="29197"/>
    <cellStyle name="Normal 2 2 20 15 3" xfId="29198"/>
    <cellStyle name="Normal 2 2 20 15 4" xfId="29199"/>
    <cellStyle name="Normal 2 2 20 15 5" xfId="29200"/>
    <cellStyle name="Normal 2 2 20 16" xfId="29201"/>
    <cellStyle name="Normal 2 2 20 16 2" xfId="29202"/>
    <cellStyle name="Normal 2 2 20 16 2 2" xfId="29203"/>
    <cellStyle name="Normal 2 2 20 16 2 3" xfId="29204"/>
    <cellStyle name="Normal 2 2 20 16 2 4" xfId="29205"/>
    <cellStyle name="Normal 2 2 20 16 3" xfId="29206"/>
    <cellStyle name="Normal 2 2 20 16 3 2" xfId="29207"/>
    <cellStyle name="Normal 2 2 20 16 3 2 2" xfId="29208"/>
    <cellStyle name="Normal 2 2 20 16 3 3" xfId="29209"/>
    <cellStyle name="Normal 2 2 20 16 4" xfId="29210"/>
    <cellStyle name="Normal 2 2 20 16 5" xfId="29211"/>
    <cellStyle name="Normal 2 2 20 17" xfId="29212"/>
    <cellStyle name="Normal 2 2 20 17 2" xfId="29213"/>
    <cellStyle name="Normal 2 2 20 17 2 2" xfId="29214"/>
    <cellStyle name="Normal 2 2 20 17 2 3" xfId="29215"/>
    <cellStyle name="Normal 2 2 20 17 2 4" xfId="29216"/>
    <cellStyle name="Normal 2 2 20 17 3" xfId="29217"/>
    <cellStyle name="Normal 2 2 20 17 4" xfId="29218"/>
    <cellStyle name="Normal 2 2 20 17 5" xfId="29219"/>
    <cellStyle name="Normal 2 2 20 18" xfId="29220"/>
    <cellStyle name="Normal 2 2 20 18 2" xfId="29221"/>
    <cellStyle name="Normal 2 2 20 18 2 2" xfId="29222"/>
    <cellStyle name="Normal 2 2 20 18 2 3" xfId="29223"/>
    <cellStyle name="Normal 2 2 20 18 2 4" xfId="29224"/>
    <cellStyle name="Normal 2 2 20 18 3" xfId="29225"/>
    <cellStyle name="Normal 2 2 20 18 4" xfId="29226"/>
    <cellStyle name="Normal 2 2 20 18 5" xfId="29227"/>
    <cellStyle name="Normal 2 2 20 19" xfId="29228"/>
    <cellStyle name="Normal 2 2 20 19 2" xfId="29229"/>
    <cellStyle name="Normal 2 2 20 19 2 2" xfId="29230"/>
    <cellStyle name="Normal 2 2 20 19 2 3" xfId="29231"/>
    <cellStyle name="Normal 2 2 20 19 2 4" xfId="29232"/>
    <cellStyle name="Normal 2 2 20 19 3" xfId="29233"/>
    <cellStyle name="Normal 2 2 20 19 4" xfId="29234"/>
    <cellStyle name="Normal 2 2 20 19 5" xfId="29235"/>
    <cellStyle name="Normal 2 2 20 2" xfId="29236"/>
    <cellStyle name="Normal 2 2 20 2 2" xfId="29237"/>
    <cellStyle name="Normal 2 2 20 2 2 2" xfId="29238"/>
    <cellStyle name="Normal 2 2 20 2 2 3" xfId="29239"/>
    <cellStyle name="Normal 2 2 20 2 2 4" xfId="29240"/>
    <cellStyle name="Normal 2 2 20 2 3" xfId="29241"/>
    <cellStyle name="Normal 2 2 20 2 4" xfId="29242"/>
    <cellStyle name="Normal 2 2 20 2 5" xfId="29243"/>
    <cellStyle name="Normal 2 2 20 20" xfId="29244"/>
    <cellStyle name="Normal 2 2 20 20 2" xfId="29245"/>
    <cellStyle name="Normal 2 2 20 20 3" xfId="29246"/>
    <cellStyle name="Normal 2 2 20 20 4" xfId="29247"/>
    <cellStyle name="Normal 2 2 20 21" xfId="29248"/>
    <cellStyle name="Normal 2 2 20 22" xfId="29249"/>
    <cellStyle name="Normal 2 2 20 23" xfId="29250"/>
    <cellStyle name="Normal 2 2 20 3" xfId="29251"/>
    <cellStyle name="Normal 2 2 20 3 2" xfId="29252"/>
    <cellStyle name="Normal 2 2 20 3 2 2" xfId="29253"/>
    <cellStyle name="Normal 2 2 20 3 2 3" xfId="29254"/>
    <cellStyle name="Normal 2 2 20 3 2 4" xfId="29255"/>
    <cellStyle name="Normal 2 2 20 3 3" xfId="29256"/>
    <cellStyle name="Normal 2 2 20 3 4" xfId="29257"/>
    <cellStyle name="Normal 2 2 20 3 5" xfId="29258"/>
    <cellStyle name="Normal 2 2 20 4" xfId="29259"/>
    <cellStyle name="Normal 2 2 20 4 2" xfId="29260"/>
    <cellStyle name="Normal 2 2 20 4 2 2" xfId="29261"/>
    <cellStyle name="Normal 2 2 20 4 2 3" xfId="29262"/>
    <cellStyle name="Normal 2 2 20 4 2 4" xfId="29263"/>
    <cellStyle name="Normal 2 2 20 4 3" xfId="29264"/>
    <cellStyle name="Normal 2 2 20 4 4" xfId="29265"/>
    <cellStyle name="Normal 2 2 20 4 4 2" xfId="29266"/>
    <cellStyle name="Normal 2 2 20 4 4 2 2" xfId="29267"/>
    <cellStyle name="Normal 2 2 20 4 4 3" xfId="29268"/>
    <cellStyle name="Normal 2 2 20 4 5" xfId="29269"/>
    <cellStyle name="Normal 2 2 20 5" xfId="29270"/>
    <cellStyle name="Normal 2 2 20 5 2" xfId="29271"/>
    <cellStyle name="Normal 2 2 20 5 2 2" xfId="29272"/>
    <cellStyle name="Normal 2 2 20 5 2 3" xfId="29273"/>
    <cellStyle name="Normal 2 2 20 5 2 4" xfId="29274"/>
    <cellStyle name="Normal 2 2 20 5 3" xfId="29275"/>
    <cellStyle name="Normal 2 2 20 5 4" xfId="29276"/>
    <cellStyle name="Normal 2 2 20 5 5" xfId="29277"/>
    <cellStyle name="Normal 2 2 20 6" xfId="29278"/>
    <cellStyle name="Normal 2 2 20 6 2" xfId="29279"/>
    <cellStyle name="Normal 2 2 20 6 2 2" xfId="29280"/>
    <cellStyle name="Normal 2 2 20 6 2 3" xfId="29281"/>
    <cellStyle name="Normal 2 2 20 6 2 4" xfId="29282"/>
    <cellStyle name="Normal 2 2 20 6 3" xfId="29283"/>
    <cellStyle name="Normal 2 2 20 6 4" xfId="29284"/>
    <cellStyle name="Normal 2 2 20 6 5" xfId="29285"/>
    <cellStyle name="Normal 2 2 20 7" xfId="29286"/>
    <cellStyle name="Normal 2 2 20 7 2" xfId="29287"/>
    <cellStyle name="Normal 2 2 20 7 2 2" xfId="29288"/>
    <cellStyle name="Normal 2 2 20 7 2 3" xfId="29289"/>
    <cellStyle name="Normal 2 2 20 7 2 4" xfId="29290"/>
    <cellStyle name="Normal 2 2 20 7 3" xfId="29291"/>
    <cellStyle name="Normal 2 2 20 7 4" xfId="29292"/>
    <cellStyle name="Normal 2 2 20 7 5" xfId="29293"/>
    <cellStyle name="Normal 2 2 20 8" xfId="29294"/>
    <cellStyle name="Normal 2 2 20 8 2" xfId="29295"/>
    <cellStyle name="Normal 2 2 20 8 2 2" xfId="29296"/>
    <cellStyle name="Normal 2 2 20 8 2 3" xfId="29297"/>
    <cellStyle name="Normal 2 2 20 8 2 4" xfId="29298"/>
    <cellStyle name="Normal 2 2 20 8 3" xfId="29299"/>
    <cellStyle name="Normal 2 2 20 8 4" xfId="29300"/>
    <cellStyle name="Normal 2 2 20 8 5" xfId="29301"/>
    <cellStyle name="Normal 2 2 20 9" xfId="29302"/>
    <cellStyle name="Normal 2 2 20 9 2" xfId="29303"/>
    <cellStyle name="Normal 2 2 20 9 2 2" xfId="29304"/>
    <cellStyle name="Normal 2 2 20 9 2 3" xfId="29305"/>
    <cellStyle name="Normal 2 2 20 9 2 4" xfId="29306"/>
    <cellStyle name="Normal 2 2 20 9 3" xfId="29307"/>
    <cellStyle name="Normal 2 2 20 9 4" xfId="29308"/>
    <cellStyle name="Normal 2 2 20 9 5" xfId="29309"/>
    <cellStyle name="Normal 2 2 21" xfId="29310"/>
    <cellStyle name="Normal 2 2 21 10" xfId="29311"/>
    <cellStyle name="Normal 2 2 21 10 2" xfId="29312"/>
    <cellStyle name="Normal 2 2 21 10 2 2" xfId="29313"/>
    <cellStyle name="Normal 2 2 21 10 2 3" xfId="29314"/>
    <cellStyle name="Normal 2 2 21 10 2 4" xfId="29315"/>
    <cellStyle name="Normal 2 2 21 10 3" xfId="29316"/>
    <cellStyle name="Normal 2 2 21 10 4" xfId="29317"/>
    <cellStyle name="Normal 2 2 21 10 5" xfId="29318"/>
    <cellStyle name="Normal 2 2 21 11" xfId="29319"/>
    <cellStyle name="Normal 2 2 21 11 2" xfId="29320"/>
    <cellStyle name="Normal 2 2 21 11 2 2" xfId="29321"/>
    <cellStyle name="Normal 2 2 21 11 2 3" xfId="29322"/>
    <cellStyle name="Normal 2 2 21 11 2 4" xfId="29323"/>
    <cellStyle name="Normal 2 2 21 11 3" xfId="29324"/>
    <cellStyle name="Normal 2 2 21 11 4" xfId="29325"/>
    <cellStyle name="Normal 2 2 21 11 5" xfId="29326"/>
    <cellStyle name="Normal 2 2 21 12" xfId="29327"/>
    <cellStyle name="Normal 2 2 21 12 2" xfId="29328"/>
    <cellStyle name="Normal 2 2 21 12 2 2" xfId="29329"/>
    <cellStyle name="Normal 2 2 21 12 2 3" xfId="29330"/>
    <cellStyle name="Normal 2 2 21 12 2 4" xfId="29331"/>
    <cellStyle name="Normal 2 2 21 12 3" xfId="29332"/>
    <cellStyle name="Normal 2 2 21 12 4" xfId="29333"/>
    <cellStyle name="Normal 2 2 21 12 5" xfId="29334"/>
    <cellStyle name="Normal 2 2 21 13" xfId="29335"/>
    <cellStyle name="Normal 2 2 21 13 2" xfId="29336"/>
    <cellStyle name="Normal 2 2 21 13 2 2" xfId="29337"/>
    <cellStyle name="Normal 2 2 21 13 2 3" xfId="29338"/>
    <cellStyle name="Normal 2 2 21 13 2 4" xfId="29339"/>
    <cellStyle name="Normal 2 2 21 13 3" xfId="29340"/>
    <cellStyle name="Normal 2 2 21 13 4" xfId="29341"/>
    <cellStyle name="Normal 2 2 21 13 5" xfId="29342"/>
    <cellStyle name="Normal 2 2 21 14" xfId="29343"/>
    <cellStyle name="Normal 2 2 21 14 2" xfId="29344"/>
    <cellStyle name="Normal 2 2 21 14 2 2" xfId="29345"/>
    <cellStyle name="Normal 2 2 21 14 2 3" xfId="29346"/>
    <cellStyle name="Normal 2 2 21 14 2 4" xfId="29347"/>
    <cellStyle name="Normal 2 2 21 14 3" xfId="29348"/>
    <cellStyle name="Normal 2 2 21 14 4" xfId="29349"/>
    <cellStyle name="Normal 2 2 21 14 5" xfId="29350"/>
    <cellStyle name="Normal 2 2 21 15" xfId="29351"/>
    <cellStyle name="Normal 2 2 21 15 2" xfId="29352"/>
    <cellStyle name="Normal 2 2 21 15 2 2" xfId="29353"/>
    <cellStyle name="Normal 2 2 21 15 2 3" xfId="29354"/>
    <cellStyle name="Normal 2 2 21 15 2 4" xfId="29355"/>
    <cellStyle name="Normal 2 2 21 15 3" xfId="29356"/>
    <cellStyle name="Normal 2 2 21 15 4" xfId="29357"/>
    <cellStyle name="Normal 2 2 21 15 5" xfId="29358"/>
    <cellStyle name="Normal 2 2 21 16" xfId="29359"/>
    <cellStyle name="Normal 2 2 21 16 2" xfId="29360"/>
    <cellStyle name="Normal 2 2 21 16 2 2" xfId="29361"/>
    <cellStyle name="Normal 2 2 21 16 2 3" xfId="29362"/>
    <cellStyle name="Normal 2 2 21 16 2 4" xfId="29363"/>
    <cellStyle name="Normal 2 2 21 16 3" xfId="29364"/>
    <cellStyle name="Normal 2 2 21 16 4" xfId="29365"/>
    <cellStyle name="Normal 2 2 21 16 5" xfId="29366"/>
    <cellStyle name="Normal 2 2 21 17" xfId="29367"/>
    <cellStyle name="Normal 2 2 21 17 2" xfId="29368"/>
    <cellStyle name="Normal 2 2 21 17 2 2" xfId="29369"/>
    <cellStyle name="Normal 2 2 21 17 2 3" xfId="29370"/>
    <cellStyle name="Normal 2 2 21 17 2 4" xfId="29371"/>
    <cellStyle name="Normal 2 2 21 17 3" xfId="29372"/>
    <cellStyle name="Normal 2 2 21 17 4" xfId="29373"/>
    <cellStyle name="Normal 2 2 21 17 5" xfId="29374"/>
    <cellStyle name="Normal 2 2 21 18" xfId="29375"/>
    <cellStyle name="Normal 2 2 21 18 2" xfId="29376"/>
    <cellStyle name="Normal 2 2 21 18 2 2" xfId="29377"/>
    <cellStyle name="Normal 2 2 21 18 2 3" xfId="29378"/>
    <cellStyle name="Normal 2 2 21 18 2 4" xfId="29379"/>
    <cellStyle name="Normal 2 2 21 18 3" xfId="29380"/>
    <cellStyle name="Normal 2 2 21 18 4" xfId="29381"/>
    <cellStyle name="Normal 2 2 21 18 5" xfId="29382"/>
    <cellStyle name="Normal 2 2 21 19" xfId="29383"/>
    <cellStyle name="Normal 2 2 21 19 2" xfId="29384"/>
    <cellStyle name="Normal 2 2 21 19 2 2" xfId="29385"/>
    <cellStyle name="Normal 2 2 21 19 2 3" xfId="29386"/>
    <cellStyle name="Normal 2 2 21 19 2 4" xfId="29387"/>
    <cellStyle name="Normal 2 2 21 19 3" xfId="29388"/>
    <cellStyle name="Normal 2 2 21 19 4" xfId="29389"/>
    <cellStyle name="Normal 2 2 21 19 5" xfId="29390"/>
    <cellStyle name="Normal 2 2 21 2" xfId="29391"/>
    <cellStyle name="Normal 2 2 21 2 2" xfId="29392"/>
    <cellStyle name="Normal 2 2 21 2 2 2" xfId="29393"/>
    <cellStyle name="Normal 2 2 21 2 2 3" xfId="29394"/>
    <cellStyle name="Normal 2 2 21 2 2 4" xfId="29395"/>
    <cellStyle name="Normal 2 2 21 2 3" xfId="29396"/>
    <cellStyle name="Normal 2 2 21 2 4" xfId="29397"/>
    <cellStyle name="Normal 2 2 21 2 5" xfId="29398"/>
    <cellStyle name="Normal 2 2 21 20" xfId="29399"/>
    <cellStyle name="Normal 2 2 21 20 2" xfId="29400"/>
    <cellStyle name="Normal 2 2 21 20 3" xfId="29401"/>
    <cellStyle name="Normal 2 2 21 20 4" xfId="29402"/>
    <cellStyle name="Normal 2 2 21 21" xfId="29403"/>
    <cellStyle name="Normal 2 2 21 22" xfId="29404"/>
    <cellStyle name="Normal 2 2 21 23" xfId="29405"/>
    <cellStyle name="Normal 2 2 21 3" xfId="29406"/>
    <cellStyle name="Normal 2 2 21 3 2" xfId="29407"/>
    <cellStyle name="Normal 2 2 21 3 2 2" xfId="29408"/>
    <cellStyle name="Normal 2 2 21 3 2 3" xfId="29409"/>
    <cellStyle name="Normal 2 2 21 3 2 4" xfId="29410"/>
    <cellStyle name="Normal 2 2 21 3 3" xfId="29411"/>
    <cellStyle name="Normal 2 2 21 3 4" xfId="29412"/>
    <cellStyle name="Normal 2 2 21 3 5" xfId="29413"/>
    <cellStyle name="Normal 2 2 21 4" xfId="29414"/>
    <cellStyle name="Normal 2 2 21 4 2" xfId="29415"/>
    <cellStyle name="Normal 2 2 21 4 2 2" xfId="29416"/>
    <cellStyle name="Normal 2 2 21 4 2 3" xfId="29417"/>
    <cellStyle name="Normal 2 2 21 4 2 4" xfId="29418"/>
    <cellStyle name="Normal 2 2 21 4 3" xfId="29419"/>
    <cellStyle name="Normal 2 2 21 4 4" xfId="29420"/>
    <cellStyle name="Normal 2 2 21 4 5" xfId="29421"/>
    <cellStyle name="Normal 2 2 21 5" xfId="29422"/>
    <cellStyle name="Normal 2 2 21 5 2" xfId="29423"/>
    <cellStyle name="Normal 2 2 21 5 2 2" xfId="29424"/>
    <cellStyle name="Normal 2 2 21 5 2 3" xfId="29425"/>
    <cellStyle name="Normal 2 2 21 5 2 4" xfId="29426"/>
    <cellStyle name="Normal 2 2 21 5 3" xfId="29427"/>
    <cellStyle name="Normal 2 2 21 5 4" xfId="29428"/>
    <cellStyle name="Normal 2 2 21 5 5" xfId="29429"/>
    <cellStyle name="Normal 2 2 21 6" xfId="29430"/>
    <cellStyle name="Normal 2 2 21 6 2" xfId="29431"/>
    <cellStyle name="Normal 2 2 21 6 2 2" xfId="29432"/>
    <cellStyle name="Normal 2 2 21 6 2 3" xfId="29433"/>
    <cellStyle name="Normal 2 2 21 6 2 4" xfId="29434"/>
    <cellStyle name="Normal 2 2 21 6 3" xfId="29435"/>
    <cellStyle name="Normal 2 2 21 6 4" xfId="29436"/>
    <cellStyle name="Normal 2 2 21 6 5" xfId="29437"/>
    <cellStyle name="Normal 2 2 21 7" xfId="29438"/>
    <cellStyle name="Normal 2 2 21 7 2" xfId="29439"/>
    <cellStyle name="Normal 2 2 21 7 2 2" xfId="29440"/>
    <cellStyle name="Normal 2 2 21 7 2 3" xfId="29441"/>
    <cellStyle name="Normal 2 2 21 7 2 4" xfId="29442"/>
    <cellStyle name="Normal 2 2 21 7 3" xfId="29443"/>
    <cellStyle name="Normal 2 2 21 7 4" xfId="29444"/>
    <cellStyle name="Normal 2 2 21 7 5" xfId="29445"/>
    <cellStyle name="Normal 2 2 21 8" xfId="29446"/>
    <cellStyle name="Normal 2 2 21 8 2" xfId="29447"/>
    <cellStyle name="Normal 2 2 21 8 2 2" xfId="29448"/>
    <cellStyle name="Normal 2 2 21 8 2 3" xfId="29449"/>
    <cellStyle name="Normal 2 2 21 8 2 4" xfId="29450"/>
    <cellStyle name="Normal 2 2 21 8 3" xfId="29451"/>
    <cellStyle name="Normal 2 2 21 8 4" xfId="29452"/>
    <cellStyle name="Normal 2 2 21 8 5" xfId="29453"/>
    <cellStyle name="Normal 2 2 21 9" xfId="29454"/>
    <cellStyle name="Normal 2 2 21 9 2" xfId="29455"/>
    <cellStyle name="Normal 2 2 21 9 2 2" xfId="29456"/>
    <cellStyle name="Normal 2 2 21 9 2 3" xfId="29457"/>
    <cellStyle name="Normal 2 2 21 9 2 4" xfId="29458"/>
    <cellStyle name="Normal 2 2 21 9 3" xfId="29459"/>
    <cellStyle name="Normal 2 2 21 9 4" xfId="29460"/>
    <cellStyle name="Normal 2 2 21 9 5" xfId="29461"/>
    <cellStyle name="Normal 2 2 22" xfId="29462"/>
    <cellStyle name="Normal 2 2 22 10" xfId="29463"/>
    <cellStyle name="Normal 2 2 22 10 2" xfId="29464"/>
    <cellStyle name="Normal 2 2 22 10 2 2" xfId="29465"/>
    <cellStyle name="Normal 2 2 22 10 2 3" xfId="29466"/>
    <cellStyle name="Normal 2 2 22 10 2 4" xfId="29467"/>
    <cellStyle name="Normal 2 2 22 10 3" xfId="29468"/>
    <cellStyle name="Normal 2 2 22 10 4" xfId="29469"/>
    <cellStyle name="Normal 2 2 22 10 5" xfId="29470"/>
    <cellStyle name="Normal 2 2 22 11" xfId="29471"/>
    <cellStyle name="Normal 2 2 22 11 2" xfId="29472"/>
    <cellStyle name="Normal 2 2 22 11 2 2" xfId="29473"/>
    <cellStyle name="Normal 2 2 22 11 2 3" xfId="29474"/>
    <cellStyle name="Normal 2 2 22 11 2 4" xfId="29475"/>
    <cellStyle name="Normal 2 2 22 11 3" xfId="29476"/>
    <cellStyle name="Normal 2 2 22 11 4" xfId="29477"/>
    <cellStyle name="Normal 2 2 22 11 5" xfId="29478"/>
    <cellStyle name="Normal 2 2 22 12" xfId="29479"/>
    <cellStyle name="Normal 2 2 22 12 2" xfId="29480"/>
    <cellStyle name="Normal 2 2 22 12 2 2" xfId="29481"/>
    <cellStyle name="Normal 2 2 22 12 2 3" xfId="29482"/>
    <cellStyle name="Normal 2 2 22 12 2 4" xfId="29483"/>
    <cellStyle name="Normal 2 2 22 12 3" xfId="29484"/>
    <cellStyle name="Normal 2 2 22 12 4" xfId="29485"/>
    <cellStyle name="Normal 2 2 22 12 5" xfId="29486"/>
    <cellStyle name="Normal 2 2 22 13" xfId="29487"/>
    <cellStyle name="Normal 2 2 22 13 2" xfId="29488"/>
    <cellStyle name="Normal 2 2 22 13 2 2" xfId="29489"/>
    <cellStyle name="Normal 2 2 22 13 2 3" xfId="29490"/>
    <cellStyle name="Normal 2 2 22 13 2 4" xfId="29491"/>
    <cellStyle name="Normal 2 2 22 13 3" xfId="29492"/>
    <cellStyle name="Normal 2 2 22 13 4" xfId="29493"/>
    <cellStyle name="Normal 2 2 22 13 5" xfId="29494"/>
    <cellStyle name="Normal 2 2 22 14" xfId="29495"/>
    <cellStyle name="Normal 2 2 22 14 2" xfId="29496"/>
    <cellStyle name="Normal 2 2 22 14 2 2" xfId="29497"/>
    <cellStyle name="Normal 2 2 22 14 2 3" xfId="29498"/>
    <cellStyle name="Normal 2 2 22 14 2 4" xfId="29499"/>
    <cellStyle name="Normal 2 2 22 14 3" xfId="29500"/>
    <cellStyle name="Normal 2 2 22 14 4" xfId="29501"/>
    <cellStyle name="Normal 2 2 22 14 5" xfId="29502"/>
    <cellStyle name="Normal 2 2 22 15" xfId="29503"/>
    <cellStyle name="Normal 2 2 22 15 2" xfId="29504"/>
    <cellStyle name="Normal 2 2 22 15 2 2" xfId="29505"/>
    <cellStyle name="Normal 2 2 22 15 2 3" xfId="29506"/>
    <cellStyle name="Normal 2 2 22 15 2 4" xfId="29507"/>
    <cellStyle name="Normal 2 2 22 15 3" xfId="29508"/>
    <cellStyle name="Normal 2 2 22 15 4" xfId="29509"/>
    <cellStyle name="Normal 2 2 22 15 5" xfId="29510"/>
    <cellStyle name="Normal 2 2 22 16" xfId="29511"/>
    <cellStyle name="Normal 2 2 22 16 2" xfId="29512"/>
    <cellStyle name="Normal 2 2 22 16 2 2" xfId="29513"/>
    <cellStyle name="Normal 2 2 22 16 2 3" xfId="29514"/>
    <cellStyle name="Normal 2 2 22 16 2 4" xfId="29515"/>
    <cellStyle name="Normal 2 2 22 16 3" xfId="29516"/>
    <cellStyle name="Normal 2 2 22 16 4" xfId="29517"/>
    <cellStyle name="Normal 2 2 22 16 5" xfId="29518"/>
    <cellStyle name="Normal 2 2 22 17" xfId="29519"/>
    <cellStyle name="Normal 2 2 22 17 2" xfId="29520"/>
    <cellStyle name="Normal 2 2 22 17 2 2" xfId="29521"/>
    <cellStyle name="Normal 2 2 22 17 2 3" xfId="29522"/>
    <cellStyle name="Normal 2 2 22 17 2 4" xfId="29523"/>
    <cellStyle name="Normal 2 2 22 17 3" xfId="29524"/>
    <cellStyle name="Normal 2 2 22 17 4" xfId="29525"/>
    <cellStyle name="Normal 2 2 22 17 5" xfId="29526"/>
    <cellStyle name="Normal 2 2 22 18" xfId="29527"/>
    <cellStyle name="Normal 2 2 22 18 2" xfId="29528"/>
    <cellStyle name="Normal 2 2 22 18 2 2" xfId="29529"/>
    <cellStyle name="Normal 2 2 22 18 2 3" xfId="29530"/>
    <cellStyle name="Normal 2 2 22 18 2 4" xfId="29531"/>
    <cellStyle name="Normal 2 2 22 18 3" xfId="29532"/>
    <cellStyle name="Normal 2 2 22 18 4" xfId="29533"/>
    <cellStyle name="Normal 2 2 22 18 5" xfId="29534"/>
    <cellStyle name="Normal 2 2 22 19" xfId="29535"/>
    <cellStyle name="Normal 2 2 22 19 2" xfId="29536"/>
    <cellStyle name="Normal 2 2 22 19 2 2" xfId="29537"/>
    <cellStyle name="Normal 2 2 22 19 2 3" xfId="29538"/>
    <cellStyle name="Normal 2 2 22 19 2 4" xfId="29539"/>
    <cellStyle name="Normal 2 2 22 19 3" xfId="29540"/>
    <cellStyle name="Normal 2 2 22 19 3 2" xfId="29541"/>
    <cellStyle name="Normal 2 2 22 19 3 2 2" xfId="29542"/>
    <cellStyle name="Normal 2 2 22 19 3 3" xfId="29543"/>
    <cellStyle name="Normal 2 2 22 19 4" xfId="29544"/>
    <cellStyle name="Normal 2 2 22 19 5" xfId="29545"/>
    <cellStyle name="Normal 2 2 22 2" xfId="29546"/>
    <cellStyle name="Normal 2 2 22 2 2" xfId="29547"/>
    <cellStyle name="Normal 2 2 22 2 2 2" xfId="29548"/>
    <cellStyle name="Normal 2 2 22 2 2 3" xfId="29549"/>
    <cellStyle name="Normal 2 2 22 2 2 4" xfId="29550"/>
    <cellStyle name="Normal 2 2 22 2 3" xfId="29551"/>
    <cellStyle name="Normal 2 2 22 2 4" xfId="29552"/>
    <cellStyle name="Normal 2 2 22 2 5" xfId="29553"/>
    <cellStyle name="Normal 2 2 22 20" xfId="29554"/>
    <cellStyle name="Normal 2 2 22 20 2" xfId="29555"/>
    <cellStyle name="Normal 2 2 22 20 3" xfId="29556"/>
    <cellStyle name="Normal 2 2 22 20 4" xfId="29557"/>
    <cellStyle name="Normal 2 2 22 21" xfId="29558"/>
    <cellStyle name="Normal 2 2 22 22" xfId="29559"/>
    <cellStyle name="Normal 2 2 22 23" xfId="29560"/>
    <cellStyle name="Normal 2 2 22 3" xfId="29561"/>
    <cellStyle name="Normal 2 2 22 3 2" xfId="29562"/>
    <cellStyle name="Normal 2 2 22 3 2 2" xfId="29563"/>
    <cellStyle name="Normal 2 2 22 3 2 3" xfId="29564"/>
    <cellStyle name="Normal 2 2 22 3 2 4" xfId="29565"/>
    <cellStyle name="Normal 2 2 22 3 3" xfId="29566"/>
    <cellStyle name="Normal 2 2 22 3 4" xfId="29567"/>
    <cellStyle name="Normal 2 2 22 3 5" xfId="29568"/>
    <cellStyle name="Normal 2 2 22 4" xfId="29569"/>
    <cellStyle name="Normal 2 2 22 4 2" xfId="29570"/>
    <cellStyle name="Normal 2 2 22 4 2 2" xfId="29571"/>
    <cellStyle name="Normal 2 2 22 4 2 3" xfId="29572"/>
    <cellStyle name="Normal 2 2 22 4 2 4" xfId="29573"/>
    <cellStyle name="Normal 2 2 22 4 3" xfId="29574"/>
    <cellStyle name="Normal 2 2 22 4 4" xfId="29575"/>
    <cellStyle name="Normal 2 2 22 4 5" xfId="29576"/>
    <cellStyle name="Normal 2 2 22 5" xfId="29577"/>
    <cellStyle name="Normal 2 2 22 5 2" xfId="29578"/>
    <cellStyle name="Normal 2 2 22 5 2 2" xfId="29579"/>
    <cellStyle name="Normal 2 2 22 5 2 3" xfId="29580"/>
    <cellStyle name="Normal 2 2 22 5 2 3 2" xfId="29581"/>
    <cellStyle name="Normal 2 2 22 5 2 3 2 2" xfId="29582"/>
    <cellStyle name="Normal 2 2 22 5 2 3 3" xfId="29583"/>
    <cellStyle name="Normal 2 2 22 5 2 4" xfId="29584"/>
    <cellStyle name="Normal 2 2 22 5 3" xfId="29585"/>
    <cellStyle name="Normal 2 2 22 5 4" xfId="29586"/>
    <cellStyle name="Normal 2 2 22 5 5" xfId="29587"/>
    <cellStyle name="Normal 2 2 22 6" xfId="29588"/>
    <cellStyle name="Normal 2 2 22 6 2" xfId="29589"/>
    <cellStyle name="Normal 2 2 22 6 2 2" xfId="29590"/>
    <cellStyle name="Normal 2 2 22 6 2 3" xfId="29591"/>
    <cellStyle name="Normal 2 2 22 6 2 4" xfId="29592"/>
    <cellStyle name="Normal 2 2 22 6 3" xfId="29593"/>
    <cellStyle name="Normal 2 2 22 6 4" xfId="29594"/>
    <cellStyle name="Normal 2 2 22 6 5" xfId="29595"/>
    <cellStyle name="Normal 2 2 22 7" xfId="29596"/>
    <cellStyle name="Normal 2 2 22 7 2" xfId="29597"/>
    <cellStyle name="Normal 2 2 22 7 2 2" xfId="29598"/>
    <cellStyle name="Normal 2 2 22 7 2 3" xfId="29599"/>
    <cellStyle name="Normal 2 2 22 7 2 4" xfId="29600"/>
    <cellStyle name="Normal 2 2 22 7 3" xfId="29601"/>
    <cellStyle name="Normal 2 2 22 7 4" xfId="29602"/>
    <cellStyle name="Normal 2 2 22 7 5" xfId="29603"/>
    <cellStyle name="Normal 2 2 22 8" xfId="29604"/>
    <cellStyle name="Normal 2 2 22 8 2" xfId="29605"/>
    <cellStyle name="Normal 2 2 22 8 2 2" xfId="29606"/>
    <cellStyle name="Normal 2 2 22 8 2 3" xfId="29607"/>
    <cellStyle name="Normal 2 2 22 8 2 4" xfId="29608"/>
    <cellStyle name="Normal 2 2 22 8 3" xfId="29609"/>
    <cellStyle name="Normal 2 2 22 8 4" xfId="29610"/>
    <cellStyle name="Normal 2 2 22 8 5" xfId="29611"/>
    <cellStyle name="Normal 2 2 22 9" xfId="29612"/>
    <cellStyle name="Normal 2 2 22 9 2" xfId="29613"/>
    <cellStyle name="Normal 2 2 22 9 2 2" xfId="29614"/>
    <cellStyle name="Normal 2 2 22 9 2 3" xfId="29615"/>
    <cellStyle name="Normal 2 2 22 9 2 4" xfId="29616"/>
    <cellStyle name="Normal 2 2 22 9 3" xfId="29617"/>
    <cellStyle name="Normal 2 2 22 9 4" xfId="29618"/>
    <cellStyle name="Normal 2 2 22 9 5" xfId="29619"/>
    <cellStyle name="Normal 2 2 23" xfId="29620"/>
    <cellStyle name="Normal 2 2 23 10" xfId="29621"/>
    <cellStyle name="Normal 2 2 23 11" xfId="29622"/>
    <cellStyle name="Normal 2 2 23 2" xfId="29623"/>
    <cellStyle name="Normal 2 2 23 2 2" xfId="29624"/>
    <cellStyle name="Normal 2 2 23 2 2 2" xfId="29625"/>
    <cellStyle name="Normal 2 2 23 2 2 3" xfId="29626"/>
    <cellStyle name="Normal 2 2 23 2 2 4" xfId="29627"/>
    <cellStyle name="Normal 2 2 23 2 3" xfId="29628"/>
    <cellStyle name="Normal 2 2 23 2 4" xfId="29629"/>
    <cellStyle name="Normal 2 2 23 2 5" xfId="29630"/>
    <cellStyle name="Normal 2 2 23 3" xfId="29631"/>
    <cellStyle name="Normal 2 2 23 3 2" xfId="29632"/>
    <cellStyle name="Normal 2 2 23 3 2 2" xfId="29633"/>
    <cellStyle name="Normal 2 2 23 3 2 3" xfId="29634"/>
    <cellStyle name="Normal 2 2 23 3 2 4" xfId="29635"/>
    <cellStyle name="Normal 2 2 23 3 3" xfId="29636"/>
    <cellStyle name="Normal 2 2 23 3 4" xfId="29637"/>
    <cellStyle name="Normal 2 2 23 3 5" xfId="29638"/>
    <cellStyle name="Normal 2 2 23 4" xfId="29639"/>
    <cellStyle name="Normal 2 2 23 4 2" xfId="29640"/>
    <cellStyle name="Normal 2 2 23 4 2 2" xfId="29641"/>
    <cellStyle name="Normal 2 2 23 4 2 3" xfId="29642"/>
    <cellStyle name="Normal 2 2 23 4 2 4" xfId="29643"/>
    <cellStyle name="Normal 2 2 23 4 3" xfId="29644"/>
    <cellStyle name="Normal 2 2 23 4 4" xfId="29645"/>
    <cellStyle name="Normal 2 2 23 4 5" xfId="29646"/>
    <cellStyle name="Normal 2 2 23 5" xfId="29647"/>
    <cellStyle name="Normal 2 2 23 5 2" xfId="29648"/>
    <cellStyle name="Normal 2 2 23 5 2 2" xfId="29649"/>
    <cellStyle name="Normal 2 2 23 5 2 3" xfId="29650"/>
    <cellStyle name="Normal 2 2 23 5 2 4" xfId="29651"/>
    <cellStyle name="Normal 2 2 23 5 3" xfId="29652"/>
    <cellStyle name="Normal 2 2 23 5 4" xfId="29653"/>
    <cellStyle name="Normal 2 2 23 5 5" xfId="29654"/>
    <cellStyle name="Normal 2 2 23 6" xfId="29655"/>
    <cellStyle name="Normal 2 2 23 6 2" xfId="29656"/>
    <cellStyle name="Normal 2 2 23 6 2 2" xfId="29657"/>
    <cellStyle name="Normal 2 2 23 6 2 3" xfId="29658"/>
    <cellStyle name="Normal 2 2 23 6 2 4" xfId="29659"/>
    <cellStyle name="Normal 2 2 23 6 3" xfId="29660"/>
    <cellStyle name="Normal 2 2 23 6 4" xfId="29661"/>
    <cellStyle name="Normal 2 2 23 6 5" xfId="29662"/>
    <cellStyle name="Normal 2 2 23 7" xfId="29663"/>
    <cellStyle name="Normal 2 2 23 7 2" xfId="29664"/>
    <cellStyle name="Normal 2 2 23 7 2 2" xfId="29665"/>
    <cellStyle name="Normal 2 2 23 7 2 3" xfId="29666"/>
    <cellStyle name="Normal 2 2 23 7 2 4" xfId="29667"/>
    <cellStyle name="Normal 2 2 23 7 3" xfId="29668"/>
    <cellStyle name="Normal 2 2 23 7 4" xfId="29669"/>
    <cellStyle name="Normal 2 2 23 7 5" xfId="29670"/>
    <cellStyle name="Normal 2 2 23 8" xfId="29671"/>
    <cellStyle name="Normal 2 2 23 8 2" xfId="29672"/>
    <cellStyle name="Normal 2 2 23 8 3" xfId="29673"/>
    <cellStyle name="Normal 2 2 23 8 4" xfId="29674"/>
    <cellStyle name="Normal 2 2 23 9" xfId="29675"/>
    <cellStyle name="Normal 2 2 24" xfId="29676"/>
    <cellStyle name="Normal 2 2 24 10" xfId="29677"/>
    <cellStyle name="Normal 2 2 24 11" xfId="29678"/>
    <cellStyle name="Normal 2 2 24 2" xfId="29679"/>
    <cellStyle name="Normal 2 2 24 2 2" xfId="29680"/>
    <cellStyle name="Normal 2 2 24 2 2 2" xfId="29681"/>
    <cellStyle name="Normal 2 2 24 2 2 3" xfId="29682"/>
    <cellStyle name="Normal 2 2 24 2 2 4" xfId="29683"/>
    <cellStyle name="Normal 2 2 24 2 3" xfId="29684"/>
    <cellStyle name="Normal 2 2 24 2 4" xfId="29685"/>
    <cellStyle name="Normal 2 2 24 2 5" xfId="29686"/>
    <cellStyle name="Normal 2 2 24 3" xfId="29687"/>
    <cellStyle name="Normal 2 2 24 3 2" xfId="29688"/>
    <cellStyle name="Normal 2 2 24 3 2 2" xfId="29689"/>
    <cellStyle name="Normal 2 2 24 3 2 3" xfId="29690"/>
    <cellStyle name="Normal 2 2 24 3 2 4" xfId="29691"/>
    <cellStyle name="Normal 2 2 24 3 3" xfId="29692"/>
    <cellStyle name="Normal 2 2 24 3 4" xfId="29693"/>
    <cellStyle name="Normal 2 2 24 3 5" xfId="29694"/>
    <cellStyle name="Normal 2 2 24 4" xfId="29695"/>
    <cellStyle name="Normal 2 2 24 4 2" xfId="29696"/>
    <cellStyle name="Normal 2 2 24 4 2 2" xfId="29697"/>
    <cellStyle name="Normal 2 2 24 4 2 3" xfId="29698"/>
    <cellStyle name="Normal 2 2 24 4 2 4" xfId="29699"/>
    <cellStyle name="Normal 2 2 24 4 3" xfId="29700"/>
    <cellStyle name="Normal 2 2 24 4 4" xfId="29701"/>
    <cellStyle name="Normal 2 2 24 4 5" xfId="29702"/>
    <cellStyle name="Normal 2 2 24 5" xfId="29703"/>
    <cellStyle name="Normal 2 2 24 5 2" xfId="29704"/>
    <cellStyle name="Normal 2 2 24 5 2 2" xfId="29705"/>
    <cellStyle name="Normal 2 2 24 5 2 3" xfId="29706"/>
    <cellStyle name="Normal 2 2 24 5 2 4" xfId="29707"/>
    <cellStyle name="Normal 2 2 24 5 3" xfId="29708"/>
    <cellStyle name="Normal 2 2 24 5 4" xfId="29709"/>
    <cellStyle name="Normal 2 2 24 5 5" xfId="29710"/>
    <cellStyle name="Normal 2 2 24 6" xfId="29711"/>
    <cellStyle name="Normal 2 2 24 6 2" xfId="29712"/>
    <cellStyle name="Normal 2 2 24 6 2 2" xfId="29713"/>
    <cellStyle name="Normal 2 2 24 6 2 3" xfId="29714"/>
    <cellStyle name="Normal 2 2 24 6 2 4" xfId="29715"/>
    <cellStyle name="Normal 2 2 24 6 3" xfId="29716"/>
    <cellStyle name="Normal 2 2 24 6 4" xfId="29717"/>
    <cellStyle name="Normal 2 2 24 6 5" xfId="29718"/>
    <cellStyle name="Normal 2 2 24 7" xfId="29719"/>
    <cellStyle name="Normal 2 2 24 7 2" xfId="29720"/>
    <cellStyle name="Normal 2 2 24 7 2 2" xfId="29721"/>
    <cellStyle name="Normal 2 2 24 7 2 3" xfId="29722"/>
    <cellStyle name="Normal 2 2 24 7 2 4" xfId="29723"/>
    <cellStyle name="Normal 2 2 24 7 3" xfId="29724"/>
    <cellStyle name="Normal 2 2 24 7 4" xfId="29725"/>
    <cellStyle name="Normal 2 2 24 7 5" xfId="29726"/>
    <cellStyle name="Normal 2 2 24 8" xfId="29727"/>
    <cellStyle name="Normal 2 2 24 8 2" xfId="29728"/>
    <cellStyle name="Normal 2 2 24 8 3" xfId="29729"/>
    <cellStyle name="Normal 2 2 24 8 4" xfId="29730"/>
    <cellStyle name="Normal 2 2 24 9" xfId="29731"/>
    <cellStyle name="Normal 2 2 25" xfId="29732"/>
    <cellStyle name="Normal 2 2 25 10" xfId="29733"/>
    <cellStyle name="Normal 2 2 25 11" xfId="29734"/>
    <cellStyle name="Normal 2 2 25 2" xfId="29735"/>
    <cellStyle name="Normal 2 2 25 2 2" xfId="29736"/>
    <cellStyle name="Normal 2 2 25 2 2 2" xfId="29737"/>
    <cellStyle name="Normal 2 2 25 2 2 3" xfId="29738"/>
    <cellStyle name="Normal 2 2 25 2 2 4" xfId="29739"/>
    <cellStyle name="Normal 2 2 25 2 3" xfId="29740"/>
    <cellStyle name="Normal 2 2 25 2 4" xfId="29741"/>
    <cellStyle name="Normal 2 2 25 2 5" xfId="29742"/>
    <cellStyle name="Normal 2 2 25 3" xfId="29743"/>
    <cellStyle name="Normal 2 2 25 3 2" xfId="29744"/>
    <cellStyle name="Normal 2 2 25 3 2 2" xfId="29745"/>
    <cellStyle name="Normal 2 2 25 3 2 3" xfId="29746"/>
    <cellStyle name="Normal 2 2 25 3 2 4" xfId="29747"/>
    <cellStyle name="Normal 2 2 25 3 3" xfId="29748"/>
    <cellStyle name="Normal 2 2 25 3 4" xfId="29749"/>
    <cellStyle name="Normal 2 2 25 3 5" xfId="29750"/>
    <cellStyle name="Normal 2 2 25 4" xfId="29751"/>
    <cellStyle name="Normal 2 2 25 4 2" xfId="29752"/>
    <cellStyle name="Normal 2 2 25 4 2 2" xfId="29753"/>
    <cellStyle name="Normal 2 2 25 4 2 3" xfId="29754"/>
    <cellStyle name="Normal 2 2 25 4 2 4" xfId="29755"/>
    <cellStyle name="Normal 2 2 25 4 3" xfId="29756"/>
    <cellStyle name="Normal 2 2 25 4 4" xfId="29757"/>
    <cellStyle name="Normal 2 2 25 4 5" xfId="29758"/>
    <cellStyle name="Normal 2 2 25 5" xfId="29759"/>
    <cellStyle name="Normal 2 2 25 5 2" xfId="29760"/>
    <cellStyle name="Normal 2 2 25 5 2 2" xfId="29761"/>
    <cellStyle name="Normal 2 2 25 5 2 3" xfId="29762"/>
    <cellStyle name="Normal 2 2 25 5 2 4" xfId="29763"/>
    <cellStyle name="Normal 2 2 25 5 3" xfId="29764"/>
    <cellStyle name="Normal 2 2 25 5 4" xfId="29765"/>
    <cellStyle name="Normal 2 2 25 5 5" xfId="29766"/>
    <cellStyle name="Normal 2 2 25 6" xfId="29767"/>
    <cellStyle name="Normal 2 2 25 6 2" xfId="29768"/>
    <cellStyle name="Normal 2 2 25 6 2 2" xfId="29769"/>
    <cellStyle name="Normal 2 2 25 6 2 3" xfId="29770"/>
    <cellStyle name="Normal 2 2 25 6 2 4" xfId="29771"/>
    <cellStyle name="Normal 2 2 25 6 3" xfId="29772"/>
    <cellStyle name="Normal 2 2 25 6 4" xfId="29773"/>
    <cellStyle name="Normal 2 2 25 6 5" xfId="29774"/>
    <cellStyle name="Normal 2 2 25 7" xfId="29775"/>
    <cellStyle name="Normal 2 2 25 7 2" xfId="29776"/>
    <cellStyle name="Normal 2 2 25 7 2 2" xfId="29777"/>
    <cellStyle name="Normal 2 2 25 7 2 3" xfId="29778"/>
    <cellStyle name="Normal 2 2 25 7 2 4" xfId="29779"/>
    <cellStyle name="Normal 2 2 25 7 3" xfId="29780"/>
    <cellStyle name="Normal 2 2 25 7 4" xfId="29781"/>
    <cellStyle name="Normal 2 2 25 7 5" xfId="29782"/>
    <cellStyle name="Normal 2 2 25 8" xfId="29783"/>
    <cellStyle name="Normal 2 2 25 8 2" xfId="29784"/>
    <cellStyle name="Normal 2 2 25 8 3" xfId="29785"/>
    <cellStyle name="Normal 2 2 25 8 4" xfId="29786"/>
    <cellStyle name="Normal 2 2 25 9" xfId="29787"/>
    <cellStyle name="Normal 2 2 26" xfId="29788"/>
    <cellStyle name="Normal 2 2 26 10" xfId="29789"/>
    <cellStyle name="Normal 2 2 26 11" xfId="29790"/>
    <cellStyle name="Normal 2 2 26 2" xfId="29791"/>
    <cellStyle name="Normal 2 2 26 2 2" xfId="29792"/>
    <cellStyle name="Normal 2 2 26 2 2 2" xfId="29793"/>
    <cellStyle name="Normal 2 2 26 2 2 3" xfId="29794"/>
    <cellStyle name="Normal 2 2 26 2 2 4" xfId="29795"/>
    <cellStyle name="Normal 2 2 26 2 3" xfId="29796"/>
    <cellStyle name="Normal 2 2 26 2 4" xfId="29797"/>
    <cellStyle name="Normal 2 2 26 2 5" xfId="29798"/>
    <cellStyle name="Normal 2 2 26 3" xfId="29799"/>
    <cellStyle name="Normal 2 2 26 3 2" xfId="29800"/>
    <cellStyle name="Normal 2 2 26 3 2 2" xfId="29801"/>
    <cellStyle name="Normal 2 2 26 3 2 3" xfId="29802"/>
    <cellStyle name="Normal 2 2 26 3 2 4" xfId="29803"/>
    <cellStyle name="Normal 2 2 26 3 3" xfId="29804"/>
    <cellStyle name="Normal 2 2 26 3 3 2" xfId="29805"/>
    <cellStyle name="Normal 2 2 26 3 3 2 2" xfId="29806"/>
    <cellStyle name="Normal 2 2 26 3 3 3" xfId="29807"/>
    <cellStyle name="Normal 2 2 26 3 4" xfId="29808"/>
    <cellStyle name="Normal 2 2 26 3 5" xfId="29809"/>
    <cellStyle name="Normal 2 2 26 4" xfId="29810"/>
    <cellStyle name="Normal 2 2 26 4 2" xfId="29811"/>
    <cellStyle name="Normal 2 2 26 4 2 2" xfId="29812"/>
    <cellStyle name="Normal 2 2 26 4 2 3" xfId="29813"/>
    <cellStyle name="Normal 2 2 26 4 2 4" xfId="29814"/>
    <cellStyle name="Normal 2 2 26 4 3" xfId="29815"/>
    <cellStyle name="Normal 2 2 26 4 4" xfId="29816"/>
    <cellStyle name="Normal 2 2 26 4 5" xfId="29817"/>
    <cellStyle name="Normal 2 2 26 5" xfId="29818"/>
    <cellStyle name="Normal 2 2 26 5 2" xfId="29819"/>
    <cellStyle name="Normal 2 2 26 5 2 2" xfId="29820"/>
    <cellStyle name="Normal 2 2 26 5 2 3" xfId="29821"/>
    <cellStyle name="Normal 2 2 26 5 2 4" xfId="29822"/>
    <cellStyle name="Normal 2 2 26 5 3" xfId="29823"/>
    <cellStyle name="Normal 2 2 26 5 4" xfId="29824"/>
    <cellStyle name="Normal 2 2 26 5 5" xfId="29825"/>
    <cellStyle name="Normal 2 2 26 6" xfId="29826"/>
    <cellStyle name="Normal 2 2 26 6 2" xfId="29827"/>
    <cellStyle name="Normal 2 2 26 6 2 2" xfId="29828"/>
    <cellStyle name="Normal 2 2 26 6 2 3" xfId="29829"/>
    <cellStyle name="Normal 2 2 26 6 2 4" xfId="29830"/>
    <cellStyle name="Normal 2 2 26 6 3" xfId="29831"/>
    <cellStyle name="Normal 2 2 26 6 4" xfId="29832"/>
    <cellStyle name="Normal 2 2 26 6 5" xfId="29833"/>
    <cellStyle name="Normal 2 2 26 7" xfId="29834"/>
    <cellStyle name="Normal 2 2 26 7 2" xfId="29835"/>
    <cellStyle name="Normal 2 2 26 7 2 2" xfId="29836"/>
    <cellStyle name="Normal 2 2 26 7 2 3" xfId="29837"/>
    <cellStyle name="Normal 2 2 26 7 2 4" xfId="29838"/>
    <cellStyle name="Normal 2 2 26 7 3" xfId="29839"/>
    <cellStyle name="Normal 2 2 26 7 4" xfId="29840"/>
    <cellStyle name="Normal 2 2 26 7 5" xfId="29841"/>
    <cellStyle name="Normal 2 2 26 8" xfId="29842"/>
    <cellStyle name="Normal 2 2 26 8 2" xfId="29843"/>
    <cellStyle name="Normal 2 2 26 8 3" xfId="29844"/>
    <cellStyle name="Normal 2 2 26 8 4" xfId="29845"/>
    <cellStyle name="Normal 2 2 26 9" xfId="29846"/>
    <cellStyle name="Normal 2 2 27" xfId="29847"/>
    <cellStyle name="Normal 2 2 27 10" xfId="29848"/>
    <cellStyle name="Normal 2 2 27 11" xfId="29849"/>
    <cellStyle name="Normal 2 2 27 2" xfId="29850"/>
    <cellStyle name="Normal 2 2 27 2 2" xfId="29851"/>
    <cellStyle name="Normal 2 2 27 2 2 2" xfId="29852"/>
    <cellStyle name="Normal 2 2 27 2 2 3" xfId="29853"/>
    <cellStyle name="Normal 2 2 27 2 2 3 2" xfId="29854"/>
    <cellStyle name="Normal 2 2 27 2 2 3 2 2" xfId="29855"/>
    <cellStyle name="Normal 2 2 27 2 2 3 3" xfId="29856"/>
    <cellStyle name="Normal 2 2 27 2 2 4" xfId="29857"/>
    <cellStyle name="Normal 2 2 27 2 3" xfId="29858"/>
    <cellStyle name="Normal 2 2 27 2 4" xfId="29859"/>
    <cellStyle name="Normal 2 2 27 2 5" xfId="29860"/>
    <cellStyle name="Normal 2 2 27 3" xfId="29861"/>
    <cellStyle name="Normal 2 2 27 3 2" xfId="29862"/>
    <cellStyle name="Normal 2 2 27 3 2 2" xfId="29863"/>
    <cellStyle name="Normal 2 2 27 3 2 2 2" xfId="29864"/>
    <cellStyle name="Normal 2 2 27 3 2 2 2 2" xfId="29865"/>
    <cellStyle name="Normal 2 2 27 3 2 2 3" xfId="29866"/>
    <cellStyle name="Normal 2 2 27 3 2 3" xfId="29867"/>
    <cellStyle name="Normal 2 2 27 3 2 4" xfId="29868"/>
    <cellStyle name="Normal 2 2 27 3 3" xfId="29869"/>
    <cellStyle name="Normal 2 2 27 3 3 2" xfId="29870"/>
    <cellStyle name="Normal 2 2 27 3 4" xfId="29871"/>
    <cellStyle name="Normal 2 2 27 3 5" xfId="29872"/>
    <cellStyle name="Normal 2 2 27 3 6" xfId="29873"/>
    <cellStyle name="Normal 2 2 27 4" xfId="29874"/>
    <cellStyle name="Normal 2 2 27 4 2" xfId="29875"/>
    <cellStyle name="Normal 2 2 27 4 2 2" xfId="29876"/>
    <cellStyle name="Normal 2 2 27 4 2 3" xfId="29877"/>
    <cellStyle name="Normal 2 2 27 4 2 4" xfId="29878"/>
    <cellStyle name="Normal 2 2 27 4 3" xfId="29879"/>
    <cellStyle name="Normal 2 2 27 4 4" xfId="29880"/>
    <cellStyle name="Normal 2 2 27 4 5" xfId="29881"/>
    <cellStyle name="Normal 2 2 27 5" xfId="29882"/>
    <cellStyle name="Normal 2 2 27 5 2" xfId="29883"/>
    <cellStyle name="Normal 2 2 27 5 2 2" xfId="29884"/>
    <cellStyle name="Normal 2 2 27 5 2 3" xfId="29885"/>
    <cellStyle name="Normal 2 2 27 5 2 4" xfId="29886"/>
    <cellStyle name="Normal 2 2 27 5 3" xfId="29887"/>
    <cellStyle name="Normal 2 2 27 5 4" xfId="29888"/>
    <cellStyle name="Normal 2 2 27 5 5" xfId="29889"/>
    <cellStyle name="Normal 2 2 27 6" xfId="29890"/>
    <cellStyle name="Normal 2 2 27 6 2" xfId="29891"/>
    <cellStyle name="Normal 2 2 27 6 2 2" xfId="29892"/>
    <cellStyle name="Normal 2 2 27 6 2 3" xfId="29893"/>
    <cellStyle name="Normal 2 2 27 6 2 4" xfId="29894"/>
    <cellStyle name="Normal 2 2 27 6 3" xfId="29895"/>
    <cellStyle name="Normal 2 2 27 6 4" xfId="29896"/>
    <cellStyle name="Normal 2 2 27 6 5" xfId="29897"/>
    <cellStyle name="Normal 2 2 27 7" xfId="29898"/>
    <cellStyle name="Normal 2 2 27 7 2" xfId="29899"/>
    <cellStyle name="Normal 2 2 27 7 2 2" xfId="29900"/>
    <cellStyle name="Normal 2 2 27 7 2 3" xfId="29901"/>
    <cellStyle name="Normal 2 2 27 7 2 4" xfId="29902"/>
    <cellStyle name="Normal 2 2 27 7 3" xfId="29903"/>
    <cellStyle name="Normal 2 2 27 7 4" xfId="29904"/>
    <cellStyle name="Normal 2 2 27 7 5" xfId="29905"/>
    <cellStyle name="Normal 2 2 27 8" xfId="29906"/>
    <cellStyle name="Normal 2 2 27 8 2" xfId="29907"/>
    <cellStyle name="Normal 2 2 27 8 2 2" xfId="29908"/>
    <cellStyle name="Normal 2 2 27 8 3" xfId="29909"/>
    <cellStyle name="Normal 2 2 27 8 4" xfId="29910"/>
    <cellStyle name="Normal 2 2 27 8 5" xfId="29911"/>
    <cellStyle name="Normal 2 2 27 9" xfId="29912"/>
    <cellStyle name="Normal 2 2 28" xfId="29913"/>
    <cellStyle name="Normal 2 2 28 10" xfId="29914"/>
    <cellStyle name="Normal 2 2 28 11" xfId="29915"/>
    <cellStyle name="Normal 2 2 28 2" xfId="29916"/>
    <cellStyle name="Normal 2 2 28 2 2" xfId="29917"/>
    <cellStyle name="Normal 2 2 28 2 2 2" xfId="29918"/>
    <cellStyle name="Normal 2 2 28 2 2 3" xfId="29919"/>
    <cellStyle name="Normal 2 2 28 2 2 4" xfId="29920"/>
    <cellStyle name="Normal 2 2 28 2 3" xfId="29921"/>
    <cellStyle name="Normal 2 2 28 2 4" xfId="29922"/>
    <cellStyle name="Normal 2 2 28 2 5" xfId="29923"/>
    <cellStyle name="Normal 2 2 28 3" xfId="29924"/>
    <cellStyle name="Normal 2 2 28 3 2" xfId="29925"/>
    <cellStyle name="Normal 2 2 28 3 2 2" xfId="29926"/>
    <cellStyle name="Normal 2 2 28 3 2 3" xfId="29927"/>
    <cellStyle name="Normal 2 2 28 3 2 4" xfId="29928"/>
    <cellStyle name="Normal 2 2 28 3 3" xfId="29929"/>
    <cellStyle name="Normal 2 2 28 3 4" xfId="29930"/>
    <cellStyle name="Normal 2 2 28 3 5" xfId="29931"/>
    <cellStyle name="Normal 2 2 28 4" xfId="29932"/>
    <cellStyle name="Normal 2 2 28 4 2" xfId="29933"/>
    <cellStyle name="Normal 2 2 28 4 2 2" xfId="29934"/>
    <cellStyle name="Normal 2 2 28 4 2 3" xfId="29935"/>
    <cellStyle name="Normal 2 2 28 4 2 4" xfId="29936"/>
    <cellStyle name="Normal 2 2 28 4 3" xfId="29937"/>
    <cellStyle name="Normal 2 2 28 4 4" xfId="29938"/>
    <cellStyle name="Normal 2 2 28 4 5" xfId="29939"/>
    <cellStyle name="Normal 2 2 28 5" xfId="29940"/>
    <cellStyle name="Normal 2 2 28 5 2" xfId="29941"/>
    <cellStyle name="Normal 2 2 28 5 2 2" xfId="29942"/>
    <cellStyle name="Normal 2 2 28 5 2 3" xfId="29943"/>
    <cellStyle name="Normal 2 2 28 5 2 4" xfId="29944"/>
    <cellStyle name="Normal 2 2 28 5 3" xfId="29945"/>
    <cellStyle name="Normal 2 2 28 5 4" xfId="29946"/>
    <cellStyle name="Normal 2 2 28 5 5" xfId="29947"/>
    <cellStyle name="Normal 2 2 28 6" xfId="29948"/>
    <cellStyle name="Normal 2 2 28 6 2" xfId="29949"/>
    <cellStyle name="Normal 2 2 28 6 2 2" xfId="29950"/>
    <cellStyle name="Normal 2 2 28 6 2 3" xfId="29951"/>
    <cellStyle name="Normal 2 2 28 6 2 4" xfId="29952"/>
    <cellStyle name="Normal 2 2 28 6 3" xfId="29953"/>
    <cellStyle name="Normal 2 2 28 6 4" xfId="29954"/>
    <cellStyle name="Normal 2 2 28 6 5" xfId="29955"/>
    <cellStyle name="Normal 2 2 28 7" xfId="29956"/>
    <cellStyle name="Normal 2 2 28 7 2" xfId="29957"/>
    <cellStyle name="Normal 2 2 28 7 2 2" xfId="29958"/>
    <cellStyle name="Normal 2 2 28 7 2 3" xfId="29959"/>
    <cellStyle name="Normal 2 2 28 7 2 4" xfId="29960"/>
    <cellStyle name="Normal 2 2 28 7 3" xfId="29961"/>
    <cellStyle name="Normal 2 2 28 7 4" xfId="29962"/>
    <cellStyle name="Normal 2 2 28 7 5" xfId="29963"/>
    <cellStyle name="Normal 2 2 28 8" xfId="29964"/>
    <cellStyle name="Normal 2 2 28 8 2" xfId="29965"/>
    <cellStyle name="Normal 2 2 28 8 3" xfId="29966"/>
    <cellStyle name="Normal 2 2 28 8 4" xfId="29967"/>
    <cellStyle name="Normal 2 2 28 9" xfId="29968"/>
    <cellStyle name="Normal 2 2 29" xfId="29969"/>
    <cellStyle name="Normal 2 2 29 10" xfId="29970"/>
    <cellStyle name="Normal 2 2 29 11" xfId="29971"/>
    <cellStyle name="Normal 2 2 29 2" xfId="29972"/>
    <cellStyle name="Normal 2 2 29 2 2" xfId="29973"/>
    <cellStyle name="Normal 2 2 29 2 2 2" xfId="29974"/>
    <cellStyle name="Normal 2 2 29 2 2 3" xfId="29975"/>
    <cellStyle name="Normal 2 2 29 2 2 4" xfId="29976"/>
    <cellStyle name="Normal 2 2 29 2 3" xfId="29977"/>
    <cellStyle name="Normal 2 2 29 2 4" xfId="29978"/>
    <cellStyle name="Normal 2 2 29 2 5" xfId="29979"/>
    <cellStyle name="Normal 2 2 29 3" xfId="29980"/>
    <cellStyle name="Normal 2 2 29 3 2" xfId="29981"/>
    <cellStyle name="Normal 2 2 29 3 2 2" xfId="29982"/>
    <cellStyle name="Normal 2 2 29 3 2 3" xfId="29983"/>
    <cellStyle name="Normal 2 2 29 3 2 4" xfId="29984"/>
    <cellStyle name="Normal 2 2 29 3 3" xfId="29985"/>
    <cellStyle name="Normal 2 2 29 3 4" xfId="29986"/>
    <cellStyle name="Normal 2 2 29 3 5" xfId="29987"/>
    <cellStyle name="Normal 2 2 29 4" xfId="29988"/>
    <cellStyle name="Normal 2 2 29 4 2" xfId="29989"/>
    <cellStyle name="Normal 2 2 29 4 2 2" xfId="29990"/>
    <cellStyle name="Normal 2 2 29 4 2 3" xfId="29991"/>
    <cellStyle name="Normal 2 2 29 4 2 4" xfId="29992"/>
    <cellStyle name="Normal 2 2 29 4 3" xfId="29993"/>
    <cellStyle name="Normal 2 2 29 4 4" xfId="29994"/>
    <cellStyle name="Normal 2 2 29 4 5" xfId="29995"/>
    <cellStyle name="Normal 2 2 29 5" xfId="29996"/>
    <cellStyle name="Normal 2 2 29 5 2" xfId="29997"/>
    <cellStyle name="Normal 2 2 29 5 2 2" xfId="29998"/>
    <cellStyle name="Normal 2 2 29 5 2 3" xfId="29999"/>
    <cellStyle name="Normal 2 2 29 5 2 4" xfId="30000"/>
    <cellStyle name="Normal 2 2 29 5 3" xfId="30001"/>
    <cellStyle name="Normal 2 2 29 5 4" xfId="30002"/>
    <cellStyle name="Normal 2 2 29 5 5" xfId="30003"/>
    <cellStyle name="Normal 2 2 29 6" xfId="30004"/>
    <cellStyle name="Normal 2 2 29 6 2" xfId="30005"/>
    <cellStyle name="Normal 2 2 29 6 2 2" xfId="30006"/>
    <cellStyle name="Normal 2 2 29 6 2 3" xfId="30007"/>
    <cellStyle name="Normal 2 2 29 6 2 4" xfId="30008"/>
    <cellStyle name="Normal 2 2 29 6 3" xfId="30009"/>
    <cellStyle name="Normal 2 2 29 6 4" xfId="30010"/>
    <cellStyle name="Normal 2 2 29 6 5" xfId="30011"/>
    <cellStyle name="Normal 2 2 29 7" xfId="30012"/>
    <cellStyle name="Normal 2 2 29 7 2" xfId="30013"/>
    <cellStyle name="Normal 2 2 29 7 2 2" xfId="30014"/>
    <cellStyle name="Normal 2 2 29 7 2 3" xfId="30015"/>
    <cellStyle name="Normal 2 2 29 7 2 4" xfId="30016"/>
    <cellStyle name="Normal 2 2 29 7 3" xfId="30017"/>
    <cellStyle name="Normal 2 2 29 7 4" xfId="30018"/>
    <cellStyle name="Normal 2 2 29 7 5" xfId="30019"/>
    <cellStyle name="Normal 2 2 29 8" xfId="30020"/>
    <cellStyle name="Normal 2 2 29 8 2" xfId="30021"/>
    <cellStyle name="Normal 2 2 29 8 3" xfId="30022"/>
    <cellStyle name="Normal 2 2 29 8 4" xfId="30023"/>
    <cellStyle name="Normal 2 2 29 9" xfId="30024"/>
    <cellStyle name="Normal 2 2 3" xfId="30025"/>
    <cellStyle name="Normal 2 2 3 10" xfId="30026"/>
    <cellStyle name="Normal 2 2 3 10 2" xfId="30027"/>
    <cellStyle name="Normal 2 2 3 10 2 2" xfId="30028"/>
    <cellStyle name="Normal 2 2 3 10 2 3" xfId="30029"/>
    <cellStyle name="Normal 2 2 3 10 2 4" xfId="30030"/>
    <cellStyle name="Normal 2 2 3 10 3" xfId="30031"/>
    <cellStyle name="Normal 2 2 3 10 4" xfId="30032"/>
    <cellStyle name="Normal 2 2 3 10 5" xfId="30033"/>
    <cellStyle name="Normal 2 2 3 11" xfId="30034"/>
    <cellStyle name="Normal 2 2 3 11 2" xfId="30035"/>
    <cellStyle name="Normal 2 2 3 11 2 2" xfId="30036"/>
    <cellStyle name="Normal 2 2 3 11 2 3" xfId="30037"/>
    <cellStyle name="Normal 2 2 3 11 2 4" xfId="30038"/>
    <cellStyle name="Normal 2 2 3 11 3" xfId="30039"/>
    <cellStyle name="Normal 2 2 3 11 4" xfId="30040"/>
    <cellStyle name="Normal 2 2 3 11 5" xfId="30041"/>
    <cellStyle name="Normal 2 2 3 12" xfId="30042"/>
    <cellStyle name="Normal 2 2 3 12 2" xfId="30043"/>
    <cellStyle name="Normal 2 2 3 12 2 2" xfId="30044"/>
    <cellStyle name="Normal 2 2 3 12 2 3" xfId="30045"/>
    <cellStyle name="Normal 2 2 3 12 2 4" xfId="30046"/>
    <cellStyle name="Normal 2 2 3 12 3" xfId="30047"/>
    <cellStyle name="Normal 2 2 3 12 4" xfId="30048"/>
    <cellStyle name="Normal 2 2 3 12 5" xfId="30049"/>
    <cellStyle name="Normal 2 2 3 13" xfId="30050"/>
    <cellStyle name="Normal 2 2 3 13 2" xfId="30051"/>
    <cellStyle name="Normal 2 2 3 13 2 2" xfId="30052"/>
    <cellStyle name="Normal 2 2 3 13 2 3" xfId="30053"/>
    <cellStyle name="Normal 2 2 3 13 2 4" xfId="30054"/>
    <cellStyle name="Normal 2 2 3 13 3" xfId="30055"/>
    <cellStyle name="Normal 2 2 3 13 4" xfId="30056"/>
    <cellStyle name="Normal 2 2 3 13 5" xfId="30057"/>
    <cellStyle name="Normal 2 2 3 14" xfId="30058"/>
    <cellStyle name="Normal 2 2 3 14 2" xfId="30059"/>
    <cellStyle name="Normal 2 2 3 14 2 2" xfId="30060"/>
    <cellStyle name="Normal 2 2 3 14 2 3" xfId="30061"/>
    <cellStyle name="Normal 2 2 3 14 2 4" xfId="30062"/>
    <cellStyle name="Normal 2 2 3 14 3" xfId="30063"/>
    <cellStyle name="Normal 2 2 3 14 4" xfId="30064"/>
    <cellStyle name="Normal 2 2 3 14 5" xfId="30065"/>
    <cellStyle name="Normal 2 2 3 15" xfId="30066"/>
    <cellStyle name="Normal 2 2 3 15 2" xfId="30067"/>
    <cellStyle name="Normal 2 2 3 15 2 2" xfId="30068"/>
    <cellStyle name="Normal 2 2 3 15 2 3" xfId="30069"/>
    <cellStyle name="Normal 2 2 3 15 2 4" xfId="30070"/>
    <cellStyle name="Normal 2 2 3 15 3" xfId="30071"/>
    <cellStyle name="Normal 2 2 3 15 4" xfId="30072"/>
    <cellStyle name="Normal 2 2 3 15 5" xfId="30073"/>
    <cellStyle name="Normal 2 2 3 16" xfId="30074"/>
    <cellStyle name="Normal 2 2 3 16 2" xfId="30075"/>
    <cellStyle name="Normal 2 2 3 16 2 2" xfId="30076"/>
    <cellStyle name="Normal 2 2 3 16 2 3" xfId="30077"/>
    <cellStyle name="Normal 2 2 3 16 2 4" xfId="30078"/>
    <cellStyle name="Normal 2 2 3 16 3" xfId="30079"/>
    <cellStyle name="Normal 2 2 3 16 4" xfId="30080"/>
    <cellStyle name="Normal 2 2 3 16 5" xfId="30081"/>
    <cellStyle name="Normal 2 2 3 17" xfId="30082"/>
    <cellStyle name="Normal 2 2 3 17 2" xfId="30083"/>
    <cellStyle name="Normal 2 2 3 17 2 2" xfId="30084"/>
    <cellStyle name="Normal 2 2 3 17 2 3" xfId="30085"/>
    <cellStyle name="Normal 2 2 3 17 2 4" xfId="30086"/>
    <cellStyle name="Normal 2 2 3 17 3" xfId="30087"/>
    <cellStyle name="Normal 2 2 3 17 4" xfId="30088"/>
    <cellStyle name="Normal 2 2 3 17 5" xfId="30089"/>
    <cellStyle name="Normal 2 2 3 18" xfId="30090"/>
    <cellStyle name="Normal 2 2 3 18 2" xfId="30091"/>
    <cellStyle name="Normal 2 2 3 18 2 2" xfId="30092"/>
    <cellStyle name="Normal 2 2 3 18 2 3" xfId="30093"/>
    <cellStyle name="Normal 2 2 3 18 2 4" xfId="30094"/>
    <cellStyle name="Normal 2 2 3 18 3" xfId="30095"/>
    <cellStyle name="Normal 2 2 3 18 4" xfId="30096"/>
    <cellStyle name="Normal 2 2 3 18 5" xfId="30097"/>
    <cellStyle name="Normal 2 2 3 19" xfId="30098"/>
    <cellStyle name="Normal 2 2 3 19 2" xfId="30099"/>
    <cellStyle name="Normal 2 2 3 19 2 2" xfId="30100"/>
    <cellStyle name="Normal 2 2 3 19 2 3" xfId="30101"/>
    <cellStyle name="Normal 2 2 3 19 2 4" xfId="30102"/>
    <cellStyle name="Normal 2 2 3 19 3" xfId="30103"/>
    <cellStyle name="Normal 2 2 3 19 4" xfId="30104"/>
    <cellStyle name="Normal 2 2 3 19 5" xfId="30105"/>
    <cellStyle name="Normal 2 2 3 2" xfId="30106"/>
    <cellStyle name="Normal 2 2 3 2 2" xfId="30107"/>
    <cellStyle name="Normal 2 2 3 2 2 2" xfId="30108"/>
    <cellStyle name="Normal 2 2 3 2 2 3" xfId="30109"/>
    <cellStyle name="Normal 2 2 3 2 2 4" xfId="30110"/>
    <cellStyle name="Normal 2 2 3 2 3" xfId="30111"/>
    <cellStyle name="Normal 2 2 3 2 4" xfId="30112"/>
    <cellStyle name="Normal 2 2 3 2 5" xfId="30113"/>
    <cellStyle name="Normal 2 2 3 20" xfId="30114"/>
    <cellStyle name="Normal 2 2 3 20 2" xfId="30115"/>
    <cellStyle name="Normal 2 2 3 20 3" xfId="30116"/>
    <cellStyle name="Normal 2 2 3 20 4" xfId="30117"/>
    <cellStyle name="Normal 2 2 3 21" xfId="30118"/>
    <cellStyle name="Normal 2 2 3 22" xfId="30119"/>
    <cellStyle name="Normal 2 2 3 23" xfId="30120"/>
    <cellStyle name="Normal 2 2 3 3" xfId="30121"/>
    <cellStyle name="Normal 2 2 3 3 2" xfId="30122"/>
    <cellStyle name="Normal 2 2 3 3 2 2" xfId="30123"/>
    <cellStyle name="Normal 2 2 3 3 2 3" xfId="30124"/>
    <cellStyle name="Normal 2 2 3 3 2 4" xfId="30125"/>
    <cellStyle name="Normal 2 2 3 3 3" xfId="30126"/>
    <cellStyle name="Normal 2 2 3 3 4" xfId="30127"/>
    <cellStyle name="Normal 2 2 3 3 5" xfId="30128"/>
    <cellStyle name="Normal 2 2 3 4" xfId="30129"/>
    <cellStyle name="Normal 2 2 3 4 2" xfId="30130"/>
    <cellStyle name="Normal 2 2 3 4 2 2" xfId="30131"/>
    <cellStyle name="Normal 2 2 3 4 2 3" xfId="30132"/>
    <cellStyle name="Normal 2 2 3 4 2 4" xfId="30133"/>
    <cellStyle name="Normal 2 2 3 4 3" xfId="30134"/>
    <cellStyle name="Normal 2 2 3 4 4" xfId="30135"/>
    <cellStyle name="Normal 2 2 3 4 5" xfId="30136"/>
    <cellStyle name="Normal 2 2 3 5" xfId="30137"/>
    <cellStyle name="Normal 2 2 3 5 2" xfId="30138"/>
    <cellStyle name="Normal 2 2 3 5 2 2" xfId="30139"/>
    <cellStyle name="Normal 2 2 3 5 2 3" xfId="30140"/>
    <cellStyle name="Normal 2 2 3 5 2 4" xfId="30141"/>
    <cellStyle name="Normal 2 2 3 5 3" xfId="30142"/>
    <cellStyle name="Normal 2 2 3 5 4" xfId="30143"/>
    <cellStyle name="Normal 2 2 3 5 5" xfId="30144"/>
    <cellStyle name="Normal 2 2 3 6" xfId="30145"/>
    <cellStyle name="Normal 2 2 3 6 2" xfId="30146"/>
    <cellStyle name="Normal 2 2 3 6 2 2" xfId="30147"/>
    <cellStyle name="Normal 2 2 3 6 2 3" xfId="30148"/>
    <cellStyle name="Normal 2 2 3 6 2 4" xfId="30149"/>
    <cellStyle name="Normal 2 2 3 6 3" xfId="30150"/>
    <cellStyle name="Normal 2 2 3 6 4" xfId="30151"/>
    <cellStyle name="Normal 2 2 3 6 5" xfId="30152"/>
    <cellStyle name="Normal 2 2 3 7" xfId="30153"/>
    <cellStyle name="Normal 2 2 3 7 2" xfId="30154"/>
    <cellStyle name="Normal 2 2 3 7 2 2" xfId="30155"/>
    <cellStyle name="Normal 2 2 3 7 2 3" xfId="30156"/>
    <cellStyle name="Normal 2 2 3 7 2 4" xfId="30157"/>
    <cellStyle name="Normal 2 2 3 7 3" xfId="30158"/>
    <cellStyle name="Normal 2 2 3 7 4" xfId="30159"/>
    <cellStyle name="Normal 2 2 3 7 5" xfId="30160"/>
    <cellStyle name="Normal 2 2 3 8" xfId="30161"/>
    <cellStyle name="Normal 2 2 3 8 2" xfId="30162"/>
    <cellStyle name="Normal 2 2 3 8 2 2" xfId="30163"/>
    <cellStyle name="Normal 2 2 3 8 2 3" xfId="30164"/>
    <cellStyle name="Normal 2 2 3 8 2 4" xfId="30165"/>
    <cellStyle name="Normal 2 2 3 8 3" xfId="30166"/>
    <cellStyle name="Normal 2 2 3 8 4" xfId="30167"/>
    <cellStyle name="Normal 2 2 3 8 5" xfId="30168"/>
    <cellStyle name="Normal 2 2 3 9" xfId="30169"/>
    <cellStyle name="Normal 2 2 3 9 2" xfId="30170"/>
    <cellStyle name="Normal 2 2 3 9 2 2" xfId="30171"/>
    <cellStyle name="Normal 2 2 3 9 2 3" xfId="30172"/>
    <cellStyle name="Normal 2 2 3 9 2 4" xfId="30173"/>
    <cellStyle name="Normal 2 2 3 9 3" xfId="30174"/>
    <cellStyle name="Normal 2 2 3 9 4" xfId="30175"/>
    <cellStyle name="Normal 2 2 3 9 5" xfId="30176"/>
    <cellStyle name="Normal 2 2 30" xfId="30177"/>
    <cellStyle name="Normal 2 2 30 10" xfId="30178"/>
    <cellStyle name="Normal 2 2 30 11" xfId="30179"/>
    <cellStyle name="Normal 2 2 30 2" xfId="30180"/>
    <cellStyle name="Normal 2 2 30 2 2" xfId="30181"/>
    <cellStyle name="Normal 2 2 30 2 2 2" xfId="30182"/>
    <cellStyle name="Normal 2 2 30 2 2 3" xfId="30183"/>
    <cellStyle name="Normal 2 2 30 2 2 4" xfId="30184"/>
    <cellStyle name="Normal 2 2 30 2 3" xfId="30185"/>
    <cellStyle name="Normal 2 2 30 2 4" xfId="30186"/>
    <cellStyle name="Normal 2 2 30 2 5" xfId="30187"/>
    <cellStyle name="Normal 2 2 30 3" xfId="30188"/>
    <cellStyle name="Normal 2 2 30 3 2" xfId="30189"/>
    <cellStyle name="Normal 2 2 30 3 2 2" xfId="30190"/>
    <cellStyle name="Normal 2 2 30 3 2 3" xfId="30191"/>
    <cellStyle name="Normal 2 2 30 3 2 4" xfId="30192"/>
    <cellStyle name="Normal 2 2 30 3 3" xfId="30193"/>
    <cellStyle name="Normal 2 2 30 3 4" xfId="30194"/>
    <cellStyle name="Normal 2 2 30 3 5" xfId="30195"/>
    <cellStyle name="Normal 2 2 30 4" xfId="30196"/>
    <cellStyle name="Normal 2 2 30 4 2" xfId="30197"/>
    <cellStyle name="Normal 2 2 30 4 2 2" xfId="30198"/>
    <cellStyle name="Normal 2 2 30 4 2 3" xfId="30199"/>
    <cellStyle name="Normal 2 2 30 4 2 4" xfId="30200"/>
    <cellStyle name="Normal 2 2 30 4 3" xfId="30201"/>
    <cellStyle name="Normal 2 2 30 4 4" xfId="30202"/>
    <cellStyle name="Normal 2 2 30 4 5" xfId="30203"/>
    <cellStyle name="Normal 2 2 30 5" xfId="30204"/>
    <cellStyle name="Normal 2 2 30 5 2" xfId="30205"/>
    <cellStyle name="Normal 2 2 30 5 2 2" xfId="30206"/>
    <cellStyle name="Normal 2 2 30 5 2 3" xfId="30207"/>
    <cellStyle name="Normal 2 2 30 5 2 4" xfId="30208"/>
    <cellStyle name="Normal 2 2 30 5 3" xfId="30209"/>
    <cellStyle name="Normal 2 2 30 5 4" xfId="30210"/>
    <cellStyle name="Normal 2 2 30 5 5" xfId="30211"/>
    <cellStyle name="Normal 2 2 30 6" xfId="30212"/>
    <cellStyle name="Normal 2 2 30 6 2" xfId="30213"/>
    <cellStyle name="Normal 2 2 30 6 2 2" xfId="30214"/>
    <cellStyle name="Normal 2 2 30 6 2 3" xfId="30215"/>
    <cellStyle name="Normal 2 2 30 6 2 4" xfId="30216"/>
    <cellStyle name="Normal 2 2 30 6 3" xfId="30217"/>
    <cellStyle name="Normal 2 2 30 6 4" xfId="30218"/>
    <cellStyle name="Normal 2 2 30 6 5" xfId="30219"/>
    <cellStyle name="Normal 2 2 30 7" xfId="30220"/>
    <cellStyle name="Normal 2 2 30 7 2" xfId="30221"/>
    <cellStyle name="Normal 2 2 30 7 2 2" xfId="30222"/>
    <cellStyle name="Normal 2 2 30 7 2 3" xfId="30223"/>
    <cellStyle name="Normal 2 2 30 7 2 4" xfId="30224"/>
    <cellStyle name="Normal 2 2 30 7 3" xfId="30225"/>
    <cellStyle name="Normal 2 2 30 7 4" xfId="30226"/>
    <cellStyle name="Normal 2 2 30 7 5" xfId="30227"/>
    <cellStyle name="Normal 2 2 30 8" xfId="30228"/>
    <cellStyle name="Normal 2 2 30 8 2" xfId="30229"/>
    <cellStyle name="Normal 2 2 30 8 3" xfId="30230"/>
    <cellStyle name="Normal 2 2 30 8 4" xfId="30231"/>
    <cellStyle name="Normal 2 2 30 9" xfId="30232"/>
    <cellStyle name="Normal 2 2 31" xfId="30233"/>
    <cellStyle name="Normal 2 2 31 10" xfId="30234"/>
    <cellStyle name="Normal 2 2 31 11" xfId="30235"/>
    <cellStyle name="Normal 2 2 31 2" xfId="30236"/>
    <cellStyle name="Normal 2 2 31 2 2" xfId="30237"/>
    <cellStyle name="Normal 2 2 31 2 2 2" xfId="30238"/>
    <cellStyle name="Normal 2 2 31 2 2 3" xfId="30239"/>
    <cellStyle name="Normal 2 2 31 2 2 4" xfId="30240"/>
    <cellStyle name="Normal 2 2 31 2 3" xfId="30241"/>
    <cellStyle name="Normal 2 2 31 2 4" xfId="30242"/>
    <cellStyle name="Normal 2 2 31 2 5" xfId="30243"/>
    <cellStyle name="Normal 2 2 31 3" xfId="30244"/>
    <cellStyle name="Normal 2 2 31 3 2" xfId="30245"/>
    <cellStyle name="Normal 2 2 31 3 2 2" xfId="30246"/>
    <cellStyle name="Normal 2 2 31 3 2 3" xfId="30247"/>
    <cellStyle name="Normal 2 2 31 3 2 4" xfId="30248"/>
    <cellStyle name="Normal 2 2 31 3 3" xfId="30249"/>
    <cellStyle name="Normal 2 2 31 3 4" xfId="30250"/>
    <cellStyle name="Normal 2 2 31 3 5" xfId="30251"/>
    <cellStyle name="Normal 2 2 31 4" xfId="30252"/>
    <cellStyle name="Normal 2 2 31 4 2" xfId="30253"/>
    <cellStyle name="Normal 2 2 31 4 2 2" xfId="30254"/>
    <cellStyle name="Normal 2 2 31 4 2 3" xfId="30255"/>
    <cellStyle name="Normal 2 2 31 4 2 4" xfId="30256"/>
    <cellStyle name="Normal 2 2 31 4 2 5" xfId="30257"/>
    <cellStyle name="Normal 2 2 31 4 2 6" xfId="30258"/>
    <cellStyle name="Normal 2 2 31 4 3" xfId="30259"/>
    <cellStyle name="Normal 2 2 31 4 4" xfId="30260"/>
    <cellStyle name="Normal 2 2 31 4 5" xfId="30261"/>
    <cellStyle name="Normal 2 2 31 4 6" xfId="30262"/>
    <cellStyle name="Normal 2 2 31 4 7" xfId="30263"/>
    <cellStyle name="Normal 2 2 31 5" xfId="30264"/>
    <cellStyle name="Normal 2 2 31 5 2" xfId="30265"/>
    <cellStyle name="Normal 2 2 31 5 2 2" xfId="30266"/>
    <cellStyle name="Normal 2 2 31 5 2 3" xfId="30267"/>
    <cellStyle name="Normal 2 2 31 5 2 4" xfId="30268"/>
    <cellStyle name="Normal 2 2 31 5 2 5" xfId="30269"/>
    <cellStyle name="Normal 2 2 31 5 2 6" xfId="30270"/>
    <cellStyle name="Normal 2 2 31 5 3" xfId="30271"/>
    <cellStyle name="Normal 2 2 31 5 4" xfId="30272"/>
    <cellStyle name="Normal 2 2 31 5 5" xfId="30273"/>
    <cellStyle name="Normal 2 2 31 5 6" xfId="30274"/>
    <cellStyle name="Normal 2 2 31 5 7" xfId="30275"/>
    <cellStyle name="Normal 2 2 31 6" xfId="30276"/>
    <cellStyle name="Normal 2 2 31 6 2" xfId="30277"/>
    <cellStyle name="Normal 2 2 31 6 2 2" xfId="30278"/>
    <cellStyle name="Normal 2 2 31 6 2 3" xfId="30279"/>
    <cellStyle name="Normal 2 2 31 6 2 4" xfId="30280"/>
    <cellStyle name="Normal 2 2 31 6 2 5" xfId="30281"/>
    <cellStyle name="Normal 2 2 31 6 2 6" xfId="30282"/>
    <cellStyle name="Normal 2 2 31 6 3" xfId="30283"/>
    <cellStyle name="Normal 2 2 31 6 4" xfId="30284"/>
    <cellStyle name="Normal 2 2 31 6 5" xfId="30285"/>
    <cellStyle name="Normal 2 2 31 6 6" xfId="30286"/>
    <cellStyle name="Normal 2 2 31 6 7" xfId="30287"/>
    <cellStyle name="Normal 2 2 31 7" xfId="30288"/>
    <cellStyle name="Normal 2 2 31 7 2" xfId="30289"/>
    <cellStyle name="Normal 2 2 31 7 2 2" xfId="30290"/>
    <cellStyle name="Normal 2 2 31 7 2 3" xfId="30291"/>
    <cellStyle name="Normal 2 2 31 7 2 4" xfId="30292"/>
    <cellStyle name="Normal 2 2 31 7 2 5" xfId="30293"/>
    <cellStyle name="Normal 2 2 31 7 2 6" xfId="30294"/>
    <cellStyle name="Normal 2 2 31 7 3" xfId="30295"/>
    <cellStyle name="Normal 2 2 31 7 4" xfId="30296"/>
    <cellStyle name="Normal 2 2 31 7 5" xfId="30297"/>
    <cellStyle name="Normal 2 2 31 7 6" xfId="30298"/>
    <cellStyle name="Normal 2 2 31 7 7" xfId="30299"/>
    <cellStyle name="Normal 2 2 31 8" xfId="30300"/>
    <cellStyle name="Normal 2 2 31 8 2" xfId="30301"/>
    <cellStyle name="Normal 2 2 31 8 3" xfId="30302"/>
    <cellStyle name="Normal 2 2 31 8 4" xfId="30303"/>
    <cellStyle name="Normal 2 2 31 8 5" xfId="30304"/>
    <cellStyle name="Normal 2 2 31 8 6" xfId="30305"/>
    <cellStyle name="Normal 2 2 31 9" xfId="30306"/>
    <cellStyle name="Normal 2 2 32" xfId="30307"/>
    <cellStyle name="Normal 2 2 32 10" xfId="30308"/>
    <cellStyle name="Normal 2 2 32 11" xfId="30309"/>
    <cellStyle name="Normal 2 2 32 12" xfId="30310"/>
    <cellStyle name="Normal 2 2 32 13" xfId="30311"/>
    <cellStyle name="Normal 2 2 32 2" xfId="30312"/>
    <cellStyle name="Normal 2 2 32 2 2" xfId="30313"/>
    <cellStyle name="Normal 2 2 32 2 2 2" xfId="30314"/>
    <cellStyle name="Normal 2 2 32 2 2 3" xfId="30315"/>
    <cellStyle name="Normal 2 2 32 2 2 4" xfId="30316"/>
    <cellStyle name="Normal 2 2 32 2 2 5" xfId="30317"/>
    <cellStyle name="Normal 2 2 32 2 2 6" xfId="30318"/>
    <cellStyle name="Normal 2 2 32 2 3" xfId="30319"/>
    <cellStyle name="Normal 2 2 32 2 4" xfId="30320"/>
    <cellStyle name="Normal 2 2 32 2 5" xfId="30321"/>
    <cellStyle name="Normal 2 2 32 2 6" xfId="30322"/>
    <cellStyle name="Normal 2 2 32 2 7" xfId="30323"/>
    <cellStyle name="Normal 2 2 32 3" xfId="30324"/>
    <cellStyle name="Normal 2 2 32 3 2" xfId="30325"/>
    <cellStyle name="Normal 2 2 32 3 2 2" xfId="30326"/>
    <cellStyle name="Normal 2 2 32 3 2 3" xfId="30327"/>
    <cellStyle name="Normal 2 2 32 3 2 4" xfId="30328"/>
    <cellStyle name="Normal 2 2 32 3 2 5" xfId="30329"/>
    <cellStyle name="Normal 2 2 32 3 2 6" xfId="30330"/>
    <cellStyle name="Normal 2 2 32 3 3" xfId="30331"/>
    <cellStyle name="Normal 2 2 32 3 4" xfId="30332"/>
    <cellStyle name="Normal 2 2 32 3 5" xfId="30333"/>
    <cellStyle name="Normal 2 2 32 3 6" xfId="30334"/>
    <cellStyle name="Normal 2 2 32 3 7" xfId="30335"/>
    <cellStyle name="Normal 2 2 32 4" xfId="30336"/>
    <cellStyle name="Normal 2 2 32 4 2" xfId="30337"/>
    <cellStyle name="Normal 2 2 32 4 2 2" xfId="30338"/>
    <cellStyle name="Normal 2 2 32 4 2 3" xfId="30339"/>
    <cellStyle name="Normal 2 2 32 4 2 4" xfId="30340"/>
    <cellStyle name="Normal 2 2 32 4 2 5" xfId="30341"/>
    <cellStyle name="Normal 2 2 32 4 2 6" xfId="30342"/>
    <cellStyle name="Normal 2 2 32 4 3" xfId="30343"/>
    <cellStyle name="Normal 2 2 32 4 4" xfId="30344"/>
    <cellStyle name="Normal 2 2 32 4 5" xfId="30345"/>
    <cellStyle name="Normal 2 2 32 4 6" xfId="30346"/>
    <cellStyle name="Normal 2 2 32 4 7" xfId="30347"/>
    <cellStyle name="Normal 2 2 32 5" xfId="30348"/>
    <cellStyle name="Normal 2 2 32 5 2" xfId="30349"/>
    <cellStyle name="Normal 2 2 32 5 2 2" xfId="30350"/>
    <cellStyle name="Normal 2 2 32 5 2 3" xfId="30351"/>
    <cellStyle name="Normal 2 2 32 5 2 4" xfId="30352"/>
    <cellStyle name="Normal 2 2 32 5 2 5" xfId="30353"/>
    <cellStyle name="Normal 2 2 32 5 2 6" xfId="30354"/>
    <cellStyle name="Normal 2 2 32 5 3" xfId="30355"/>
    <cellStyle name="Normal 2 2 32 5 4" xfId="30356"/>
    <cellStyle name="Normal 2 2 32 5 5" xfId="30357"/>
    <cellStyle name="Normal 2 2 32 5 6" xfId="30358"/>
    <cellStyle name="Normal 2 2 32 5 7" xfId="30359"/>
    <cellStyle name="Normal 2 2 32 6" xfId="30360"/>
    <cellStyle name="Normal 2 2 32 6 2" xfId="30361"/>
    <cellStyle name="Normal 2 2 32 6 2 2" xfId="30362"/>
    <cellStyle name="Normal 2 2 32 6 2 3" xfId="30363"/>
    <cellStyle name="Normal 2 2 32 6 2 4" xfId="30364"/>
    <cellStyle name="Normal 2 2 32 6 2 5" xfId="30365"/>
    <cellStyle name="Normal 2 2 32 6 2 6" xfId="30366"/>
    <cellStyle name="Normal 2 2 32 6 3" xfId="30367"/>
    <cellStyle name="Normal 2 2 32 6 4" xfId="30368"/>
    <cellStyle name="Normal 2 2 32 6 5" xfId="30369"/>
    <cellStyle name="Normal 2 2 32 6 6" xfId="30370"/>
    <cellStyle name="Normal 2 2 32 6 7" xfId="30371"/>
    <cellStyle name="Normal 2 2 32 7" xfId="30372"/>
    <cellStyle name="Normal 2 2 32 7 2" xfId="30373"/>
    <cellStyle name="Normal 2 2 32 7 2 2" xfId="30374"/>
    <cellStyle name="Normal 2 2 32 7 2 3" xfId="30375"/>
    <cellStyle name="Normal 2 2 32 7 2 4" xfId="30376"/>
    <cellStyle name="Normal 2 2 32 7 2 5" xfId="30377"/>
    <cellStyle name="Normal 2 2 32 7 2 6" xfId="30378"/>
    <cellStyle name="Normal 2 2 32 7 3" xfId="30379"/>
    <cellStyle name="Normal 2 2 32 7 4" xfId="30380"/>
    <cellStyle name="Normal 2 2 32 7 5" xfId="30381"/>
    <cellStyle name="Normal 2 2 32 7 6" xfId="30382"/>
    <cellStyle name="Normal 2 2 32 7 7" xfId="30383"/>
    <cellStyle name="Normal 2 2 32 8" xfId="30384"/>
    <cellStyle name="Normal 2 2 32 8 2" xfId="30385"/>
    <cellStyle name="Normal 2 2 32 8 3" xfId="30386"/>
    <cellStyle name="Normal 2 2 32 8 4" xfId="30387"/>
    <cellStyle name="Normal 2 2 32 8 5" xfId="30388"/>
    <cellStyle name="Normal 2 2 32 8 6" xfId="30389"/>
    <cellStyle name="Normal 2 2 32 9" xfId="30390"/>
    <cellStyle name="Normal 2 2 33" xfId="30391"/>
    <cellStyle name="Normal 2 2 33 10" xfId="30392"/>
    <cellStyle name="Normal 2 2 33 11" xfId="30393"/>
    <cellStyle name="Normal 2 2 33 12" xfId="30394"/>
    <cellStyle name="Normal 2 2 33 13" xfId="30395"/>
    <cellStyle name="Normal 2 2 33 2" xfId="30396"/>
    <cellStyle name="Normal 2 2 33 2 2" xfId="30397"/>
    <cellStyle name="Normal 2 2 33 2 2 2" xfId="30398"/>
    <cellStyle name="Normal 2 2 33 2 2 3" xfId="30399"/>
    <cellStyle name="Normal 2 2 33 2 2 4" xfId="30400"/>
    <cellStyle name="Normal 2 2 33 2 2 5" xfId="30401"/>
    <cellStyle name="Normal 2 2 33 2 2 6" xfId="30402"/>
    <cellStyle name="Normal 2 2 33 2 3" xfId="30403"/>
    <cellStyle name="Normal 2 2 33 2 4" xfId="30404"/>
    <cellStyle name="Normal 2 2 33 2 5" xfId="30405"/>
    <cellStyle name="Normal 2 2 33 2 6" xfId="30406"/>
    <cellStyle name="Normal 2 2 33 2 7" xfId="30407"/>
    <cellStyle name="Normal 2 2 33 3" xfId="30408"/>
    <cellStyle name="Normal 2 2 33 3 2" xfId="30409"/>
    <cellStyle name="Normal 2 2 33 3 2 2" xfId="30410"/>
    <cellStyle name="Normal 2 2 33 3 2 3" xfId="30411"/>
    <cellStyle name="Normal 2 2 33 3 2 4" xfId="30412"/>
    <cellStyle name="Normal 2 2 33 3 2 5" xfId="30413"/>
    <cellStyle name="Normal 2 2 33 3 2 6" xfId="30414"/>
    <cellStyle name="Normal 2 2 33 3 3" xfId="30415"/>
    <cellStyle name="Normal 2 2 33 3 4" xfId="30416"/>
    <cellStyle name="Normal 2 2 33 3 5" xfId="30417"/>
    <cellStyle name="Normal 2 2 33 3 6" xfId="30418"/>
    <cellStyle name="Normal 2 2 33 3 7" xfId="30419"/>
    <cellStyle name="Normal 2 2 33 4" xfId="30420"/>
    <cellStyle name="Normal 2 2 33 4 2" xfId="30421"/>
    <cellStyle name="Normal 2 2 33 4 2 2" xfId="30422"/>
    <cellStyle name="Normal 2 2 33 4 2 3" xfId="30423"/>
    <cellStyle name="Normal 2 2 33 4 2 4" xfId="30424"/>
    <cellStyle name="Normal 2 2 33 4 2 5" xfId="30425"/>
    <cellStyle name="Normal 2 2 33 4 2 6" xfId="30426"/>
    <cellStyle name="Normal 2 2 33 4 3" xfId="30427"/>
    <cellStyle name="Normal 2 2 33 4 3 2" xfId="30428"/>
    <cellStyle name="Normal 2 2 33 4 4" xfId="30429"/>
    <cellStyle name="Normal 2 2 33 4 5" xfId="30430"/>
    <cellStyle name="Normal 2 2 33 4 6" xfId="30431"/>
    <cellStyle name="Normal 2 2 33 4 7" xfId="30432"/>
    <cellStyle name="Normal 2 2 33 5" xfId="30433"/>
    <cellStyle name="Normal 2 2 33 5 2" xfId="30434"/>
    <cellStyle name="Normal 2 2 33 5 2 2" xfId="30435"/>
    <cellStyle name="Normal 2 2 33 5 2 3" xfId="30436"/>
    <cellStyle name="Normal 2 2 33 5 2 4" xfId="30437"/>
    <cellStyle name="Normal 2 2 33 5 2 5" xfId="30438"/>
    <cellStyle name="Normal 2 2 33 5 2 6" xfId="30439"/>
    <cellStyle name="Normal 2 2 33 5 3" xfId="30440"/>
    <cellStyle name="Normal 2 2 33 5 4" xfId="30441"/>
    <cellStyle name="Normal 2 2 33 5 5" xfId="30442"/>
    <cellStyle name="Normal 2 2 33 5 6" xfId="30443"/>
    <cellStyle name="Normal 2 2 33 5 7" xfId="30444"/>
    <cellStyle name="Normal 2 2 33 6" xfId="30445"/>
    <cellStyle name="Normal 2 2 33 6 2" xfId="30446"/>
    <cellStyle name="Normal 2 2 33 6 2 2" xfId="30447"/>
    <cellStyle name="Normal 2 2 33 6 2 3" xfId="30448"/>
    <cellStyle name="Normal 2 2 33 6 2 4" xfId="30449"/>
    <cellStyle name="Normal 2 2 33 6 2 5" xfId="30450"/>
    <cellStyle name="Normal 2 2 33 6 2 6" xfId="30451"/>
    <cellStyle name="Normal 2 2 33 6 3" xfId="30452"/>
    <cellStyle name="Normal 2 2 33 6 4" xfId="30453"/>
    <cellStyle name="Normal 2 2 33 6 5" xfId="30454"/>
    <cellStyle name="Normal 2 2 33 6 6" xfId="30455"/>
    <cellStyle name="Normal 2 2 33 6 7" xfId="30456"/>
    <cellStyle name="Normal 2 2 33 7" xfId="30457"/>
    <cellStyle name="Normal 2 2 33 7 2" xfId="30458"/>
    <cellStyle name="Normal 2 2 33 7 2 2" xfId="30459"/>
    <cellStyle name="Normal 2 2 33 7 2 3" xfId="30460"/>
    <cellStyle name="Normal 2 2 33 7 2 4" xfId="30461"/>
    <cellStyle name="Normal 2 2 33 7 2 5" xfId="30462"/>
    <cellStyle name="Normal 2 2 33 7 2 6" xfId="30463"/>
    <cellStyle name="Normal 2 2 33 7 3" xfId="30464"/>
    <cellStyle name="Normal 2 2 33 7 4" xfId="30465"/>
    <cellStyle name="Normal 2 2 33 7 5" xfId="30466"/>
    <cellStyle name="Normal 2 2 33 7 6" xfId="30467"/>
    <cellStyle name="Normal 2 2 33 7 7" xfId="30468"/>
    <cellStyle name="Normal 2 2 33 8" xfId="30469"/>
    <cellStyle name="Normal 2 2 33 8 2" xfId="30470"/>
    <cellStyle name="Normal 2 2 33 8 3" xfId="30471"/>
    <cellStyle name="Normal 2 2 33 8 4" xfId="30472"/>
    <cellStyle name="Normal 2 2 33 8 5" xfId="30473"/>
    <cellStyle name="Normal 2 2 33 8 6" xfId="30474"/>
    <cellStyle name="Normal 2 2 33 9" xfId="30475"/>
    <cellStyle name="Normal 2 2 34" xfId="30476"/>
    <cellStyle name="Normal 2 2 34 10" xfId="30477"/>
    <cellStyle name="Normal 2 2 34 11" xfId="30478"/>
    <cellStyle name="Normal 2 2 34 12" xfId="30479"/>
    <cellStyle name="Normal 2 2 34 13" xfId="30480"/>
    <cellStyle name="Normal 2 2 34 2" xfId="30481"/>
    <cellStyle name="Normal 2 2 34 2 2" xfId="30482"/>
    <cellStyle name="Normal 2 2 34 2 2 2" xfId="30483"/>
    <cellStyle name="Normal 2 2 34 2 2 3" xfId="30484"/>
    <cellStyle name="Normal 2 2 34 2 2 4" xfId="30485"/>
    <cellStyle name="Normal 2 2 34 2 2 5" xfId="30486"/>
    <cellStyle name="Normal 2 2 34 2 2 6" xfId="30487"/>
    <cellStyle name="Normal 2 2 34 2 3" xfId="30488"/>
    <cellStyle name="Normal 2 2 34 2 4" xfId="30489"/>
    <cellStyle name="Normal 2 2 34 2 5" xfId="30490"/>
    <cellStyle name="Normal 2 2 34 2 6" xfId="30491"/>
    <cellStyle name="Normal 2 2 34 2 7" xfId="30492"/>
    <cellStyle name="Normal 2 2 34 3" xfId="30493"/>
    <cellStyle name="Normal 2 2 34 3 2" xfId="30494"/>
    <cellStyle name="Normal 2 2 34 3 2 2" xfId="30495"/>
    <cellStyle name="Normal 2 2 34 3 2 3" xfId="30496"/>
    <cellStyle name="Normal 2 2 34 3 2 4" xfId="30497"/>
    <cellStyle name="Normal 2 2 34 3 2 5" xfId="30498"/>
    <cellStyle name="Normal 2 2 34 3 2 6" xfId="30499"/>
    <cellStyle name="Normal 2 2 34 3 3" xfId="30500"/>
    <cellStyle name="Normal 2 2 34 3 4" xfId="30501"/>
    <cellStyle name="Normal 2 2 34 3 4 2" xfId="30502"/>
    <cellStyle name="Normal 2 2 34 3 4 2 2" xfId="30503"/>
    <cellStyle name="Normal 2 2 34 3 4 3" xfId="30504"/>
    <cellStyle name="Normal 2 2 34 3 5" xfId="30505"/>
    <cellStyle name="Normal 2 2 34 3 6" xfId="30506"/>
    <cellStyle name="Normal 2 2 34 3 7" xfId="30507"/>
    <cellStyle name="Normal 2 2 34 4" xfId="30508"/>
    <cellStyle name="Normal 2 2 34 4 2" xfId="30509"/>
    <cellStyle name="Normal 2 2 34 4 2 2" xfId="30510"/>
    <cellStyle name="Normal 2 2 34 4 2 3" xfId="30511"/>
    <cellStyle name="Normal 2 2 34 4 2 4" xfId="30512"/>
    <cellStyle name="Normal 2 2 34 4 2 5" xfId="30513"/>
    <cellStyle name="Normal 2 2 34 4 2 6" xfId="30514"/>
    <cellStyle name="Normal 2 2 34 4 3" xfId="30515"/>
    <cellStyle name="Normal 2 2 34 4 4" xfId="30516"/>
    <cellStyle name="Normal 2 2 34 4 5" xfId="30517"/>
    <cellStyle name="Normal 2 2 34 4 6" xfId="30518"/>
    <cellStyle name="Normal 2 2 34 4 7" xfId="30519"/>
    <cellStyle name="Normal 2 2 34 5" xfId="30520"/>
    <cellStyle name="Normal 2 2 34 5 2" xfId="30521"/>
    <cellStyle name="Normal 2 2 34 5 2 2" xfId="30522"/>
    <cellStyle name="Normal 2 2 34 5 2 3" xfId="30523"/>
    <cellStyle name="Normal 2 2 34 5 2 4" xfId="30524"/>
    <cellStyle name="Normal 2 2 34 5 2 5" xfId="30525"/>
    <cellStyle name="Normal 2 2 34 5 2 6" xfId="30526"/>
    <cellStyle name="Normal 2 2 34 5 3" xfId="30527"/>
    <cellStyle name="Normal 2 2 34 5 4" xfId="30528"/>
    <cellStyle name="Normal 2 2 34 5 5" xfId="30529"/>
    <cellStyle name="Normal 2 2 34 5 6" xfId="30530"/>
    <cellStyle name="Normal 2 2 34 5 7" xfId="30531"/>
    <cellStyle name="Normal 2 2 34 6" xfId="30532"/>
    <cellStyle name="Normal 2 2 34 6 2" xfId="30533"/>
    <cellStyle name="Normal 2 2 34 6 2 2" xfId="30534"/>
    <cellStyle name="Normal 2 2 34 6 2 3" xfId="30535"/>
    <cellStyle name="Normal 2 2 34 6 2 4" xfId="30536"/>
    <cellStyle name="Normal 2 2 34 6 2 5" xfId="30537"/>
    <cellStyle name="Normal 2 2 34 6 2 6" xfId="30538"/>
    <cellStyle name="Normal 2 2 34 6 3" xfId="30539"/>
    <cellStyle name="Normal 2 2 34 6 4" xfId="30540"/>
    <cellStyle name="Normal 2 2 34 6 5" xfId="30541"/>
    <cellStyle name="Normal 2 2 34 6 6" xfId="30542"/>
    <cellStyle name="Normal 2 2 34 6 7" xfId="30543"/>
    <cellStyle name="Normal 2 2 34 7" xfId="30544"/>
    <cellStyle name="Normal 2 2 34 7 2" xfId="30545"/>
    <cellStyle name="Normal 2 2 34 7 2 2" xfId="30546"/>
    <cellStyle name="Normal 2 2 34 7 2 3" xfId="30547"/>
    <cellStyle name="Normal 2 2 34 7 2 4" xfId="30548"/>
    <cellStyle name="Normal 2 2 34 7 2 5" xfId="30549"/>
    <cellStyle name="Normal 2 2 34 7 2 6" xfId="30550"/>
    <cellStyle name="Normal 2 2 34 7 3" xfId="30551"/>
    <cellStyle name="Normal 2 2 34 7 3 2" xfId="30552"/>
    <cellStyle name="Normal 2 2 34 7 3 2 2" xfId="30553"/>
    <cellStyle name="Normal 2 2 34 7 3 3" xfId="30554"/>
    <cellStyle name="Normal 2 2 34 7 4" xfId="30555"/>
    <cellStyle name="Normal 2 2 34 7 5" xfId="30556"/>
    <cellStyle name="Normal 2 2 34 7 6" xfId="30557"/>
    <cellStyle name="Normal 2 2 34 7 7" xfId="30558"/>
    <cellStyle name="Normal 2 2 34 8" xfId="30559"/>
    <cellStyle name="Normal 2 2 34 8 2" xfId="30560"/>
    <cellStyle name="Normal 2 2 34 8 3" xfId="30561"/>
    <cellStyle name="Normal 2 2 34 8 4" xfId="30562"/>
    <cellStyle name="Normal 2 2 34 8 5" xfId="30563"/>
    <cellStyle name="Normal 2 2 34 8 6" xfId="30564"/>
    <cellStyle name="Normal 2 2 34 9" xfId="30565"/>
    <cellStyle name="Normal 2 2 35" xfId="30566"/>
    <cellStyle name="Normal 2 2 35 2" xfId="30567"/>
    <cellStyle name="Normal 2 2 35 2 2" xfId="30568"/>
    <cellStyle name="Normal 2 2 35 2 3" xfId="30569"/>
    <cellStyle name="Normal 2 2 35 2 4" xfId="30570"/>
    <cellStyle name="Normal 2 2 35 2 5" xfId="30571"/>
    <cellStyle name="Normal 2 2 35 2 6" xfId="30572"/>
    <cellStyle name="Normal 2 2 35 3" xfId="30573"/>
    <cellStyle name="Normal 2 2 35 4" xfId="30574"/>
    <cellStyle name="Normal 2 2 35 5" xfId="30575"/>
    <cellStyle name="Normal 2 2 35 6" xfId="30576"/>
    <cellStyle name="Normal 2 2 35 7" xfId="30577"/>
    <cellStyle name="Normal 2 2 36" xfId="30578"/>
    <cellStyle name="Normal 2 2 36 2" xfId="30579"/>
    <cellStyle name="Normal 2 2 36 2 2" xfId="30580"/>
    <cellStyle name="Normal 2 2 36 2 3" xfId="30581"/>
    <cellStyle name="Normal 2 2 36 2 4" xfId="30582"/>
    <cellStyle name="Normal 2 2 36 2 5" xfId="30583"/>
    <cellStyle name="Normal 2 2 36 2 6" xfId="30584"/>
    <cellStyle name="Normal 2 2 36 3" xfId="30585"/>
    <cellStyle name="Normal 2 2 36 4" xfId="30586"/>
    <cellStyle name="Normal 2 2 36 5" xfId="30587"/>
    <cellStyle name="Normal 2 2 36 6" xfId="30588"/>
    <cellStyle name="Normal 2 2 36 7" xfId="30589"/>
    <cellStyle name="Normal 2 2 37" xfId="30590"/>
    <cellStyle name="Normal 2 2 37 2" xfId="30591"/>
    <cellStyle name="Normal 2 2 37 2 2" xfId="30592"/>
    <cellStyle name="Normal 2 2 37 2 3" xfId="30593"/>
    <cellStyle name="Normal 2 2 37 2 4" xfId="30594"/>
    <cellStyle name="Normal 2 2 37 2 5" xfId="30595"/>
    <cellStyle name="Normal 2 2 37 2 6" xfId="30596"/>
    <cellStyle name="Normal 2 2 37 3" xfId="30597"/>
    <cellStyle name="Normal 2 2 37 4" xfId="30598"/>
    <cellStyle name="Normal 2 2 37 5" xfId="30599"/>
    <cellStyle name="Normal 2 2 37 6" xfId="30600"/>
    <cellStyle name="Normal 2 2 37 7" xfId="30601"/>
    <cellStyle name="Normal 2 2 38" xfId="30602"/>
    <cellStyle name="Normal 2 2 38 2" xfId="30603"/>
    <cellStyle name="Normal 2 2 38 2 2" xfId="30604"/>
    <cellStyle name="Normal 2 2 38 2 3" xfId="30605"/>
    <cellStyle name="Normal 2 2 38 2 4" xfId="30606"/>
    <cellStyle name="Normal 2 2 38 2 5" xfId="30607"/>
    <cellStyle name="Normal 2 2 38 2 6" xfId="30608"/>
    <cellStyle name="Normal 2 2 38 3" xfId="30609"/>
    <cellStyle name="Normal 2 2 38 4" xfId="30610"/>
    <cellStyle name="Normal 2 2 38 5" xfId="30611"/>
    <cellStyle name="Normal 2 2 38 6" xfId="30612"/>
    <cellStyle name="Normal 2 2 38 7" xfId="30613"/>
    <cellStyle name="Normal 2 2 39" xfId="30614"/>
    <cellStyle name="Normal 2 2 39 2" xfId="30615"/>
    <cellStyle name="Normal 2 2 39 2 2" xfId="30616"/>
    <cellStyle name="Normal 2 2 39 2 3" xfId="30617"/>
    <cellStyle name="Normal 2 2 39 2 4" xfId="30618"/>
    <cellStyle name="Normal 2 2 39 2 5" xfId="30619"/>
    <cellStyle name="Normal 2 2 39 2 6" xfId="30620"/>
    <cellStyle name="Normal 2 2 39 3" xfId="30621"/>
    <cellStyle name="Normal 2 2 39 4" xfId="30622"/>
    <cellStyle name="Normal 2 2 39 5" xfId="30623"/>
    <cellStyle name="Normal 2 2 39 6" xfId="30624"/>
    <cellStyle name="Normal 2 2 39 7" xfId="30625"/>
    <cellStyle name="Normal 2 2 4" xfId="30626"/>
    <cellStyle name="Normal 2 2 4 10" xfId="30627"/>
    <cellStyle name="Normal 2 2 4 10 2" xfId="30628"/>
    <cellStyle name="Normal 2 2 4 10 2 2" xfId="30629"/>
    <cellStyle name="Normal 2 2 4 10 2 3" xfId="30630"/>
    <cellStyle name="Normal 2 2 4 10 2 4" xfId="30631"/>
    <cellStyle name="Normal 2 2 4 10 2 5" xfId="30632"/>
    <cellStyle name="Normal 2 2 4 10 2 6" xfId="30633"/>
    <cellStyle name="Normal 2 2 4 10 3" xfId="30634"/>
    <cellStyle name="Normal 2 2 4 10 4" xfId="30635"/>
    <cellStyle name="Normal 2 2 4 10 5" xfId="30636"/>
    <cellStyle name="Normal 2 2 4 10 6" xfId="30637"/>
    <cellStyle name="Normal 2 2 4 10 7" xfId="30638"/>
    <cellStyle name="Normal 2 2 4 11" xfId="30639"/>
    <cellStyle name="Normal 2 2 4 11 2" xfId="30640"/>
    <cellStyle name="Normal 2 2 4 11 2 2" xfId="30641"/>
    <cellStyle name="Normal 2 2 4 11 2 3" xfId="30642"/>
    <cellStyle name="Normal 2 2 4 11 2 4" xfId="30643"/>
    <cellStyle name="Normal 2 2 4 11 2 5" xfId="30644"/>
    <cellStyle name="Normal 2 2 4 11 2 6" xfId="30645"/>
    <cellStyle name="Normal 2 2 4 11 3" xfId="30646"/>
    <cellStyle name="Normal 2 2 4 11 4" xfId="30647"/>
    <cellStyle name="Normal 2 2 4 11 5" xfId="30648"/>
    <cellStyle name="Normal 2 2 4 11 6" xfId="30649"/>
    <cellStyle name="Normal 2 2 4 11 7" xfId="30650"/>
    <cellStyle name="Normal 2 2 4 12" xfId="30651"/>
    <cellStyle name="Normal 2 2 4 12 2" xfId="30652"/>
    <cellStyle name="Normal 2 2 4 12 2 2" xfId="30653"/>
    <cellStyle name="Normal 2 2 4 12 2 3" xfId="30654"/>
    <cellStyle name="Normal 2 2 4 12 2 4" xfId="30655"/>
    <cellStyle name="Normal 2 2 4 12 2 5" xfId="30656"/>
    <cellStyle name="Normal 2 2 4 12 2 6" xfId="30657"/>
    <cellStyle name="Normal 2 2 4 12 3" xfId="30658"/>
    <cellStyle name="Normal 2 2 4 12 4" xfId="30659"/>
    <cellStyle name="Normal 2 2 4 12 5" xfId="30660"/>
    <cellStyle name="Normal 2 2 4 12 6" xfId="30661"/>
    <cellStyle name="Normal 2 2 4 12 7" xfId="30662"/>
    <cellStyle name="Normal 2 2 4 13" xfId="30663"/>
    <cellStyle name="Normal 2 2 4 13 2" xfId="30664"/>
    <cellStyle name="Normal 2 2 4 13 2 2" xfId="30665"/>
    <cellStyle name="Normal 2 2 4 13 2 3" xfId="30666"/>
    <cellStyle name="Normal 2 2 4 13 2 4" xfId="30667"/>
    <cellStyle name="Normal 2 2 4 13 2 5" xfId="30668"/>
    <cellStyle name="Normal 2 2 4 13 2 6" xfId="30669"/>
    <cellStyle name="Normal 2 2 4 13 3" xfId="30670"/>
    <cellStyle name="Normal 2 2 4 13 4" xfId="30671"/>
    <cellStyle name="Normal 2 2 4 13 5" xfId="30672"/>
    <cellStyle name="Normal 2 2 4 13 6" xfId="30673"/>
    <cellStyle name="Normal 2 2 4 13 7" xfId="30674"/>
    <cellStyle name="Normal 2 2 4 14" xfId="30675"/>
    <cellStyle name="Normal 2 2 4 14 2" xfId="30676"/>
    <cellStyle name="Normal 2 2 4 14 2 2" xfId="30677"/>
    <cellStyle name="Normal 2 2 4 14 2 3" xfId="30678"/>
    <cellStyle name="Normal 2 2 4 14 2 4" xfId="30679"/>
    <cellStyle name="Normal 2 2 4 14 2 5" xfId="30680"/>
    <cellStyle name="Normal 2 2 4 14 2 6" xfId="30681"/>
    <cellStyle name="Normal 2 2 4 14 3" xfId="30682"/>
    <cellStyle name="Normal 2 2 4 14 4" xfId="30683"/>
    <cellStyle name="Normal 2 2 4 14 5" xfId="30684"/>
    <cellStyle name="Normal 2 2 4 14 6" xfId="30685"/>
    <cellStyle name="Normal 2 2 4 14 7" xfId="30686"/>
    <cellStyle name="Normal 2 2 4 15" xfId="30687"/>
    <cellStyle name="Normal 2 2 4 15 2" xfId="30688"/>
    <cellStyle name="Normal 2 2 4 15 2 2" xfId="30689"/>
    <cellStyle name="Normal 2 2 4 15 2 3" xfId="30690"/>
    <cellStyle name="Normal 2 2 4 15 2 4" xfId="30691"/>
    <cellStyle name="Normal 2 2 4 15 2 5" xfId="30692"/>
    <cellStyle name="Normal 2 2 4 15 2 6" xfId="30693"/>
    <cellStyle name="Normal 2 2 4 15 3" xfId="30694"/>
    <cellStyle name="Normal 2 2 4 15 4" xfId="30695"/>
    <cellStyle name="Normal 2 2 4 15 5" xfId="30696"/>
    <cellStyle name="Normal 2 2 4 15 6" xfId="30697"/>
    <cellStyle name="Normal 2 2 4 15 7" xfId="30698"/>
    <cellStyle name="Normal 2 2 4 16" xfId="30699"/>
    <cellStyle name="Normal 2 2 4 16 2" xfId="30700"/>
    <cellStyle name="Normal 2 2 4 16 2 2" xfId="30701"/>
    <cellStyle name="Normal 2 2 4 16 2 3" xfId="30702"/>
    <cellStyle name="Normal 2 2 4 16 2 4" xfId="30703"/>
    <cellStyle name="Normal 2 2 4 16 2 5" xfId="30704"/>
    <cellStyle name="Normal 2 2 4 16 2 6" xfId="30705"/>
    <cellStyle name="Normal 2 2 4 16 3" xfId="30706"/>
    <cellStyle name="Normal 2 2 4 16 4" xfId="30707"/>
    <cellStyle name="Normal 2 2 4 16 5" xfId="30708"/>
    <cellStyle name="Normal 2 2 4 16 6" xfId="30709"/>
    <cellStyle name="Normal 2 2 4 16 7" xfId="30710"/>
    <cellStyle name="Normal 2 2 4 17" xfId="30711"/>
    <cellStyle name="Normal 2 2 4 17 2" xfId="30712"/>
    <cellStyle name="Normal 2 2 4 17 2 2" xfId="30713"/>
    <cellStyle name="Normal 2 2 4 17 2 3" xfId="30714"/>
    <cellStyle name="Normal 2 2 4 17 2 4" xfId="30715"/>
    <cellStyle name="Normal 2 2 4 17 2 5" xfId="30716"/>
    <cellStyle name="Normal 2 2 4 17 2 6" xfId="30717"/>
    <cellStyle name="Normal 2 2 4 17 3" xfId="30718"/>
    <cellStyle name="Normal 2 2 4 17 4" xfId="30719"/>
    <cellStyle name="Normal 2 2 4 17 5" xfId="30720"/>
    <cellStyle name="Normal 2 2 4 17 6" xfId="30721"/>
    <cellStyle name="Normal 2 2 4 17 7" xfId="30722"/>
    <cellStyle name="Normal 2 2 4 18" xfId="30723"/>
    <cellStyle name="Normal 2 2 4 18 2" xfId="30724"/>
    <cellStyle name="Normal 2 2 4 18 2 2" xfId="30725"/>
    <cellStyle name="Normal 2 2 4 18 2 3" xfId="30726"/>
    <cellStyle name="Normal 2 2 4 18 2 3 2" xfId="30727"/>
    <cellStyle name="Normal 2 2 4 18 2 3 2 2" xfId="30728"/>
    <cellStyle name="Normal 2 2 4 18 2 3 3" xfId="30729"/>
    <cellStyle name="Normal 2 2 4 18 2 4" xfId="30730"/>
    <cellStyle name="Normal 2 2 4 18 2 5" xfId="30731"/>
    <cellStyle name="Normal 2 2 4 18 2 6" xfId="30732"/>
    <cellStyle name="Normal 2 2 4 18 3" xfId="30733"/>
    <cellStyle name="Normal 2 2 4 18 4" xfId="30734"/>
    <cellStyle name="Normal 2 2 4 18 5" xfId="30735"/>
    <cellStyle name="Normal 2 2 4 18 6" xfId="30736"/>
    <cellStyle name="Normal 2 2 4 18 7" xfId="30737"/>
    <cellStyle name="Normal 2 2 4 19" xfId="30738"/>
    <cellStyle name="Normal 2 2 4 19 2" xfId="30739"/>
    <cellStyle name="Normal 2 2 4 19 2 2" xfId="30740"/>
    <cellStyle name="Normal 2 2 4 19 2 3" xfId="30741"/>
    <cellStyle name="Normal 2 2 4 19 2 4" xfId="30742"/>
    <cellStyle name="Normal 2 2 4 19 2 5" xfId="30743"/>
    <cellStyle name="Normal 2 2 4 19 2 6" xfId="30744"/>
    <cellStyle name="Normal 2 2 4 19 3" xfId="30745"/>
    <cellStyle name="Normal 2 2 4 19 4" xfId="30746"/>
    <cellStyle name="Normal 2 2 4 19 5" xfId="30747"/>
    <cellStyle name="Normal 2 2 4 19 6" xfId="30748"/>
    <cellStyle name="Normal 2 2 4 19 7" xfId="30749"/>
    <cellStyle name="Normal 2 2 4 2" xfId="30750"/>
    <cellStyle name="Normal 2 2 4 2 2" xfId="30751"/>
    <cellStyle name="Normal 2 2 4 2 2 2" xfId="30752"/>
    <cellStyle name="Normal 2 2 4 2 2 3" xfId="30753"/>
    <cellStyle name="Normal 2 2 4 2 2 3 2" xfId="30754"/>
    <cellStyle name="Normal 2 2 4 2 2 3 2 2" xfId="30755"/>
    <cellStyle name="Normal 2 2 4 2 2 3 3" xfId="30756"/>
    <cellStyle name="Normal 2 2 4 2 2 4" xfId="30757"/>
    <cellStyle name="Normal 2 2 4 2 2 5" xfId="30758"/>
    <cellStyle name="Normal 2 2 4 2 2 6" xfId="30759"/>
    <cellStyle name="Normal 2 2 4 2 3" xfId="30760"/>
    <cellStyle name="Normal 2 2 4 2 4" xfId="30761"/>
    <cellStyle name="Normal 2 2 4 2 5" xfId="30762"/>
    <cellStyle name="Normal 2 2 4 2 6" xfId="30763"/>
    <cellStyle name="Normal 2 2 4 2 7" xfId="30764"/>
    <cellStyle name="Normal 2 2 4 20" xfId="30765"/>
    <cellStyle name="Normal 2 2 4 20 2" xfId="30766"/>
    <cellStyle name="Normal 2 2 4 20 3" xfId="30767"/>
    <cellStyle name="Normal 2 2 4 20 4" xfId="30768"/>
    <cellStyle name="Normal 2 2 4 20 5" xfId="30769"/>
    <cellStyle name="Normal 2 2 4 20 6" xfId="30770"/>
    <cellStyle name="Normal 2 2 4 21" xfId="30771"/>
    <cellStyle name="Normal 2 2 4 22" xfId="30772"/>
    <cellStyle name="Normal 2 2 4 23" xfId="30773"/>
    <cellStyle name="Normal 2 2 4 24" xfId="30774"/>
    <cellStyle name="Normal 2 2 4 3" xfId="30775"/>
    <cellStyle name="Normal 2 2 4 3 2" xfId="30776"/>
    <cellStyle name="Normal 2 2 4 3 2 2" xfId="30777"/>
    <cellStyle name="Normal 2 2 4 3 2 3" xfId="30778"/>
    <cellStyle name="Normal 2 2 4 3 2 4" xfId="30779"/>
    <cellStyle name="Normal 2 2 4 3 2 5" xfId="30780"/>
    <cellStyle name="Normal 2 2 4 3 2 6" xfId="30781"/>
    <cellStyle name="Normal 2 2 4 3 3" xfId="30782"/>
    <cellStyle name="Normal 2 2 4 3 4" xfId="30783"/>
    <cellStyle name="Normal 2 2 4 3 5" xfId="30784"/>
    <cellStyle name="Normal 2 2 4 3 6" xfId="30785"/>
    <cellStyle name="Normal 2 2 4 3 7" xfId="30786"/>
    <cellStyle name="Normal 2 2 4 4" xfId="30787"/>
    <cellStyle name="Normal 2 2 4 4 2" xfId="30788"/>
    <cellStyle name="Normal 2 2 4 4 2 2" xfId="30789"/>
    <cellStyle name="Normal 2 2 4 4 2 3" xfId="30790"/>
    <cellStyle name="Normal 2 2 4 4 2 4" xfId="30791"/>
    <cellStyle name="Normal 2 2 4 4 2 5" xfId="30792"/>
    <cellStyle name="Normal 2 2 4 4 2 6" xfId="30793"/>
    <cellStyle name="Normal 2 2 4 4 3" xfId="30794"/>
    <cellStyle name="Normal 2 2 4 4 4" xfId="30795"/>
    <cellStyle name="Normal 2 2 4 4 5" xfId="30796"/>
    <cellStyle name="Normal 2 2 4 4 6" xfId="30797"/>
    <cellStyle name="Normal 2 2 4 4 7" xfId="30798"/>
    <cellStyle name="Normal 2 2 4 5" xfId="30799"/>
    <cellStyle name="Normal 2 2 4 5 2" xfId="30800"/>
    <cellStyle name="Normal 2 2 4 5 2 2" xfId="30801"/>
    <cellStyle name="Normal 2 2 4 5 2 3" xfId="30802"/>
    <cellStyle name="Normal 2 2 4 5 2 4" xfId="30803"/>
    <cellStyle name="Normal 2 2 4 5 2 5" xfId="30804"/>
    <cellStyle name="Normal 2 2 4 5 2 6" xfId="30805"/>
    <cellStyle name="Normal 2 2 4 5 3" xfId="30806"/>
    <cellStyle name="Normal 2 2 4 5 4" xfId="30807"/>
    <cellStyle name="Normal 2 2 4 5 5" xfId="30808"/>
    <cellStyle name="Normal 2 2 4 5 6" xfId="30809"/>
    <cellStyle name="Normal 2 2 4 5 7" xfId="30810"/>
    <cellStyle name="Normal 2 2 4 6" xfId="30811"/>
    <cellStyle name="Normal 2 2 4 6 2" xfId="30812"/>
    <cellStyle name="Normal 2 2 4 6 2 2" xfId="30813"/>
    <cellStyle name="Normal 2 2 4 6 2 3" xfId="30814"/>
    <cellStyle name="Normal 2 2 4 6 2 4" xfId="30815"/>
    <cellStyle name="Normal 2 2 4 6 2 5" xfId="30816"/>
    <cellStyle name="Normal 2 2 4 6 2 6" xfId="30817"/>
    <cellStyle name="Normal 2 2 4 6 3" xfId="30818"/>
    <cellStyle name="Normal 2 2 4 6 4" xfId="30819"/>
    <cellStyle name="Normal 2 2 4 6 5" xfId="30820"/>
    <cellStyle name="Normal 2 2 4 6 6" xfId="30821"/>
    <cellStyle name="Normal 2 2 4 6 7" xfId="30822"/>
    <cellStyle name="Normal 2 2 4 7" xfId="30823"/>
    <cellStyle name="Normal 2 2 4 7 2" xfId="30824"/>
    <cellStyle name="Normal 2 2 4 7 2 2" xfId="30825"/>
    <cellStyle name="Normal 2 2 4 7 2 3" xfId="30826"/>
    <cellStyle name="Normal 2 2 4 7 2 4" xfId="30827"/>
    <cellStyle name="Normal 2 2 4 7 2 5" xfId="30828"/>
    <cellStyle name="Normal 2 2 4 7 2 6" xfId="30829"/>
    <cellStyle name="Normal 2 2 4 7 3" xfId="30830"/>
    <cellStyle name="Normal 2 2 4 7 4" xfId="30831"/>
    <cellStyle name="Normal 2 2 4 7 5" xfId="30832"/>
    <cellStyle name="Normal 2 2 4 7 6" xfId="30833"/>
    <cellStyle name="Normal 2 2 4 7 7" xfId="30834"/>
    <cellStyle name="Normal 2 2 4 8" xfId="30835"/>
    <cellStyle name="Normal 2 2 4 8 2" xfId="30836"/>
    <cellStyle name="Normal 2 2 4 8 2 2" xfId="30837"/>
    <cellStyle name="Normal 2 2 4 8 2 3" xfId="30838"/>
    <cellStyle name="Normal 2 2 4 8 2 4" xfId="30839"/>
    <cellStyle name="Normal 2 2 4 8 2 5" xfId="30840"/>
    <cellStyle name="Normal 2 2 4 8 2 6" xfId="30841"/>
    <cellStyle name="Normal 2 2 4 8 3" xfId="30842"/>
    <cellStyle name="Normal 2 2 4 8 4" xfId="30843"/>
    <cellStyle name="Normal 2 2 4 8 4 2" xfId="30844"/>
    <cellStyle name="Normal 2 2 4 8 4 2 2" xfId="30845"/>
    <cellStyle name="Normal 2 2 4 8 4 3" xfId="30846"/>
    <cellStyle name="Normal 2 2 4 8 5" xfId="30847"/>
    <cellStyle name="Normal 2 2 4 8 6" xfId="30848"/>
    <cellStyle name="Normal 2 2 4 8 7" xfId="30849"/>
    <cellStyle name="Normal 2 2 4 9" xfId="30850"/>
    <cellStyle name="Normal 2 2 4 9 2" xfId="30851"/>
    <cellStyle name="Normal 2 2 4 9 2 2" xfId="30852"/>
    <cellStyle name="Normal 2 2 4 9 2 2 2" xfId="30853"/>
    <cellStyle name="Normal 2 2 4 9 2 3" xfId="30854"/>
    <cellStyle name="Normal 2 2 4 9 2 4" xfId="30855"/>
    <cellStyle name="Normal 2 2 4 9 2 5" xfId="30856"/>
    <cellStyle name="Normal 2 2 4 9 2 6" xfId="30857"/>
    <cellStyle name="Normal 2 2 4 9 3" xfId="30858"/>
    <cellStyle name="Normal 2 2 4 9 4" xfId="30859"/>
    <cellStyle name="Normal 2 2 4 9 5" xfId="30860"/>
    <cellStyle name="Normal 2 2 4 9 6" xfId="30861"/>
    <cellStyle name="Normal 2 2 4 9 7" xfId="30862"/>
    <cellStyle name="Normal 2 2 40" xfId="30863"/>
    <cellStyle name="Normal 2 2 40 2" xfId="30864"/>
    <cellStyle name="Normal 2 2 40 2 2" xfId="30865"/>
    <cellStyle name="Normal 2 2 40 2 3" xfId="30866"/>
    <cellStyle name="Normal 2 2 40 2 4" xfId="30867"/>
    <cellStyle name="Normal 2 2 40 2 5" xfId="30868"/>
    <cellStyle name="Normal 2 2 40 2 6" xfId="30869"/>
    <cellStyle name="Normal 2 2 40 3" xfId="30870"/>
    <cellStyle name="Normal 2 2 40 4" xfId="30871"/>
    <cellStyle name="Normal 2 2 40 5" xfId="30872"/>
    <cellStyle name="Normal 2 2 40 6" xfId="30873"/>
    <cellStyle name="Normal 2 2 40 7" xfId="30874"/>
    <cellStyle name="Normal 2 2 41" xfId="30875"/>
    <cellStyle name="Normal 2 2 41 2" xfId="30876"/>
    <cellStyle name="Normal 2 2 41 3" xfId="30877"/>
    <cellStyle name="Normal 2 2 41 4" xfId="30878"/>
    <cellStyle name="Normal 2 2 41 5" xfId="30879"/>
    <cellStyle name="Normal 2 2 41 6" xfId="30880"/>
    <cellStyle name="Normal 2 2 42" xfId="30881"/>
    <cellStyle name="Normal 2 2 42 2" xfId="30882"/>
    <cellStyle name="Normal 2 2 42 3" xfId="30883"/>
    <cellStyle name="Normal 2 2 42 4" xfId="30884"/>
    <cellStyle name="Normal 2 2 42 5" xfId="30885"/>
    <cellStyle name="Normal 2 2 42 6" xfId="30886"/>
    <cellStyle name="Normal 2 2 43" xfId="30887"/>
    <cellStyle name="Normal 2 2 43 2" xfId="30888"/>
    <cellStyle name="Normal 2 2 43 2 2" xfId="30889"/>
    <cellStyle name="Normal 2 2 43 3" xfId="30890"/>
    <cellStyle name="Normal 2 2 43 4" xfId="30891"/>
    <cellStyle name="Normal 2 2 43 5" xfId="30892"/>
    <cellStyle name="Normal 2 2 44" xfId="30893"/>
    <cellStyle name="Normal 2 2 45" xfId="30894"/>
    <cellStyle name="Normal 2 2 45 2" xfId="30895"/>
    <cellStyle name="Normal 2 2 45 3" xfId="30896"/>
    <cellStyle name="Normal 2 2 46" xfId="30897"/>
    <cellStyle name="Normal 2 2 47" xfId="30898"/>
    <cellStyle name="Normal 2 2 47 2" xfId="30899"/>
    <cellStyle name="Normal 2 2 48" xfId="30900"/>
    <cellStyle name="Normal 2 2 49" xfId="30901"/>
    <cellStyle name="Normal 2 2 5" xfId="30902"/>
    <cellStyle name="Normal 2 2 5 10" xfId="30903"/>
    <cellStyle name="Normal 2 2 5 10 2" xfId="30904"/>
    <cellStyle name="Normal 2 2 5 10 2 2" xfId="30905"/>
    <cellStyle name="Normal 2 2 5 10 2 3" xfId="30906"/>
    <cellStyle name="Normal 2 2 5 10 2 3 2" xfId="30907"/>
    <cellStyle name="Normal 2 2 5 10 2 3 2 2" xfId="30908"/>
    <cellStyle name="Normal 2 2 5 10 2 3 3" xfId="30909"/>
    <cellStyle name="Normal 2 2 5 10 2 4" xfId="30910"/>
    <cellStyle name="Normal 2 2 5 10 2 5" xfId="30911"/>
    <cellStyle name="Normal 2 2 5 10 2 6" xfId="30912"/>
    <cellStyle name="Normal 2 2 5 10 3" xfId="30913"/>
    <cellStyle name="Normal 2 2 5 10 4" xfId="30914"/>
    <cellStyle name="Normal 2 2 5 10 5" xfId="30915"/>
    <cellStyle name="Normal 2 2 5 10 6" xfId="30916"/>
    <cellStyle name="Normal 2 2 5 10 7" xfId="30917"/>
    <cellStyle name="Normal 2 2 5 11" xfId="30918"/>
    <cellStyle name="Normal 2 2 5 11 2" xfId="30919"/>
    <cellStyle name="Normal 2 2 5 11 2 2" xfId="30920"/>
    <cellStyle name="Normal 2 2 5 11 2 3" xfId="30921"/>
    <cellStyle name="Normal 2 2 5 11 2 4" xfId="30922"/>
    <cellStyle name="Normal 2 2 5 11 2 5" xfId="30923"/>
    <cellStyle name="Normal 2 2 5 11 2 6" xfId="30924"/>
    <cellStyle name="Normal 2 2 5 11 3" xfId="30925"/>
    <cellStyle name="Normal 2 2 5 11 4" xfId="30926"/>
    <cellStyle name="Normal 2 2 5 11 5" xfId="30927"/>
    <cellStyle name="Normal 2 2 5 11 6" xfId="30928"/>
    <cellStyle name="Normal 2 2 5 11 7" xfId="30929"/>
    <cellStyle name="Normal 2 2 5 12" xfId="30930"/>
    <cellStyle name="Normal 2 2 5 12 2" xfId="30931"/>
    <cellStyle name="Normal 2 2 5 12 2 2" xfId="30932"/>
    <cellStyle name="Normal 2 2 5 12 2 3" xfId="30933"/>
    <cellStyle name="Normal 2 2 5 12 2 4" xfId="30934"/>
    <cellStyle name="Normal 2 2 5 12 2 5" xfId="30935"/>
    <cellStyle name="Normal 2 2 5 12 2 6" xfId="30936"/>
    <cellStyle name="Normal 2 2 5 12 3" xfId="30937"/>
    <cellStyle name="Normal 2 2 5 12 4" xfId="30938"/>
    <cellStyle name="Normal 2 2 5 12 5" xfId="30939"/>
    <cellStyle name="Normal 2 2 5 12 6" xfId="30940"/>
    <cellStyle name="Normal 2 2 5 12 7" xfId="30941"/>
    <cellStyle name="Normal 2 2 5 13" xfId="30942"/>
    <cellStyle name="Normal 2 2 5 13 2" xfId="30943"/>
    <cellStyle name="Normal 2 2 5 13 2 2" xfId="30944"/>
    <cellStyle name="Normal 2 2 5 13 2 3" xfId="30945"/>
    <cellStyle name="Normal 2 2 5 13 2 4" xfId="30946"/>
    <cellStyle name="Normal 2 2 5 13 2 5" xfId="30947"/>
    <cellStyle name="Normal 2 2 5 13 2 6" xfId="30948"/>
    <cellStyle name="Normal 2 2 5 13 3" xfId="30949"/>
    <cellStyle name="Normal 2 2 5 13 4" xfId="30950"/>
    <cellStyle name="Normal 2 2 5 13 5" xfId="30951"/>
    <cellStyle name="Normal 2 2 5 13 6" xfId="30952"/>
    <cellStyle name="Normal 2 2 5 13 7" xfId="30953"/>
    <cellStyle name="Normal 2 2 5 14" xfId="30954"/>
    <cellStyle name="Normal 2 2 5 14 2" xfId="30955"/>
    <cellStyle name="Normal 2 2 5 14 2 2" xfId="30956"/>
    <cellStyle name="Normal 2 2 5 14 2 3" xfId="30957"/>
    <cellStyle name="Normal 2 2 5 14 2 4" xfId="30958"/>
    <cellStyle name="Normal 2 2 5 14 2 5" xfId="30959"/>
    <cellStyle name="Normal 2 2 5 14 2 6" xfId="30960"/>
    <cellStyle name="Normal 2 2 5 14 3" xfId="30961"/>
    <cellStyle name="Normal 2 2 5 14 4" xfId="30962"/>
    <cellStyle name="Normal 2 2 5 14 5" xfId="30963"/>
    <cellStyle name="Normal 2 2 5 14 6" xfId="30964"/>
    <cellStyle name="Normal 2 2 5 14 7" xfId="30965"/>
    <cellStyle name="Normal 2 2 5 15" xfId="30966"/>
    <cellStyle name="Normal 2 2 5 15 2" xfId="30967"/>
    <cellStyle name="Normal 2 2 5 15 2 2" xfId="30968"/>
    <cellStyle name="Normal 2 2 5 15 2 3" xfId="30969"/>
    <cellStyle name="Normal 2 2 5 15 2 4" xfId="30970"/>
    <cellStyle name="Normal 2 2 5 15 2 5" xfId="30971"/>
    <cellStyle name="Normal 2 2 5 15 2 6" xfId="30972"/>
    <cellStyle name="Normal 2 2 5 15 3" xfId="30973"/>
    <cellStyle name="Normal 2 2 5 15 4" xfId="30974"/>
    <cellStyle name="Normal 2 2 5 15 5" xfId="30975"/>
    <cellStyle name="Normal 2 2 5 15 6" xfId="30976"/>
    <cellStyle name="Normal 2 2 5 15 7" xfId="30977"/>
    <cellStyle name="Normal 2 2 5 16" xfId="30978"/>
    <cellStyle name="Normal 2 2 5 16 2" xfId="30979"/>
    <cellStyle name="Normal 2 2 5 16 2 2" xfId="30980"/>
    <cellStyle name="Normal 2 2 5 16 2 3" xfId="30981"/>
    <cellStyle name="Normal 2 2 5 16 2 4" xfId="30982"/>
    <cellStyle name="Normal 2 2 5 16 2 5" xfId="30983"/>
    <cellStyle name="Normal 2 2 5 16 2 6" xfId="30984"/>
    <cellStyle name="Normal 2 2 5 16 3" xfId="30985"/>
    <cellStyle name="Normal 2 2 5 16 4" xfId="30986"/>
    <cellStyle name="Normal 2 2 5 16 5" xfId="30987"/>
    <cellStyle name="Normal 2 2 5 16 6" xfId="30988"/>
    <cellStyle name="Normal 2 2 5 16 7" xfId="30989"/>
    <cellStyle name="Normal 2 2 5 17" xfId="30990"/>
    <cellStyle name="Normal 2 2 5 17 2" xfId="30991"/>
    <cellStyle name="Normal 2 2 5 17 2 2" xfId="30992"/>
    <cellStyle name="Normal 2 2 5 17 2 3" xfId="30993"/>
    <cellStyle name="Normal 2 2 5 17 2 4" xfId="30994"/>
    <cellStyle name="Normal 2 2 5 17 2 5" xfId="30995"/>
    <cellStyle name="Normal 2 2 5 17 2 6" xfId="30996"/>
    <cellStyle name="Normal 2 2 5 17 3" xfId="30997"/>
    <cellStyle name="Normal 2 2 5 17 4" xfId="30998"/>
    <cellStyle name="Normal 2 2 5 17 5" xfId="30999"/>
    <cellStyle name="Normal 2 2 5 17 6" xfId="31000"/>
    <cellStyle name="Normal 2 2 5 17 7" xfId="31001"/>
    <cellStyle name="Normal 2 2 5 18" xfId="31002"/>
    <cellStyle name="Normal 2 2 5 18 2" xfId="31003"/>
    <cellStyle name="Normal 2 2 5 18 2 2" xfId="31004"/>
    <cellStyle name="Normal 2 2 5 18 2 3" xfId="31005"/>
    <cellStyle name="Normal 2 2 5 18 2 4" xfId="31006"/>
    <cellStyle name="Normal 2 2 5 18 2 5" xfId="31007"/>
    <cellStyle name="Normal 2 2 5 18 2 6" xfId="31008"/>
    <cellStyle name="Normal 2 2 5 18 3" xfId="31009"/>
    <cellStyle name="Normal 2 2 5 18 4" xfId="31010"/>
    <cellStyle name="Normal 2 2 5 18 5" xfId="31011"/>
    <cellStyle name="Normal 2 2 5 18 6" xfId="31012"/>
    <cellStyle name="Normal 2 2 5 18 7" xfId="31013"/>
    <cellStyle name="Normal 2 2 5 19" xfId="31014"/>
    <cellStyle name="Normal 2 2 5 19 2" xfId="31015"/>
    <cellStyle name="Normal 2 2 5 19 2 2" xfId="31016"/>
    <cellStyle name="Normal 2 2 5 19 2 3" xfId="31017"/>
    <cellStyle name="Normal 2 2 5 19 2 4" xfId="31018"/>
    <cellStyle name="Normal 2 2 5 19 2 5" xfId="31019"/>
    <cellStyle name="Normal 2 2 5 19 2 6" xfId="31020"/>
    <cellStyle name="Normal 2 2 5 19 3" xfId="31021"/>
    <cellStyle name="Normal 2 2 5 19 4" xfId="31022"/>
    <cellStyle name="Normal 2 2 5 19 5" xfId="31023"/>
    <cellStyle name="Normal 2 2 5 19 6" xfId="31024"/>
    <cellStyle name="Normal 2 2 5 19 7" xfId="31025"/>
    <cellStyle name="Normal 2 2 5 2" xfId="31026"/>
    <cellStyle name="Normal 2 2 5 2 2" xfId="31027"/>
    <cellStyle name="Normal 2 2 5 2 2 2" xfId="31028"/>
    <cellStyle name="Normal 2 2 5 2 2 3" xfId="31029"/>
    <cellStyle name="Normal 2 2 5 2 2 4" xfId="31030"/>
    <cellStyle name="Normal 2 2 5 2 2 5" xfId="31031"/>
    <cellStyle name="Normal 2 2 5 2 2 6" xfId="31032"/>
    <cellStyle name="Normal 2 2 5 2 3" xfId="31033"/>
    <cellStyle name="Normal 2 2 5 2 4" xfId="31034"/>
    <cellStyle name="Normal 2 2 5 2 5" xfId="31035"/>
    <cellStyle name="Normal 2 2 5 2 6" xfId="31036"/>
    <cellStyle name="Normal 2 2 5 2 7" xfId="31037"/>
    <cellStyle name="Normal 2 2 5 20" xfId="31038"/>
    <cellStyle name="Normal 2 2 5 20 2" xfId="31039"/>
    <cellStyle name="Normal 2 2 5 20 3" xfId="31040"/>
    <cellStyle name="Normal 2 2 5 20 4" xfId="31041"/>
    <cellStyle name="Normal 2 2 5 20 5" xfId="31042"/>
    <cellStyle name="Normal 2 2 5 20 6" xfId="31043"/>
    <cellStyle name="Normal 2 2 5 21" xfId="31044"/>
    <cellStyle name="Normal 2 2 5 22" xfId="31045"/>
    <cellStyle name="Normal 2 2 5 23" xfId="31046"/>
    <cellStyle name="Normal 2 2 5 24" xfId="31047"/>
    <cellStyle name="Normal 2 2 5 25" xfId="31048"/>
    <cellStyle name="Normal 2 2 5 3" xfId="31049"/>
    <cellStyle name="Normal 2 2 5 3 2" xfId="31050"/>
    <cellStyle name="Normal 2 2 5 3 2 2" xfId="31051"/>
    <cellStyle name="Normal 2 2 5 3 2 3" xfId="31052"/>
    <cellStyle name="Normal 2 2 5 3 2 4" xfId="31053"/>
    <cellStyle name="Normal 2 2 5 3 2 5" xfId="31054"/>
    <cellStyle name="Normal 2 2 5 3 2 6" xfId="31055"/>
    <cellStyle name="Normal 2 2 5 3 3" xfId="31056"/>
    <cellStyle name="Normal 2 2 5 3 4" xfId="31057"/>
    <cellStyle name="Normal 2 2 5 3 5" xfId="31058"/>
    <cellStyle name="Normal 2 2 5 3 6" xfId="31059"/>
    <cellStyle name="Normal 2 2 5 3 7" xfId="31060"/>
    <cellStyle name="Normal 2 2 5 4" xfId="31061"/>
    <cellStyle name="Normal 2 2 5 4 2" xfId="31062"/>
    <cellStyle name="Normal 2 2 5 4 2 2" xfId="31063"/>
    <cellStyle name="Normal 2 2 5 4 2 3" xfId="31064"/>
    <cellStyle name="Normal 2 2 5 4 2 4" xfId="31065"/>
    <cellStyle name="Normal 2 2 5 4 2 5" xfId="31066"/>
    <cellStyle name="Normal 2 2 5 4 2 6" xfId="31067"/>
    <cellStyle name="Normal 2 2 5 4 3" xfId="31068"/>
    <cellStyle name="Normal 2 2 5 4 4" xfId="31069"/>
    <cellStyle name="Normal 2 2 5 4 5" xfId="31070"/>
    <cellStyle name="Normal 2 2 5 4 6" xfId="31071"/>
    <cellStyle name="Normal 2 2 5 4 7" xfId="31072"/>
    <cellStyle name="Normal 2 2 5 5" xfId="31073"/>
    <cellStyle name="Normal 2 2 5 5 2" xfId="31074"/>
    <cellStyle name="Normal 2 2 5 5 2 2" xfId="31075"/>
    <cellStyle name="Normal 2 2 5 5 2 3" xfId="31076"/>
    <cellStyle name="Normal 2 2 5 5 2 4" xfId="31077"/>
    <cellStyle name="Normal 2 2 5 5 2 5" xfId="31078"/>
    <cellStyle name="Normal 2 2 5 5 2 6" xfId="31079"/>
    <cellStyle name="Normal 2 2 5 5 3" xfId="31080"/>
    <cellStyle name="Normal 2 2 5 5 3 2" xfId="31081"/>
    <cellStyle name="Normal 2 2 5 5 4" xfId="31082"/>
    <cellStyle name="Normal 2 2 5 5 5" xfId="31083"/>
    <cellStyle name="Normal 2 2 5 5 6" xfId="31084"/>
    <cellStyle name="Normal 2 2 5 5 7" xfId="31085"/>
    <cellStyle name="Normal 2 2 5 6" xfId="31086"/>
    <cellStyle name="Normal 2 2 5 6 2" xfId="31087"/>
    <cellStyle name="Normal 2 2 5 6 2 2" xfId="31088"/>
    <cellStyle name="Normal 2 2 5 6 2 3" xfId="31089"/>
    <cellStyle name="Normal 2 2 5 6 2 4" xfId="31090"/>
    <cellStyle name="Normal 2 2 5 6 2 5" xfId="31091"/>
    <cellStyle name="Normal 2 2 5 6 2 6" xfId="31092"/>
    <cellStyle name="Normal 2 2 5 6 3" xfId="31093"/>
    <cellStyle name="Normal 2 2 5 6 4" xfId="31094"/>
    <cellStyle name="Normal 2 2 5 6 5" xfId="31095"/>
    <cellStyle name="Normal 2 2 5 6 6" xfId="31096"/>
    <cellStyle name="Normal 2 2 5 6 7" xfId="31097"/>
    <cellStyle name="Normal 2 2 5 7" xfId="31098"/>
    <cellStyle name="Normal 2 2 5 7 2" xfId="31099"/>
    <cellStyle name="Normal 2 2 5 7 2 2" xfId="31100"/>
    <cellStyle name="Normal 2 2 5 7 2 3" xfId="31101"/>
    <cellStyle name="Normal 2 2 5 7 2 4" xfId="31102"/>
    <cellStyle name="Normal 2 2 5 7 2 5" xfId="31103"/>
    <cellStyle name="Normal 2 2 5 7 2 6" xfId="31104"/>
    <cellStyle name="Normal 2 2 5 7 3" xfId="31105"/>
    <cellStyle name="Normal 2 2 5 7 4" xfId="31106"/>
    <cellStyle name="Normal 2 2 5 7 5" xfId="31107"/>
    <cellStyle name="Normal 2 2 5 7 6" xfId="31108"/>
    <cellStyle name="Normal 2 2 5 7 7" xfId="31109"/>
    <cellStyle name="Normal 2 2 5 8" xfId="31110"/>
    <cellStyle name="Normal 2 2 5 8 2" xfId="31111"/>
    <cellStyle name="Normal 2 2 5 8 2 2" xfId="31112"/>
    <cellStyle name="Normal 2 2 5 8 2 3" xfId="31113"/>
    <cellStyle name="Normal 2 2 5 8 2 4" xfId="31114"/>
    <cellStyle name="Normal 2 2 5 8 2 5" xfId="31115"/>
    <cellStyle name="Normal 2 2 5 8 2 6" xfId="31116"/>
    <cellStyle name="Normal 2 2 5 8 3" xfId="31117"/>
    <cellStyle name="Normal 2 2 5 8 4" xfId="31118"/>
    <cellStyle name="Normal 2 2 5 8 5" xfId="31119"/>
    <cellStyle name="Normal 2 2 5 8 6" xfId="31120"/>
    <cellStyle name="Normal 2 2 5 8 7" xfId="31121"/>
    <cellStyle name="Normal 2 2 5 9" xfId="31122"/>
    <cellStyle name="Normal 2 2 5 9 2" xfId="31123"/>
    <cellStyle name="Normal 2 2 5 9 2 2" xfId="31124"/>
    <cellStyle name="Normal 2 2 5 9 2 3" xfId="31125"/>
    <cellStyle name="Normal 2 2 5 9 2 4" xfId="31126"/>
    <cellStyle name="Normal 2 2 5 9 2 5" xfId="31127"/>
    <cellStyle name="Normal 2 2 5 9 2 6" xfId="31128"/>
    <cellStyle name="Normal 2 2 5 9 3" xfId="31129"/>
    <cellStyle name="Normal 2 2 5 9 4" xfId="31130"/>
    <cellStyle name="Normal 2 2 5 9 5" xfId="31131"/>
    <cellStyle name="Normal 2 2 5 9 6" xfId="31132"/>
    <cellStyle name="Normal 2 2 5 9 7" xfId="31133"/>
    <cellStyle name="Normal 2 2 50" xfId="31134"/>
    <cellStyle name="Normal 2 2 51" xfId="31135"/>
    <cellStyle name="Normal 2 2 52" xfId="31136"/>
    <cellStyle name="Normal 2 2 53" xfId="31137"/>
    <cellStyle name="Normal 2 2 54" xfId="31138"/>
    <cellStyle name="Normal 2 2 55" xfId="31139"/>
    <cellStyle name="Normal 2 2 56" xfId="31140"/>
    <cellStyle name="Normal 2 2 57" xfId="31141"/>
    <cellStyle name="Normal 2 2 58" xfId="31142"/>
    <cellStyle name="Normal 2 2 59" xfId="31143"/>
    <cellStyle name="Normal 2 2 6" xfId="31144"/>
    <cellStyle name="Normal 2 2 6 10" xfId="31145"/>
    <cellStyle name="Normal 2 2 6 10 2" xfId="31146"/>
    <cellStyle name="Normal 2 2 6 10 2 2" xfId="31147"/>
    <cellStyle name="Normal 2 2 6 10 2 3" xfId="31148"/>
    <cellStyle name="Normal 2 2 6 10 2 4" xfId="31149"/>
    <cellStyle name="Normal 2 2 6 10 2 5" xfId="31150"/>
    <cellStyle name="Normal 2 2 6 10 2 6" xfId="31151"/>
    <cellStyle name="Normal 2 2 6 10 3" xfId="31152"/>
    <cellStyle name="Normal 2 2 6 10 4" xfId="31153"/>
    <cellStyle name="Normal 2 2 6 10 5" xfId="31154"/>
    <cellStyle name="Normal 2 2 6 10 6" xfId="31155"/>
    <cellStyle name="Normal 2 2 6 10 7" xfId="31156"/>
    <cellStyle name="Normal 2 2 6 11" xfId="31157"/>
    <cellStyle name="Normal 2 2 6 11 2" xfId="31158"/>
    <cellStyle name="Normal 2 2 6 11 2 2" xfId="31159"/>
    <cellStyle name="Normal 2 2 6 11 2 3" xfId="31160"/>
    <cellStyle name="Normal 2 2 6 11 2 4" xfId="31161"/>
    <cellStyle name="Normal 2 2 6 11 2 5" xfId="31162"/>
    <cellStyle name="Normal 2 2 6 11 2 6" xfId="31163"/>
    <cellStyle name="Normal 2 2 6 11 3" xfId="31164"/>
    <cellStyle name="Normal 2 2 6 11 4" xfId="31165"/>
    <cellStyle name="Normal 2 2 6 11 5" xfId="31166"/>
    <cellStyle name="Normal 2 2 6 11 6" xfId="31167"/>
    <cellStyle name="Normal 2 2 6 11 7" xfId="31168"/>
    <cellStyle name="Normal 2 2 6 12" xfId="31169"/>
    <cellStyle name="Normal 2 2 6 12 2" xfId="31170"/>
    <cellStyle name="Normal 2 2 6 12 2 2" xfId="31171"/>
    <cellStyle name="Normal 2 2 6 12 2 3" xfId="31172"/>
    <cellStyle name="Normal 2 2 6 12 2 4" xfId="31173"/>
    <cellStyle name="Normal 2 2 6 12 2 5" xfId="31174"/>
    <cellStyle name="Normal 2 2 6 12 2 6" xfId="31175"/>
    <cellStyle name="Normal 2 2 6 12 3" xfId="31176"/>
    <cellStyle name="Normal 2 2 6 12 4" xfId="31177"/>
    <cellStyle name="Normal 2 2 6 12 5" xfId="31178"/>
    <cellStyle name="Normal 2 2 6 12 6" xfId="31179"/>
    <cellStyle name="Normal 2 2 6 12 7" xfId="31180"/>
    <cellStyle name="Normal 2 2 6 13" xfId="31181"/>
    <cellStyle name="Normal 2 2 6 13 2" xfId="31182"/>
    <cellStyle name="Normal 2 2 6 13 2 2" xfId="31183"/>
    <cellStyle name="Normal 2 2 6 13 2 3" xfId="31184"/>
    <cellStyle name="Normal 2 2 6 13 2 4" xfId="31185"/>
    <cellStyle name="Normal 2 2 6 13 2 5" xfId="31186"/>
    <cellStyle name="Normal 2 2 6 13 2 6" xfId="31187"/>
    <cellStyle name="Normal 2 2 6 13 3" xfId="31188"/>
    <cellStyle name="Normal 2 2 6 13 4" xfId="31189"/>
    <cellStyle name="Normal 2 2 6 13 5" xfId="31190"/>
    <cellStyle name="Normal 2 2 6 13 6" xfId="31191"/>
    <cellStyle name="Normal 2 2 6 13 7" xfId="31192"/>
    <cellStyle name="Normal 2 2 6 14" xfId="31193"/>
    <cellStyle name="Normal 2 2 6 14 2" xfId="31194"/>
    <cellStyle name="Normal 2 2 6 14 2 2" xfId="31195"/>
    <cellStyle name="Normal 2 2 6 14 2 3" xfId="31196"/>
    <cellStyle name="Normal 2 2 6 14 2 4" xfId="31197"/>
    <cellStyle name="Normal 2 2 6 14 2 5" xfId="31198"/>
    <cellStyle name="Normal 2 2 6 14 2 6" xfId="31199"/>
    <cellStyle name="Normal 2 2 6 14 3" xfId="31200"/>
    <cellStyle name="Normal 2 2 6 14 4" xfId="31201"/>
    <cellStyle name="Normal 2 2 6 14 5" xfId="31202"/>
    <cellStyle name="Normal 2 2 6 14 6" xfId="31203"/>
    <cellStyle name="Normal 2 2 6 14 7" xfId="31204"/>
    <cellStyle name="Normal 2 2 6 15" xfId="31205"/>
    <cellStyle name="Normal 2 2 6 15 2" xfId="31206"/>
    <cellStyle name="Normal 2 2 6 15 2 2" xfId="31207"/>
    <cellStyle name="Normal 2 2 6 15 2 3" xfId="31208"/>
    <cellStyle name="Normal 2 2 6 15 2 4" xfId="31209"/>
    <cellStyle name="Normal 2 2 6 15 2 5" xfId="31210"/>
    <cellStyle name="Normal 2 2 6 15 2 6" xfId="31211"/>
    <cellStyle name="Normal 2 2 6 15 3" xfId="31212"/>
    <cellStyle name="Normal 2 2 6 15 4" xfId="31213"/>
    <cellStyle name="Normal 2 2 6 15 5" xfId="31214"/>
    <cellStyle name="Normal 2 2 6 15 6" xfId="31215"/>
    <cellStyle name="Normal 2 2 6 15 7" xfId="31216"/>
    <cellStyle name="Normal 2 2 6 16" xfId="31217"/>
    <cellStyle name="Normal 2 2 6 16 2" xfId="31218"/>
    <cellStyle name="Normal 2 2 6 16 2 2" xfId="31219"/>
    <cellStyle name="Normal 2 2 6 16 2 3" xfId="31220"/>
    <cellStyle name="Normal 2 2 6 16 2 4" xfId="31221"/>
    <cellStyle name="Normal 2 2 6 16 2 5" xfId="31222"/>
    <cellStyle name="Normal 2 2 6 16 2 6" xfId="31223"/>
    <cellStyle name="Normal 2 2 6 16 3" xfId="31224"/>
    <cellStyle name="Normal 2 2 6 16 4" xfId="31225"/>
    <cellStyle name="Normal 2 2 6 16 5" xfId="31226"/>
    <cellStyle name="Normal 2 2 6 16 6" xfId="31227"/>
    <cellStyle name="Normal 2 2 6 16 7" xfId="31228"/>
    <cellStyle name="Normal 2 2 6 17" xfId="31229"/>
    <cellStyle name="Normal 2 2 6 17 2" xfId="31230"/>
    <cellStyle name="Normal 2 2 6 17 2 2" xfId="31231"/>
    <cellStyle name="Normal 2 2 6 17 2 3" xfId="31232"/>
    <cellStyle name="Normal 2 2 6 17 2 4" xfId="31233"/>
    <cellStyle name="Normal 2 2 6 17 2 5" xfId="31234"/>
    <cellStyle name="Normal 2 2 6 17 2 6" xfId="31235"/>
    <cellStyle name="Normal 2 2 6 17 3" xfId="31236"/>
    <cellStyle name="Normal 2 2 6 17 4" xfId="31237"/>
    <cellStyle name="Normal 2 2 6 17 5" xfId="31238"/>
    <cellStyle name="Normal 2 2 6 17 6" xfId="31239"/>
    <cellStyle name="Normal 2 2 6 17 7" xfId="31240"/>
    <cellStyle name="Normal 2 2 6 18" xfId="31241"/>
    <cellStyle name="Normal 2 2 6 18 2" xfId="31242"/>
    <cellStyle name="Normal 2 2 6 18 2 2" xfId="31243"/>
    <cellStyle name="Normal 2 2 6 18 2 3" xfId="31244"/>
    <cellStyle name="Normal 2 2 6 18 2 4" xfId="31245"/>
    <cellStyle name="Normal 2 2 6 18 2 5" xfId="31246"/>
    <cellStyle name="Normal 2 2 6 18 2 6" xfId="31247"/>
    <cellStyle name="Normal 2 2 6 18 3" xfId="31248"/>
    <cellStyle name="Normal 2 2 6 18 4" xfId="31249"/>
    <cellStyle name="Normal 2 2 6 18 5" xfId="31250"/>
    <cellStyle name="Normal 2 2 6 18 6" xfId="31251"/>
    <cellStyle name="Normal 2 2 6 18 7" xfId="31252"/>
    <cellStyle name="Normal 2 2 6 19" xfId="31253"/>
    <cellStyle name="Normal 2 2 6 19 2" xfId="31254"/>
    <cellStyle name="Normal 2 2 6 19 2 2" xfId="31255"/>
    <cellStyle name="Normal 2 2 6 19 2 3" xfId="31256"/>
    <cellStyle name="Normal 2 2 6 19 2 4" xfId="31257"/>
    <cellStyle name="Normal 2 2 6 19 2 5" xfId="31258"/>
    <cellStyle name="Normal 2 2 6 19 2 6" xfId="31259"/>
    <cellStyle name="Normal 2 2 6 19 3" xfId="31260"/>
    <cellStyle name="Normal 2 2 6 19 4" xfId="31261"/>
    <cellStyle name="Normal 2 2 6 19 5" xfId="31262"/>
    <cellStyle name="Normal 2 2 6 19 6" xfId="31263"/>
    <cellStyle name="Normal 2 2 6 19 7" xfId="31264"/>
    <cellStyle name="Normal 2 2 6 2" xfId="31265"/>
    <cellStyle name="Normal 2 2 6 2 2" xfId="31266"/>
    <cellStyle name="Normal 2 2 6 2 2 2" xfId="31267"/>
    <cellStyle name="Normal 2 2 6 2 2 3" xfId="31268"/>
    <cellStyle name="Normal 2 2 6 2 2 4" xfId="31269"/>
    <cellStyle name="Normal 2 2 6 2 2 5" xfId="31270"/>
    <cellStyle name="Normal 2 2 6 2 2 6" xfId="31271"/>
    <cellStyle name="Normal 2 2 6 2 3" xfId="31272"/>
    <cellStyle name="Normal 2 2 6 2 4" xfId="31273"/>
    <cellStyle name="Normal 2 2 6 2 5" xfId="31274"/>
    <cellStyle name="Normal 2 2 6 2 6" xfId="31275"/>
    <cellStyle name="Normal 2 2 6 2 7" xfId="31276"/>
    <cellStyle name="Normal 2 2 6 20" xfId="31277"/>
    <cellStyle name="Normal 2 2 6 20 2" xfId="31278"/>
    <cellStyle name="Normal 2 2 6 20 3" xfId="31279"/>
    <cellStyle name="Normal 2 2 6 20 4" xfId="31280"/>
    <cellStyle name="Normal 2 2 6 20 5" xfId="31281"/>
    <cellStyle name="Normal 2 2 6 20 6" xfId="31282"/>
    <cellStyle name="Normal 2 2 6 21" xfId="31283"/>
    <cellStyle name="Normal 2 2 6 22" xfId="31284"/>
    <cellStyle name="Normal 2 2 6 22 2" xfId="31285"/>
    <cellStyle name="Normal 2 2 6 22 2 2" xfId="31286"/>
    <cellStyle name="Normal 2 2 6 22 3" xfId="31287"/>
    <cellStyle name="Normal 2 2 6 23" xfId="31288"/>
    <cellStyle name="Normal 2 2 6 24" xfId="31289"/>
    <cellStyle name="Normal 2 2 6 25" xfId="31290"/>
    <cellStyle name="Normal 2 2 6 3" xfId="31291"/>
    <cellStyle name="Normal 2 2 6 3 2" xfId="31292"/>
    <cellStyle name="Normal 2 2 6 3 2 2" xfId="31293"/>
    <cellStyle name="Normal 2 2 6 3 2 3" xfId="31294"/>
    <cellStyle name="Normal 2 2 6 3 2 4" xfId="31295"/>
    <cellStyle name="Normal 2 2 6 3 2 5" xfId="31296"/>
    <cellStyle name="Normal 2 2 6 3 2 6" xfId="31297"/>
    <cellStyle name="Normal 2 2 6 3 3" xfId="31298"/>
    <cellStyle name="Normal 2 2 6 3 4" xfId="31299"/>
    <cellStyle name="Normal 2 2 6 3 5" xfId="31300"/>
    <cellStyle name="Normal 2 2 6 3 6" xfId="31301"/>
    <cellStyle name="Normal 2 2 6 3 7" xfId="31302"/>
    <cellStyle name="Normal 2 2 6 4" xfId="31303"/>
    <cellStyle name="Normal 2 2 6 4 2" xfId="31304"/>
    <cellStyle name="Normal 2 2 6 4 2 2" xfId="31305"/>
    <cellStyle name="Normal 2 2 6 4 2 3" xfId="31306"/>
    <cellStyle name="Normal 2 2 6 4 2 4" xfId="31307"/>
    <cellStyle name="Normal 2 2 6 4 2 5" xfId="31308"/>
    <cellStyle name="Normal 2 2 6 4 2 6" xfId="31309"/>
    <cellStyle name="Normal 2 2 6 4 3" xfId="31310"/>
    <cellStyle name="Normal 2 2 6 4 4" xfId="31311"/>
    <cellStyle name="Normal 2 2 6 4 5" xfId="31312"/>
    <cellStyle name="Normal 2 2 6 4 6" xfId="31313"/>
    <cellStyle name="Normal 2 2 6 4 7" xfId="31314"/>
    <cellStyle name="Normal 2 2 6 5" xfId="31315"/>
    <cellStyle name="Normal 2 2 6 5 2" xfId="31316"/>
    <cellStyle name="Normal 2 2 6 5 2 2" xfId="31317"/>
    <cellStyle name="Normal 2 2 6 5 2 3" xfId="31318"/>
    <cellStyle name="Normal 2 2 6 5 2 4" xfId="31319"/>
    <cellStyle name="Normal 2 2 6 5 2 5" xfId="31320"/>
    <cellStyle name="Normal 2 2 6 5 2 6" xfId="31321"/>
    <cellStyle name="Normal 2 2 6 5 3" xfId="31322"/>
    <cellStyle name="Normal 2 2 6 5 4" xfId="31323"/>
    <cellStyle name="Normal 2 2 6 5 5" xfId="31324"/>
    <cellStyle name="Normal 2 2 6 5 6" xfId="31325"/>
    <cellStyle name="Normal 2 2 6 5 7" xfId="31326"/>
    <cellStyle name="Normal 2 2 6 6" xfId="31327"/>
    <cellStyle name="Normal 2 2 6 6 2" xfId="31328"/>
    <cellStyle name="Normal 2 2 6 6 2 2" xfId="31329"/>
    <cellStyle name="Normal 2 2 6 6 2 3" xfId="31330"/>
    <cellStyle name="Normal 2 2 6 6 2 4" xfId="31331"/>
    <cellStyle name="Normal 2 2 6 6 2 5" xfId="31332"/>
    <cellStyle name="Normal 2 2 6 6 2 6" xfId="31333"/>
    <cellStyle name="Normal 2 2 6 6 3" xfId="31334"/>
    <cellStyle name="Normal 2 2 6 6 4" xfId="31335"/>
    <cellStyle name="Normal 2 2 6 6 5" xfId="31336"/>
    <cellStyle name="Normal 2 2 6 6 6" xfId="31337"/>
    <cellStyle name="Normal 2 2 6 6 7" xfId="31338"/>
    <cellStyle name="Normal 2 2 6 7" xfId="31339"/>
    <cellStyle name="Normal 2 2 6 7 2" xfId="31340"/>
    <cellStyle name="Normal 2 2 6 7 2 2" xfId="31341"/>
    <cellStyle name="Normal 2 2 6 7 2 3" xfId="31342"/>
    <cellStyle name="Normal 2 2 6 7 2 4" xfId="31343"/>
    <cellStyle name="Normal 2 2 6 7 2 5" xfId="31344"/>
    <cellStyle name="Normal 2 2 6 7 2 6" xfId="31345"/>
    <cellStyle name="Normal 2 2 6 7 3" xfId="31346"/>
    <cellStyle name="Normal 2 2 6 7 4" xfId="31347"/>
    <cellStyle name="Normal 2 2 6 7 5" xfId="31348"/>
    <cellStyle name="Normal 2 2 6 7 6" xfId="31349"/>
    <cellStyle name="Normal 2 2 6 7 7" xfId="31350"/>
    <cellStyle name="Normal 2 2 6 8" xfId="31351"/>
    <cellStyle name="Normal 2 2 6 8 2" xfId="31352"/>
    <cellStyle name="Normal 2 2 6 8 2 2" xfId="31353"/>
    <cellStyle name="Normal 2 2 6 8 2 3" xfId="31354"/>
    <cellStyle name="Normal 2 2 6 8 2 4" xfId="31355"/>
    <cellStyle name="Normal 2 2 6 8 2 5" xfId="31356"/>
    <cellStyle name="Normal 2 2 6 8 2 6" xfId="31357"/>
    <cellStyle name="Normal 2 2 6 8 3" xfId="31358"/>
    <cellStyle name="Normal 2 2 6 8 4" xfId="31359"/>
    <cellStyle name="Normal 2 2 6 8 5" xfId="31360"/>
    <cellStyle name="Normal 2 2 6 8 6" xfId="31361"/>
    <cellStyle name="Normal 2 2 6 8 7" xfId="31362"/>
    <cellStyle name="Normal 2 2 6 9" xfId="31363"/>
    <cellStyle name="Normal 2 2 6 9 2" xfId="31364"/>
    <cellStyle name="Normal 2 2 6 9 2 2" xfId="31365"/>
    <cellStyle name="Normal 2 2 6 9 2 3" xfId="31366"/>
    <cellStyle name="Normal 2 2 6 9 2 4" xfId="31367"/>
    <cellStyle name="Normal 2 2 6 9 2 5" xfId="31368"/>
    <cellStyle name="Normal 2 2 6 9 2 6" xfId="31369"/>
    <cellStyle name="Normal 2 2 6 9 3" xfId="31370"/>
    <cellStyle name="Normal 2 2 6 9 4" xfId="31371"/>
    <cellStyle name="Normal 2 2 6 9 5" xfId="31372"/>
    <cellStyle name="Normal 2 2 6 9 6" xfId="31373"/>
    <cellStyle name="Normal 2 2 6 9 7" xfId="31374"/>
    <cellStyle name="Normal 2 2 7" xfId="31375"/>
    <cellStyle name="Normal 2 2 7 10" xfId="31376"/>
    <cellStyle name="Normal 2 2 7 10 2" xfId="31377"/>
    <cellStyle name="Normal 2 2 7 10 2 2" xfId="31378"/>
    <cellStyle name="Normal 2 2 7 10 2 3" xfId="31379"/>
    <cellStyle name="Normal 2 2 7 10 2 4" xfId="31380"/>
    <cellStyle name="Normal 2 2 7 10 2 5" xfId="31381"/>
    <cellStyle name="Normal 2 2 7 10 2 6" xfId="31382"/>
    <cellStyle name="Normal 2 2 7 10 3" xfId="31383"/>
    <cellStyle name="Normal 2 2 7 10 4" xfId="31384"/>
    <cellStyle name="Normal 2 2 7 10 5" xfId="31385"/>
    <cellStyle name="Normal 2 2 7 10 6" xfId="31386"/>
    <cellStyle name="Normal 2 2 7 10 7" xfId="31387"/>
    <cellStyle name="Normal 2 2 7 11" xfId="31388"/>
    <cellStyle name="Normal 2 2 7 11 2" xfId="31389"/>
    <cellStyle name="Normal 2 2 7 11 2 2" xfId="31390"/>
    <cellStyle name="Normal 2 2 7 11 2 3" xfId="31391"/>
    <cellStyle name="Normal 2 2 7 11 2 4" xfId="31392"/>
    <cellStyle name="Normal 2 2 7 11 2 5" xfId="31393"/>
    <cellStyle name="Normal 2 2 7 11 2 6" xfId="31394"/>
    <cellStyle name="Normal 2 2 7 11 3" xfId="31395"/>
    <cellStyle name="Normal 2 2 7 11 4" xfId="31396"/>
    <cellStyle name="Normal 2 2 7 11 5" xfId="31397"/>
    <cellStyle name="Normal 2 2 7 11 6" xfId="31398"/>
    <cellStyle name="Normal 2 2 7 11 7" xfId="31399"/>
    <cellStyle name="Normal 2 2 7 12" xfId="31400"/>
    <cellStyle name="Normal 2 2 7 12 2" xfId="31401"/>
    <cellStyle name="Normal 2 2 7 12 2 2" xfId="31402"/>
    <cellStyle name="Normal 2 2 7 12 2 3" xfId="31403"/>
    <cellStyle name="Normal 2 2 7 12 2 4" xfId="31404"/>
    <cellStyle name="Normal 2 2 7 12 2 5" xfId="31405"/>
    <cellStyle name="Normal 2 2 7 12 2 6" xfId="31406"/>
    <cellStyle name="Normal 2 2 7 12 3" xfId="31407"/>
    <cellStyle name="Normal 2 2 7 12 4" xfId="31408"/>
    <cellStyle name="Normal 2 2 7 12 5" xfId="31409"/>
    <cellStyle name="Normal 2 2 7 12 6" xfId="31410"/>
    <cellStyle name="Normal 2 2 7 12 7" xfId="31411"/>
    <cellStyle name="Normal 2 2 7 13" xfId="31412"/>
    <cellStyle name="Normal 2 2 7 13 2" xfId="31413"/>
    <cellStyle name="Normal 2 2 7 13 2 2" xfId="31414"/>
    <cellStyle name="Normal 2 2 7 13 2 3" xfId="31415"/>
    <cellStyle name="Normal 2 2 7 13 2 4" xfId="31416"/>
    <cellStyle name="Normal 2 2 7 13 2 5" xfId="31417"/>
    <cellStyle name="Normal 2 2 7 13 2 6" xfId="31418"/>
    <cellStyle name="Normal 2 2 7 13 3" xfId="31419"/>
    <cellStyle name="Normal 2 2 7 13 4" xfId="31420"/>
    <cellStyle name="Normal 2 2 7 13 5" xfId="31421"/>
    <cellStyle name="Normal 2 2 7 13 6" xfId="31422"/>
    <cellStyle name="Normal 2 2 7 13 7" xfId="31423"/>
    <cellStyle name="Normal 2 2 7 14" xfId="31424"/>
    <cellStyle name="Normal 2 2 7 14 2" xfId="31425"/>
    <cellStyle name="Normal 2 2 7 14 2 2" xfId="31426"/>
    <cellStyle name="Normal 2 2 7 14 2 3" xfId="31427"/>
    <cellStyle name="Normal 2 2 7 14 2 4" xfId="31428"/>
    <cellStyle name="Normal 2 2 7 14 2 5" xfId="31429"/>
    <cellStyle name="Normal 2 2 7 14 2 6" xfId="31430"/>
    <cellStyle name="Normal 2 2 7 14 3" xfId="31431"/>
    <cellStyle name="Normal 2 2 7 14 4" xfId="31432"/>
    <cellStyle name="Normal 2 2 7 14 5" xfId="31433"/>
    <cellStyle name="Normal 2 2 7 14 6" xfId="31434"/>
    <cellStyle name="Normal 2 2 7 14 7" xfId="31435"/>
    <cellStyle name="Normal 2 2 7 15" xfId="31436"/>
    <cellStyle name="Normal 2 2 7 15 2" xfId="31437"/>
    <cellStyle name="Normal 2 2 7 15 2 2" xfId="31438"/>
    <cellStyle name="Normal 2 2 7 15 2 3" xfId="31439"/>
    <cellStyle name="Normal 2 2 7 15 2 4" xfId="31440"/>
    <cellStyle name="Normal 2 2 7 15 2 5" xfId="31441"/>
    <cellStyle name="Normal 2 2 7 15 2 6" xfId="31442"/>
    <cellStyle name="Normal 2 2 7 15 3" xfId="31443"/>
    <cellStyle name="Normal 2 2 7 15 4" xfId="31444"/>
    <cellStyle name="Normal 2 2 7 15 5" xfId="31445"/>
    <cellStyle name="Normal 2 2 7 15 6" xfId="31446"/>
    <cellStyle name="Normal 2 2 7 15 7" xfId="31447"/>
    <cellStyle name="Normal 2 2 7 16" xfId="31448"/>
    <cellStyle name="Normal 2 2 7 16 2" xfId="31449"/>
    <cellStyle name="Normal 2 2 7 16 2 2" xfId="31450"/>
    <cellStyle name="Normal 2 2 7 16 2 3" xfId="31451"/>
    <cellStyle name="Normal 2 2 7 16 2 4" xfId="31452"/>
    <cellStyle name="Normal 2 2 7 16 2 5" xfId="31453"/>
    <cellStyle name="Normal 2 2 7 16 2 6" xfId="31454"/>
    <cellStyle name="Normal 2 2 7 16 3" xfId="31455"/>
    <cellStyle name="Normal 2 2 7 16 4" xfId="31456"/>
    <cellStyle name="Normal 2 2 7 16 5" xfId="31457"/>
    <cellStyle name="Normal 2 2 7 16 6" xfId="31458"/>
    <cellStyle name="Normal 2 2 7 16 7" xfId="31459"/>
    <cellStyle name="Normal 2 2 7 17" xfId="31460"/>
    <cellStyle name="Normal 2 2 7 17 2" xfId="31461"/>
    <cellStyle name="Normal 2 2 7 17 2 2" xfId="31462"/>
    <cellStyle name="Normal 2 2 7 17 2 3" xfId="31463"/>
    <cellStyle name="Normal 2 2 7 17 2 4" xfId="31464"/>
    <cellStyle name="Normal 2 2 7 17 2 5" xfId="31465"/>
    <cellStyle name="Normal 2 2 7 17 2 6" xfId="31466"/>
    <cellStyle name="Normal 2 2 7 17 3" xfId="31467"/>
    <cellStyle name="Normal 2 2 7 17 4" xfId="31468"/>
    <cellStyle name="Normal 2 2 7 17 5" xfId="31469"/>
    <cellStyle name="Normal 2 2 7 17 6" xfId="31470"/>
    <cellStyle name="Normal 2 2 7 17 7" xfId="31471"/>
    <cellStyle name="Normal 2 2 7 18" xfId="31472"/>
    <cellStyle name="Normal 2 2 7 18 2" xfId="31473"/>
    <cellStyle name="Normal 2 2 7 18 2 2" xfId="31474"/>
    <cellStyle name="Normal 2 2 7 18 2 3" xfId="31475"/>
    <cellStyle name="Normal 2 2 7 18 2 4" xfId="31476"/>
    <cellStyle name="Normal 2 2 7 18 2 5" xfId="31477"/>
    <cellStyle name="Normal 2 2 7 18 2 6" xfId="31478"/>
    <cellStyle name="Normal 2 2 7 18 3" xfId="31479"/>
    <cellStyle name="Normal 2 2 7 18 4" xfId="31480"/>
    <cellStyle name="Normal 2 2 7 18 5" xfId="31481"/>
    <cellStyle name="Normal 2 2 7 18 6" xfId="31482"/>
    <cellStyle name="Normal 2 2 7 18 7" xfId="31483"/>
    <cellStyle name="Normal 2 2 7 19" xfId="31484"/>
    <cellStyle name="Normal 2 2 7 19 2" xfId="31485"/>
    <cellStyle name="Normal 2 2 7 19 2 2" xfId="31486"/>
    <cellStyle name="Normal 2 2 7 19 2 2 2" xfId="31487"/>
    <cellStyle name="Normal 2 2 7 19 2 3" xfId="31488"/>
    <cellStyle name="Normal 2 2 7 19 2 4" xfId="31489"/>
    <cellStyle name="Normal 2 2 7 19 2 5" xfId="31490"/>
    <cellStyle name="Normal 2 2 7 19 2 6" xfId="31491"/>
    <cellStyle name="Normal 2 2 7 19 3" xfId="31492"/>
    <cellStyle name="Normal 2 2 7 19 4" xfId="31493"/>
    <cellStyle name="Normal 2 2 7 19 5" xfId="31494"/>
    <cellStyle name="Normal 2 2 7 19 6" xfId="31495"/>
    <cellStyle name="Normal 2 2 7 19 7" xfId="31496"/>
    <cellStyle name="Normal 2 2 7 2" xfId="31497"/>
    <cellStyle name="Normal 2 2 7 2 2" xfId="31498"/>
    <cellStyle name="Normal 2 2 7 2 2 2" xfId="31499"/>
    <cellStyle name="Normal 2 2 7 2 2 3" xfId="31500"/>
    <cellStyle name="Normal 2 2 7 2 2 4" xfId="31501"/>
    <cellStyle name="Normal 2 2 7 2 2 5" xfId="31502"/>
    <cellStyle name="Normal 2 2 7 2 2 6" xfId="31503"/>
    <cellStyle name="Normal 2 2 7 2 3" xfId="31504"/>
    <cellStyle name="Normal 2 2 7 2 4" xfId="31505"/>
    <cellStyle name="Normal 2 2 7 2 5" xfId="31506"/>
    <cellStyle name="Normal 2 2 7 2 6" xfId="31507"/>
    <cellStyle name="Normal 2 2 7 2 7" xfId="31508"/>
    <cellStyle name="Normal 2 2 7 20" xfId="31509"/>
    <cellStyle name="Normal 2 2 7 20 2" xfId="31510"/>
    <cellStyle name="Normal 2 2 7 20 3" xfId="31511"/>
    <cellStyle name="Normal 2 2 7 20 4" xfId="31512"/>
    <cellStyle name="Normal 2 2 7 20 5" xfId="31513"/>
    <cellStyle name="Normal 2 2 7 20 6" xfId="31514"/>
    <cellStyle name="Normal 2 2 7 21" xfId="31515"/>
    <cellStyle name="Normal 2 2 7 22" xfId="31516"/>
    <cellStyle name="Normal 2 2 7 23" xfId="31517"/>
    <cellStyle name="Normal 2 2 7 24" xfId="31518"/>
    <cellStyle name="Normal 2 2 7 25" xfId="31519"/>
    <cellStyle name="Normal 2 2 7 3" xfId="31520"/>
    <cellStyle name="Normal 2 2 7 3 2" xfId="31521"/>
    <cellStyle name="Normal 2 2 7 3 2 2" xfId="31522"/>
    <cellStyle name="Normal 2 2 7 3 2 3" xfId="31523"/>
    <cellStyle name="Normal 2 2 7 3 2 4" xfId="31524"/>
    <cellStyle name="Normal 2 2 7 3 2 5" xfId="31525"/>
    <cellStyle name="Normal 2 2 7 3 2 6" xfId="31526"/>
    <cellStyle name="Normal 2 2 7 3 3" xfId="31527"/>
    <cellStyle name="Normal 2 2 7 3 4" xfId="31528"/>
    <cellStyle name="Normal 2 2 7 3 5" xfId="31529"/>
    <cellStyle name="Normal 2 2 7 3 6" xfId="31530"/>
    <cellStyle name="Normal 2 2 7 3 7" xfId="31531"/>
    <cellStyle name="Normal 2 2 7 4" xfId="31532"/>
    <cellStyle name="Normal 2 2 7 4 2" xfId="31533"/>
    <cellStyle name="Normal 2 2 7 4 2 2" xfId="31534"/>
    <cellStyle name="Normal 2 2 7 4 2 3" xfId="31535"/>
    <cellStyle name="Normal 2 2 7 4 2 4" xfId="31536"/>
    <cellStyle name="Normal 2 2 7 4 2 5" xfId="31537"/>
    <cellStyle name="Normal 2 2 7 4 2 6" xfId="31538"/>
    <cellStyle name="Normal 2 2 7 4 3" xfId="31539"/>
    <cellStyle name="Normal 2 2 7 4 3 2" xfId="31540"/>
    <cellStyle name="Normal 2 2 7 4 3 2 2" xfId="31541"/>
    <cellStyle name="Normal 2 2 7 4 3 3" xfId="31542"/>
    <cellStyle name="Normal 2 2 7 4 4" xfId="31543"/>
    <cellStyle name="Normal 2 2 7 4 5" xfId="31544"/>
    <cellStyle name="Normal 2 2 7 4 6" xfId="31545"/>
    <cellStyle name="Normal 2 2 7 4 7" xfId="31546"/>
    <cellStyle name="Normal 2 2 7 5" xfId="31547"/>
    <cellStyle name="Normal 2 2 7 5 2" xfId="31548"/>
    <cellStyle name="Normal 2 2 7 5 2 2" xfId="31549"/>
    <cellStyle name="Normal 2 2 7 5 2 3" xfId="31550"/>
    <cellStyle name="Normal 2 2 7 5 2 4" xfId="31551"/>
    <cellStyle name="Normal 2 2 7 5 2 5" xfId="31552"/>
    <cellStyle name="Normal 2 2 7 5 2 6" xfId="31553"/>
    <cellStyle name="Normal 2 2 7 5 3" xfId="31554"/>
    <cellStyle name="Normal 2 2 7 5 4" xfId="31555"/>
    <cellStyle name="Normal 2 2 7 5 5" xfId="31556"/>
    <cellStyle name="Normal 2 2 7 5 6" xfId="31557"/>
    <cellStyle name="Normal 2 2 7 5 7" xfId="31558"/>
    <cellStyle name="Normal 2 2 7 6" xfId="31559"/>
    <cellStyle name="Normal 2 2 7 6 2" xfId="31560"/>
    <cellStyle name="Normal 2 2 7 6 2 2" xfId="31561"/>
    <cellStyle name="Normal 2 2 7 6 2 3" xfId="31562"/>
    <cellStyle name="Normal 2 2 7 6 2 4" xfId="31563"/>
    <cellStyle name="Normal 2 2 7 6 2 5" xfId="31564"/>
    <cellStyle name="Normal 2 2 7 6 2 6" xfId="31565"/>
    <cellStyle name="Normal 2 2 7 6 3" xfId="31566"/>
    <cellStyle name="Normal 2 2 7 6 4" xfId="31567"/>
    <cellStyle name="Normal 2 2 7 6 5" xfId="31568"/>
    <cellStyle name="Normal 2 2 7 6 6" xfId="31569"/>
    <cellStyle name="Normal 2 2 7 6 7" xfId="31570"/>
    <cellStyle name="Normal 2 2 7 7" xfId="31571"/>
    <cellStyle name="Normal 2 2 7 7 2" xfId="31572"/>
    <cellStyle name="Normal 2 2 7 7 2 2" xfId="31573"/>
    <cellStyle name="Normal 2 2 7 7 2 3" xfId="31574"/>
    <cellStyle name="Normal 2 2 7 7 2 4" xfId="31575"/>
    <cellStyle name="Normal 2 2 7 7 2 5" xfId="31576"/>
    <cellStyle name="Normal 2 2 7 7 2 6" xfId="31577"/>
    <cellStyle name="Normal 2 2 7 7 3" xfId="31578"/>
    <cellStyle name="Normal 2 2 7 7 4" xfId="31579"/>
    <cellStyle name="Normal 2 2 7 7 5" xfId="31580"/>
    <cellStyle name="Normal 2 2 7 7 6" xfId="31581"/>
    <cellStyle name="Normal 2 2 7 7 7" xfId="31582"/>
    <cellStyle name="Normal 2 2 7 8" xfId="31583"/>
    <cellStyle name="Normal 2 2 7 8 2" xfId="31584"/>
    <cellStyle name="Normal 2 2 7 8 2 2" xfId="31585"/>
    <cellStyle name="Normal 2 2 7 8 2 3" xfId="31586"/>
    <cellStyle name="Normal 2 2 7 8 2 4" xfId="31587"/>
    <cellStyle name="Normal 2 2 7 8 2 5" xfId="31588"/>
    <cellStyle name="Normal 2 2 7 8 2 6" xfId="31589"/>
    <cellStyle name="Normal 2 2 7 8 3" xfId="31590"/>
    <cellStyle name="Normal 2 2 7 8 4" xfId="31591"/>
    <cellStyle name="Normal 2 2 7 8 5" xfId="31592"/>
    <cellStyle name="Normal 2 2 7 8 6" xfId="31593"/>
    <cellStyle name="Normal 2 2 7 8 7" xfId="31594"/>
    <cellStyle name="Normal 2 2 7 9" xfId="31595"/>
    <cellStyle name="Normal 2 2 7 9 2" xfId="31596"/>
    <cellStyle name="Normal 2 2 7 9 2 2" xfId="31597"/>
    <cellStyle name="Normal 2 2 7 9 2 3" xfId="31598"/>
    <cellStyle name="Normal 2 2 7 9 2 4" xfId="31599"/>
    <cellStyle name="Normal 2 2 7 9 2 5" xfId="31600"/>
    <cellStyle name="Normal 2 2 7 9 2 6" xfId="31601"/>
    <cellStyle name="Normal 2 2 7 9 3" xfId="31602"/>
    <cellStyle name="Normal 2 2 7 9 4" xfId="31603"/>
    <cellStyle name="Normal 2 2 7 9 5" xfId="31604"/>
    <cellStyle name="Normal 2 2 7 9 6" xfId="31605"/>
    <cellStyle name="Normal 2 2 7 9 7" xfId="31606"/>
    <cellStyle name="Normal 2 2 8" xfId="31607"/>
    <cellStyle name="Normal 2 2 8 10" xfId="31608"/>
    <cellStyle name="Normal 2 2 8 10 2" xfId="31609"/>
    <cellStyle name="Normal 2 2 8 10 2 2" xfId="31610"/>
    <cellStyle name="Normal 2 2 8 10 2 3" xfId="31611"/>
    <cellStyle name="Normal 2 2 8 10 2 4" xfId="31612"/>
    <cellStyle name="Normal 2 2 8 10 2 5" xfId="31613"/>
    <cellStyle name="Normal 2 2 8 10 2 6" xfId="31614"/>
    <cellStyle name="Normal 2 2 8 10 3" xfId="31615"/>
    <cellStyle name="Normal 2 2 8 10 4" xfId="31616"/>
    <cellStyle name="Normal 2 2 8 10 5" xfId="31617"/>
    <cellStyle name="Normal 2 2 8 10 6" xfId="31618"/>
    <cellStyle name="Normal 2 2 8 10 7" xfId="31619"/>
    <cellStyle name="Normal 2 2 8 11" xfId="31620"/>
    <cellStyle name="Normal 2 2 8 11 2" xfId="31621"/>
    <cellStyle name="Normal 2 2 8 11 2 2" xfId="31622"/>
    <cellStyle name="Normal 2 2 8 11 2 3" xfId="31623"/>
    <cellStyle name="Normal 2 2 8 11 2 4" xfId="31624"/>
    <cellStyle name="Normal 2 2 8 11 2 5" xfId="31625"/>
    <cellStyle name="Normal 2 2 8 11 2 6" xfId="31626"/>
    <cellStyle name="Normal 2 2 8 11 3" xfId="31627"/>
    <cellStyle name="Normal 2 2 8 11 4" xfId="31628"/>
    <cellStyle name="Normal 2 2 8 11 5" xfId="31629"/>
    <cellStyle name="Normal 2 2 8 11 6" xfId="31630"/>
    <cellStyle name="Normal 2 2 8 11 7" xfId="31631"/>
    <cellStyle name="Normal 2 2 8 12" xfId="31632"/>
    <cellStyle name="Normal 2 2 8 12 2" xfId="31633"/>
    <cellStyle name="Normal 2 2 8 12 2 2" xfId="31634"/>
    <cellStyle name="Normal 2 2 8 12 2 3" xfId="31635"/>
    <cellStyle name="Normal 2 2 8 12 2 4" xfId="31636"/>
    <cellStyle name="Normal 2 2 8 12 2 5" xfId="31637"/>
    <cellStyle name="Normal 2 2 8 12 2 6" xfId="31638"/>
    <cellStyle name="Normal 2 2 8 12 3" xfId="31639"/>
    <cellStyle name="Normal 2 2 8 12 4" xfId="31640"/>
    <cellStyle name="Normal 2 2 8 12 5" xfId="31641"/>
    <cellStyle name="Normal 2 2 8 12 6" xfId="31642"/>
    <cellStyle name="Normal 2 2 8 12 7" xfId="31643"/>
    <cellStyle name="Normal 2 2 8 13" xfId="31644"/>
    <cellStyle name="Normal 2 2 8 13 2" xfId="31645"/>
    <cellStyle name="Normal 2 2 8 13 2 2" xfId="31646"/>
    <cellStyle name="Normal 2 2 8 13 2 3" xfId="31647"/>
    <cellStyle name="Normal 2 2 8 13 2 4" xfId="31648"/>
    <cellStyle name="Normal 2 2 8 13 2 5" xfId="31649"/>
    <cellStyle name="Normal 2 2 8 13 2 6" xfId="31650"/>
    <cellStyle name="Normal 2 2 8 13 3" xfId="31651"/>
    <cellStyle name="Normal 2 2 8 13 4" xfId="31652"/>
    <cellStyle name="Normal 2 2 8 13 5" xfId="31653"/>
    <cellStyle name="Normal 2 2 8 13 6" xfId="31654"/>
    <cellStyle name="Normal 2 2 8 13 7" xfId="31655"/>
    <cellStyle name="Normal 2 2 8 14" xfId="31656"/>
    <cellStyle name="Normal 2 2 8 14 2" xfId="31657"/>
    <cellStyle name="Normal 2 2 8 14 2 2" xfId="31658"/>
    <cellStyle name="Normal 2 2 8 14 2 3" xfId="31659"/>
    <cellStyle name="Normal 2 2 8 14 2 4" xfId="31660"/>
    <cellStyle name="Normal 2 2 8 14 2 5" xfId="31661"/>
    <cellStyle name="Normal 2 2 8 14 2 6" xfId="31662"/>
    <cellStyle name="Normal 2 2 8 14 3" xfId="31663"/>
    <cellStyle name="Normal 2 2 8 14 4" xfId="31664"/>
    <cellStyle name="Normal 2 2 8 14 5" xfId="31665"/>
    <cellStyle name="Normal 2 2 8 14 6" xfId="31666"/>
    <cellStyle name="Normal 2 2 8 14 7" xfId="31667"/>
    <cellStyle name="Normal 2 2 8 15" xfId="31668"/>
    <cellStyle name="Normal 2 2 8 15 2" xfId="31669"/>
    <cellStyle name="Normal 2 2 8 15 2 2" xfId="31670"/>
    <cellStyle name="Normal 2 2 8 15 2 3" xfId="31671"/>
    <cellStyle name="Normal 2 2 8 15 2 4" xfId="31672"/>
    <cellStyle name="Normal 2 2 8 15 2 5" xfId="31673"/>
    <cellStyle name="Normal 2 2 8 15 2 6" xfId="31674"/>
    <cellStyle name="Normal 2 2 8 15 3" xfId="31675"/>
    <cellStyle name="Normal 2 2 8 15 4" xfId="31676"/>
    <cellStyle name="Normal 2 2 8 15 5" xfId="31677"/>
    <cellStyle name="Normal 2 2 8 15 6" xfId="31678"/>
    <cellStyle name="Normal 2 2 8 15 7" xfId="31679"/>
    <cellStyle name="Normal 2 2 8 16" xfId="31680"/>
    <cellStyle name="Normal 2 2 8 16 2" xfId="31681"/>
    <cellStyle name="Normal 2 2 8 16 2 2" xfId="31682"/>
    <cellStyle name="Normal 2 2 8 16 2 2 2" xfId="31683"/>
    <cellStyle name="Normal 2 2 8 16 2 2 2 2" xfId="31684"/>
    <cellStyle name="Normal 2 2 8 16 2 2 3" xfId="31685"/>
    <cellStyle name="Normal 2 2 8 16 2 3" xfId="31686"/>
    <cellStyle name="Normal 2 2 8 16 2 3 2" xfId="31687"/>
    <cellStyle name="Normal 2 2 8 16 2 4" xfId="31688"/>
    <cellStyle name="Normal 2 2 8 16 2 4 2" xfId="31689"/>
    <cellStyle name="Normal 2 2 8 16 2 5" xfId="31690"/>
    <cellStyle name="Normal 2 2 8 16 2 6" xfId="31691"/>
    <cellStyle name="Normal 2 2 8 16 2 7" xfId="31692"/>
    <cellStyle name="Normal 2 2 8 16 3" xfId="31693"/>
    <cellStyle name="Normal 2 2 8 16 4" xfId="31694"/>
    <cellStyle name="Normal 2 2 8 16 5" xfId="31695"/>
    <cellStyle name="Normal 2 2 8 16 6" xfId="31696"/>
    <cellStyle name="Normal 2 2 8 16 7" xfId="31697"/>
    <cellStyle name="Normal 2 2 8 17" xfId="31698"/>
    <cellStyle name="Normal 2 2 8 17 2" xfId="31699"/>
    <cellStyle name="Normal 2 2 8 17 2 2" xfId="31700"/>
    <cellStyle name="Normal 2 2 8 17 2 3" xfId="31701"/>
    <cellStyle name="Normal 2 2 8 17 2 4" xfId="31702"/>
    <cellStyle name="Normal 2 2 8 17 2 5" xfId="31703"/>
    <cellStyle name="Normal 2 2 8 17 2 6" xfId="31704"/>
    <cellStyle name="Normal 2 2 8 17 3" xfId="31705"/>
    <cellStyle name="Normal 2 2 8 17 4" xfId="31706"/>
    <cellStyle name="Normal 2 2 8 17 5" xfId="31707"/>
    <cellStyle name="Normal 2 2 8 17 6" xfId="31708"/>
    <cellStyle name="Normal 2 2 8 17 7" xfId="31709"/>
    <cellStyle name="Normal 2 2 8 18" xfId="31710"/>
    <cellStyle name="Normal 2 2 8 18 2" xfId="31711"/>
    <cellStyle name="Normal 2 2 8 18 2 2" xfId="31712"/>
    <cellStyle name="Normal 2 2 8 18 2 3" xfId="31713"/>
    <cellStyle name="Normal 2 2 8 18 2 4" xfId="31714"/>
    <cellStyle name="Normal 2 2 8 18 2 5" xfId="31715"/>
    <cellStyle name="Normal 2 2 8 18 2 6" xfId="31716"/>
    <cellStyle name="Normal 2 2 8 18 3" xfId="31717"/>
    <cellStyle name="Normal 2 2 8 18 4" xfId="31718"/>
    <cellStyle name="Normal 2 2 8 18 5" xfId="31719"/>
    <cellStyle name="Normal 2 2 8 18 6" xfId="31720"/>
    <cellStyle name="Normal 2 2 8 18 7" xfId="31721"/>
    <cellStyle name="Normal 2 2 8 19" xfId="31722"/>
    <cellStyle name="Normal 2 2 8 19 2" xfId="31723"/>
    <cellStyle name="Normal 2 2 8 19 2 2" xfId="31724"/>
    <cellStyle name="Normal 2 2 8 19 2 3" xfId="31725"/>
    <cellStyle name="Normal 2 2 8 19 2 4" xfId="31726"/>
    <cellStyle name="Normal 2 2 8 19 2 5" xfId="31727"/>
    <cellStyle name="Normal 2 2 8 19 2 6" xfId="31728"/>
    <cellStyle name="Normal 2 2 8 19 3" xfId="31729"/>
    <cellStyle name="Normal 2 2 8 19 4" xfId="31730"/>
    <cellStyle name="Normal 2 2 8 19 5" xfId="31731"/>
    <cellStyle name="Normal 2 2 8 19 6" xfId="31732"/>
    <cellStyle name="Normal 2 2 8 19 7" xfId="31733"/>
    <cellStyle name="Normal 2 2 8 2" xfId="31734"/>
    <cellStyle name="Normal 2 2 8 2 2" xfId="31735"/>
    <cellStyle name="Normal 2 2 8 2 2 2" xfId="31736"/>
    <cellStyle name="Normal 2 2 8 2 2 3" xfId="31737"/>
    <cellStyle name="Normal 2 2 8 2 2 3 2" xfId="31738"/>
    <cellStyle name="Normal 2 2 8 2 2 3 2 2" xfId="31739"/>
    <cellStyle name="Normal 2 2 8 2 2 3 3" xfId="31740"/>
    <cellStyle name="Normal 2 2 8 2 2 4" xfId="31741"/>
    <cellStyle name="Normal 2 2 8 2 2 5" xfId="31742"/>
    <cellStyle name="Normal 2 2 8 2 2 6" xfId="31743"/>
    <cellStyle name="Normal 2 2 8 2 3" xfId="31744"/>
    <cellStyle name="Normal 2 2 8 2 4" xfId="31745"/>
    <cellStyle name="Normal 2 2 8 2 5" xfId="31746"/>
    <cellStyle name="Normal 2 2 8 2 6" xfId="31747"/>
    <cellStyle name="Normal 2 2 8 2 7" xfId="31748"/>
    <cellStyle name="Normal 2 2 8 20" xfId="31749"/>
    <cellStyle name="Normal 2 2 8 20 2" xfId="31750"/>
    <cellStyle name="Normal 2 2 8 20 3" xfId="31751"/>
    <cellStyle name="Normal 2 2 8 20 4" xfId="31752"/>
    <cellStyle name="Normal 2 2 8 20 5" xfId="31753"/>
    <cellStyle name="Normal 2 2 8 20 6" xfId="31754"/>
    <cellStyle name="Normal 2 2 8 21" xfId="31755"/>
    <cellStyle name="Normal 2 2 8 22" xfId="31756"/>
    <cellStyle name="Normal 2 2 8 23" xfId="31757"/>
    <cellStyle name="Normal 2 2 8 24" xfId="31758"/>
    <cellStyle name="Normal 2 2 8 25" xfId="31759"/>
    <cellStyle name="Normal 2 2 8 3" xfId="31760"/>
    <cellStyle name="Normal 2 2 8 3 2" xfId="31761"/>
    <cellStyle name="Normal 2 2 8 3 2 2" xfId="31762"/>
    <cellStyle name="Normal 2 2 8 3 2 3" xfId="31763"/>
    <cellStyle name="Normal 2 2 8 3 2 4" xfId="31764"/>
    <cellStyle name="Normal 2 2 8 3 2 5" xfId="31765"/>
    <cellStyle name="Normal 2 2 8 3 2 6" xfId="31766"/>
    <cellStyle name="Normal 2 2 8 3 3" xfId="31767"/>
    <cellStyle name="Normal 2 2 8 3 4" xfId="31768"/>
    <cellStyle name="Normal 2 2 8 3 5" xfId="31769"/>
    <cellStyle name="Normal 2 2 8 3 6" xfId="31770"/>
    <cellStyle name="Normal 2 2 8 3 7" xfId="31771"/>
    <cellStyle name="Normal 2 2 8 4" xfId="31772"/>
    <cellStyle name="Normal 2 2 8 4 2" xfId="31773"/>
    <cellStyle name="Normal 2 2 8 4 2 2" xfId="31774"/>
    <cellStyle name="Normal 2 2 8 4 2 2 2" xfId="31775"/>
    <cellStyle name="Normal 2 2 8 4 2 3" xfId="31776"/>
    <cellStyle name="Normal 2 2 8 4 2 4" xfId="31777"/>
    <cellStyle name="Normal 2 2 8 4 2 5" xfId="31778"/>
    <cellStyle name="Normal 2 2 8 4 2 6" xfId="31779"/>
    <cellStyle name="Normal 2 2 8 4 3" xfId="31780"/>
    <cellStyle name="Normal 2 2 8 4 4" xfId="31781"/>
    <cellStyle name="Normal 2 2 8 4 5" xfId="31782"/>
    <cellStyle name="Normal 2 2 8 4 6" xfId="31783"/>
    <cellStyle name="Normal 2 2 8 4 7" xfId="31784"/>
    <cellStyle name="Normal 2 2 8 5" xfId="31785"/>
    <cellStyle name="Normal 2 2 8 5 2" xfId="31786"/>
    <cellStyle name="Normal 2 2 8 5 2 2" xfId="31787"/>
    <cellStyle name="Normal 2 2 8 5 2 3" xfId="31788"/>
    <cellStyle name="Normal 2 2 8 5 2 4" xfId="31789"/>
    <cellStyle name="Normal 2 2 8 5 2 5" xfId="31790"/>
    <cellStyle name="Normal 2 2 8 5 2 6" xfId="31791"/>
    <cellStyle name="Normal 2 2 8 5 3" xfId="31792"/>
    <cellStyle name="Normal 2 2 8 5 4" xfId="31793"/>
    <cellStyle name="Normal 2 2 8 5 5" xfId="31794"/>
    <cellStyle name="Normal 2 2 8 5 6" xfId="31795"/>
    <cellStyle name="Normal 2 2 8 5 7" xfId="31796"/>
    <cellStyle name="Normal 2 2 8 6" xfId="31797"/>
    <cellStyle name="Normal 2 2 8 6 2" xfId="31798"/>
    <cellStyle name="Normal 2 2 8 6 2 2" xfId="31799"/>
    <cellStyle name="Normal 2 2 8 6 2 3" xfId="31800"/>
    <cellStyle name="Normal 2 2 8 6 2 4" xfId="31801"/>
    <cellStyle name="Normal 2 2 8 6 2 5" xfId="31802"/>
    <cellStyle name="Normal 2 2 8 6 2 6" xfId="31803"/>
    <cellStyle name="Normal 2 2 8 6 3" xfId="31804"/>
    <cellStyle name="Normal 2 2 8 6 4" xfId="31805"/>
    <cellStyle name="Normal 2 2 8 6 5" xfId="31806"/>
    <cellStyle name="Normal 2 2 8 6 6" xfId="31807"/>
    <cellStyle name="Normal 2 2 8 6 7" xfId="31808"/>
    <cellStyle name="Normal 2 2 8 7" xfId="31809"/>
    <cellStyle name="Normal 2 2 8 7 2" xfId="31810"/>
    <cellStyle name="Normal 2 2 8 7 2 2" xfId="31811"/>
    <cellStyle name="Normal 2 2 8 7 2 3" xfId="31812"/>
    <cellStyle name="Normal 2 2 8 7 2 4" xfId="31813"/>
    <cellStyle name="Normal 2 2 8 7 2 5" xfId="31814"/>
    <cellStyle name="Normal 2 2 8 7 2 6" xfId="31815"/>
    <cellStyle name="Normal 2 2 8 7 3" xfId="31816"/>
    <cellStyle name="Normal 2 2 8 7 4" xfId="31817"/>
    <cellStyle name="Normal 2 2 8 7 5" xfId="31818"/>
    <cellStyle name="Normal 2 2 8 7 6" xfId="31819"/>
    <cellStyle name="Normal 2 2 8 7 7" xfId="31820"/>
    <cellStyle name="Normal 2 2 8 8" xfId="31821"/>
    <cellStyle name="Normal 2 2 8 8 2" xfId="31822"/>
    <cellStyle name="Normal 2 2 8 8 2 2" xfId="31823"/>
    <cellStyle name="Normal 2 2 8 8 2 3" xfId="31824"/>
    <cellStyle name="Normal 2 2 8 8 2 4" xfId="31825"/>
    <cellStyle name="Normal 2 2 8 8 2 5" xfId="31826"/>
    <cellStyle name="Normal 2 2 8 8 2 6" xfId="31827"/>
    <cellStyle name="Normal 2 2 8 8 3" xfId="31828"/>
    <cellStyle name="Normal 2 2 8 8 4" xfId="31829"/>
    <cellStyle name="Normal 2 2 8 8 5" xfId="31830"/>
    <cellStyle name="Normal 2 2 8 8 6" xfId="31831"/>
    <cellStyle name="Normal 2 2 8 8 7" xfId="31832"/>
    <cellStyle name="Normal 2 2 8 9" xfId="31833"/>
    <cellStyle name="Normal 2 2 8 9 2" xfId="31834"/>
    <cellStyle name="Normal 2 2 8 9 2 2" xfId="31835"/>
    <cellStyle name="Normal 2 2 8 9 2 3" xfId="31836"/>
    <cellStyle name="Normal 2 2 8 9 2 4" xfId="31837"/>
    <cellStyle name="Normal 2 2 8 9 2 5" xfId="31838"/>
    <cellStyle name="Normal 2 2 8 9 2 6" xfId="31839"/>
    <cellStyle name="Normal 2 2 8 9 3" xfId="31840"/>
    <cellStyle name="Normal 2 2 8 9 4" xfId="31841"/>
    <cellStyle name="Normal 2 2 8 9 5" xfId="31842"/>
    <cellStyle name="Normal 2 2 8 9 6" xfId="31843"/>
    <cellStyle name="Normal 2 2 8 9 7" xfId="31844"/>
    <cellStyle name="Normal 2 2 9" xfId="31845"/>
    <cellStyle name="Normal 2 2 9 10" xfId="31846"/>
    <cellStyle name="Normal 2 2 9 10 2" xfId="31847"/>
    <cellStyle name="Normal 2 2 9 10 2 2" xfId="31848"/>
    <cellStyle name="Normal 2 2 9 10 2 3" xfId="31849"/>
    <cellStyle name="Normal 2 2 9 10 2 4" xfId="31850"/>
    <cellStyle name="Normal 2 2 9 10 2 5" xfId="31851"/>
    <cellStyle name="Normal 2 2 9 10 2 6" xfId="31852"/>
    <cellStyle name="Normal 2 2 9 10 3" xfId="31853"/>
    <cellStyle name="Normal 2 2 9 10 4" xfId="31854"/>
    <cellStyle name="Normal 2 2 9 10 5" xfId="31855"/>
    <cellStyle name="Normal 2 2 9 10 6" xfId="31856"/>
    <cellStyle name="Normal 2 2 9 10 7" xfId="31857"/>
    <cellStyle name="Normal 2 2 9 11" xfId="31858"/>
    <cellStyle name="Normal 2 2 9 11 2" xfId="31859"/>
    <cellStyle name="Normal 2 2 9 11 2 2" xfId="31860"/>
    <cellStyle name="Normal 2 2 9 11 2 3" xfId="31861"/>
    <cellStyle name="Normal 2 2 9 11 2 4" xfId="31862"/>
    <cellStyle name="Normal 2 2 9 11 2 5" xfId="31863"/>
    <cellStyle name="Normal 2 2 9 11 2 6" xfId="31864"/>
    <cellStyle name="Normal 2 2 9 11 3" xfId="31865"/>
    <cellStyle name="Normal 2 2 9 11 4" xfId="31866"/>
    <cellStyle name="Normal 2 2 9 11 5" xfId="31867"/>
    <cellStyle name="Normal 2 2 9 11 6" xfId="31868"/>
    <cellStyle name="Normal 2 2 9 11 7" xfId="31869"/>
    <cellStyle name="Normal 2 2 9 12" xfId="31870"/>
    <cellStyle name="Normal 2 2 9 12 2" xfId="31871"/>
    <cellStyle name="Normal 2 2 9 12 2 2" xfId="31872"/>
    <cellStyle name="Normal 2 2 9 12 2 3" xfId="31873"/>
    <cellStyle name="Normal 2 2 9 12 2 4" xfId="31874"/>
    <cellStyle name="Normal 2 2 9 12 2 5" xfId="31875"/>
    <cellStyle name="Normal 2 2 9 12 2 6" xfId="31876"/>
    <cellStyle name="Normal 2 2 9 12 3" xfId="31877"/>
    <cellStyle name="Normal 2 2 9 12 4" xfId="31878"/>
    <cellStyle name="Normal 2 2 9 12 5" xfId="31879"/>
    <cellStyle name="Normal 2 2 9 12 6" xfId="31880"/>
    <cellStyle name="Normal 2 2 9 12 7" xfId="31881"/>
    <cellStyle name="Normal 2 2 9 13" xfId="31882"/>
    <cellStyle name="Normal 2 2 9 13 2" xfId="31883"/>
    <cellStyle name="Normal 2 2 9 13 2 2" xfId="31884"/>
    <cellStyle name="Normal 2 2 9 13 2 3" xfId="31885"/>
    <cellStyle name="Normal 2 2 9 13 2 4" xfId="31886"/>
    <cellStyle name="Normal 2 2 9 13 2 5" xfId="31887"/>
    <cellStyle name="Normal 2 2 9 13 2 6" xfId="31888"/>
    <cellStyle name="Normal 2 2 9 13 3" xfId="31889"/>
    <cellStyle name="Normal 2 2 9 13 4" xfId="31890"/>
    <cellStyle name="Normal 2 2 9 13 5" xfId="31891"/>
    <cellStyle name="Normal 2 2 9 13 6" xfId="31892"/>
    <cellStyle name="Normal 2 2 9 13 7" xfId="31893"/>
    <cellStyle name="Normal 2 2 9 14" xfId="31894"/>
    <cellStyle name="Normal 2 2 9 14 2" xfId="31895"/>
    <cellStyle name="Normal 2 2 9 14 2 2" xfId="31896"/>
    <cellStyle name="Normal 2 2 9 14 2 3" xfId="31897"/>
    <cellStyle name="Normal 2 2 9 14 2 4" xfId="31898"/>
    <cellStyle name="Normal 2 2 9 14 2 5" xfId="31899"/>
    <cellStyle name="Normal 2 2 9 14 2 6" xfId="31900"/>
    <cellStyle name="Normal 2 2 9 14 3" xfId="31901"/>
    <cellStyle name="Normal 2 2 9 14 4" xfId="31902"/>
    <cellStyle name="Normal 2 2 9 14 5" xfId="31903"/>
    <cellStyle name="Normal 2 2 9 14 6" xfId="31904"/>
    <cellStyle name="Normal 2 2 9 14 7" xfId="31905"/>
    <cellStyle name="Normal 2 2 9 15" xfId="31906"/>
    <cellStyle name="Normal 2 2 9 15 2" xfId="31907"/>
    <cellStyle name="Normal 2 2 9 15 2 2" xfId="31908"/>
    <cellStyle name="Normal 2 2 9 15 2 3" xfId="31909"/>
    <cellStyle name="Normal 2 2 9 15 2 4" xfId="31910"/>
    <cellStyle name="Normal 2 2 9 15 2 5" xfId="31911"/>
    <cellStyle name="Normal 2 2 9 15 2 6" xfId="31912"/>
    <cellStyle name="Normal 2 2 9 15 3" xfId="31913"/>
    <cellStyle name="Normal 2 2 9 15 4" xfId="31914"/>
    <cellStyle name="Normal 2 2 9 15 5" xfId="31915"/>
    <cellStyle name="Normal 2 2 9 15 6" xfId="31916"/>
    <cellStyle name="Normal 2 2 9 15 7" xfId="31917"/>
    <cellStyle name="Normal 2 2 9 16" xfId="31918"/>
    <cellStyle name="Normal 2 2 9 16 2" xfId="31919"/>
    <cellStyle name="Normal 2 2 9 16 2 2" xfId="31920"/>
    <cellStyle name="Normal 2 2 9 16 2 3" xfId="31921"/>
    <cellStyle name="Normal 2 2 9 16 2 4" xfId="31922"/>
    <cellStyle name="Normal 2 2 9 16 2 5" xfId="31923"/>
    <cellStyle name="Normal 2 2 9 16 2 6" xfId="31924"/>
    <cellStyle name="Normal 2 2 9 16 3" xfId="31925"/>
    <cellStyle name="Normal 2 2 9 16 4" xfId="31926"/>
    <cellStyle name="Normal 2 2 9 16 5" xfId="31927"/>
    <cellStyle name="Normal 2 2 9 16 6" xfId="31928"/>
    <cellStyle name="Normal 2 2 9 16 7" xfId="31929"/>
    <cellStyle name="Normal 2 2 9 17" xfId="31930"/>
    <cellStyle name="Normal 2 2 9 17 2" xfId="31931"/>
    <cellStyle name="Normal 2 2 9 17 2 2" xfId="31932"/>
    <cellStyle name="Normal 2 2 9 17 2 3" xfId="31933"/>
    <cellStyle name="Normal 2 2 9 17 2 4" xfId="31934"/>
    <cellStyle name="Normal 2 2 9 17 2 5" xfId="31935"/>
    <cellStyle name="Normal 2 2 9 17 2 6" xfId="31936"/>
    <cellStyle name="Normal 2 2 9 17 3" xfId="31937"/>
    <cellStyle name="Normal 2 2 9 17 3 2" xfId="31938"/>
    <cellStyle name="Normal 2 2 9 17 4" xfId="31939"/>
    <cellStyle name="Normal 2 2 9 17 5" xfId="31940"/>
    <cellStyle name="Normal 2 2 9 17 6" xfId="31941"/>
    <cellStyle name="Normal 2 2 9 17 7" xfId="31942"/>
    <cellStyle name="Normal 2 2 9 18" xfId="31943"/>
    <cellStyle name="Normal 2 2 9 18 2" xfId="31944"/>
    <cellStyle name="Normal 2 2 9 18 2 2" xfId="31945"/>
    <cellStyle name="Normal 2 2 9 18 2 3" xfId="31946"/>
    <cellStyle name="Normal 2 2 9 18 2 4" xfId="31947"/>
    <cellStyle name="Normal 2 2 9 18 2 5" xfId="31948"/>
    <cellStyle name="Normal 2 2 9 18 2 6" xfId="31949"/>
    <cellStyle name="Normal 2 2 9 18 3" xfId="31950"/>
    <cellStyle name="Normal 2 2 9 18 4" xfId="31951"/>
    <cellStyle name="Normal 2 2 9 18 5" xfId="31952"/>
    <cellStyle name="Normal 2 2 9 18 6" xfId="31953"/>
    <cellStyle name="Normal 2 2 9 18 7" xfId="31954"/>
    <cellStyle name="Normal 2 2 9 19" xfId="31955"/>
    <cellStyle name="Normal 2 2 9 19 2" xfId="31956"/>
    <cellStyle name="Normal 2 2 9 19 2 2" xfId="31957"/>
    <cellStyle name="Normal 2 2 9 19 2 3" xfId="31958"/>
    <cellStyle name="Normal 2 2 9 19 2 4" xfId="31959"/>
    <cellStyle name="Normal 2 2 9 19 2 5" xfId="31960"/>
    <cellStyle name="Normal 2 2 9 19 2 6" xfId="31961"/>
    <cellStyle name="Normal 2 2 9 19 3" xfId="31962"/>
    <cellStyle name="Normal 2 2 9 19 4" xfId="31963"/>
    <cellStyle name="Normal 2 2 9 19 5" xfId="31964"/>
    <cellStyle name="Normal 2 2 9 19 6" xfId="31965"/>
    <cellStyle name="Normal 2 2 9 19 7" xfId="31966"/>
    <cellStyle name="Normal 2 2 9 2" xfId="31967"/>
    <cellStyle name="Normal 2 2 9 2 2" xfId="31968"/>
    <cellStyle name="Normal 2 2 9 2 2 2" xfId="31969"/>
    <cellStyle name="Normal 2 2 9 2 2 3" xfId="31970"/>
    <cellStyle name="Normal 2 2 9 2 2 4" xfId="31971"/>
    <cellStyle name="Normal 2 2 9 2 2 5" xfId="31972"/>
    <cellStyle name="Normal 2 2 9 2 2 6" xfId="31973"/>
    <cellStyle name="Normal 2 2 9 2 3" xfId="31974"/>
    <cellStyle name="Normal 2 2 9 2 4" xfId="31975"/>
    <cellStyle name="Normal 2 2 9 2 5" xfId="31976"/>
    <cellStyle name="Normal 2 2 9 2 6" xfId="31977"/>
    <cellStyle name="Normal 2 2 9 2 7" xfId="31978"/>
    <cellStyle name="Normal 2 2 9 20" xfId="31979"/>
    <cellStyle name="Normal 2 2 9 20 2" xfId="31980"/>
    <cellStyle name="Normal 2 2 9 20 3" xfId="31981"/>
    <cellStyle name="Normal 2 2 9 20 4" xfId="31982"/>
    <cellStyle name="Normal 2 2 9 20 5" xfId="31983"/>
    <cellStyle name="Normal 2 2 9 20 6" xfId="31984"/>
    <cellStyle name="Normal 2 2 9 21" xfId="31985"/>
    <cellStyle name="Normal 2 2 9 22" xfId="31986"/>
    <cellStyle name="Normal 2 2 9 23" xfId="31987"/>
    <cellStyle name="Normal 2 2 9 24" xfId="31988"/>
    <cellStyle name="Normal 2 2 9 25" xfId="31989"/>
    <cellStyle name="Normal 2 2 9 3" xfId="31990"/>
    <cellStyle name="Normal 2 2 9 3 2" xfId="31991"/>
    <cellStyle name="Normal 2 2 9 3 2 2" xfId="31992"/>
    <cellStyle name="Normal 2 2 9 3 2 3" xfId="31993"/>
    <cellStyle name="Normal 2 2 9 3 2 4" xfId="31994"/>
    <cellStyle name="Normal 2 2 9 3 2 5" xfId="31995"/>
    <cellStyle name="Normal 2 2 9 3 2 6" xfId="31996"/>
    <cellStyle name="Normal 2 2 9 3 3" xfId="31997"/>
    <cellStyle name="Normal 2 2 9 3 4" xfId="31998"/>
    <cellStyle name="Normal 2 2 9 3 5" xfId="31999"/>
    <cellStyle name="Normal 2 2 9 3 6" xfId="32000"/>
    <cellStyle name="Normal 2 2 9 3 7" xfId="32001"/>
    <cellStyle name="Normal 2 2 9 4" xfId="32002"/>
    <cellStyle name="Normal 2 2 9 4 2" xfId="32003"/>
    <cellStyle name="Normal 2 2 9 4 2 2" xfId="32004"/>
    <cellStyle name="Normal 2 2 9 4 2 3" xfId="32005"/>
    <cellStyle name="Normal 2 2 9 4 2 4" xfId="32006"/>
    <cellStyle name="Normal 2 2 9 4 2 5" xfId="32007"/>
    <cellStyle name="Normal 2 2 9 4 2 6" xfId="32008"/>
    <cellStyle name="Normal 2 2 9 4 3" xfId="32009"/>
    <cellStyle name="Normal 2 2 9 4 4" xfId="32010"/>
    <cellStyle name="Normal 2 2 9 4 5" xfId="32011"/>
    <cellStyle name="Normal 2 2 9 4 6" xfId="32012"/>
    <cellStyle name="Normal 2 2 9 4 7" xfId="32013"/>
    <cellStyle name="Normal 2 2 9 5" xfId="32014"/>
    <cellStyle name="Normal 2 2 9 5 2" xfId="32015"/>
    <cellStyle name="Normal 2 2 9 5 2 2" xfId="32016"/>
    <cellStyle name="Normal 2 2 9 5 2 3" xfId="32017"/>
    <cellStyle name="Normal 2 2 9 5 2 4" xfId="32018"/>
    <cellStyle name="Normal 2 2 9 5 2 5" xfId="32019"/>
    <cellStyle name="Normal 2 2 9 5 2 6" xfId="32020"/>
    <cellStyle name="Normal 2 2 9 5 3" xfId="32021"/>
    <cellStyle name="Normal 2 2 9 5 4" xfId="32022"/>
    <cellStyle name="Normal 2 2 9 5 5" xfId="32023"/>
    <cellStyle name="Normal 2 2 9 5 6" xfId="32024"/>
    <cellStyle name="Normal 2 2 9 5 7" xfId="32025"/>
    <cellStyle name="Normal 2 2 9 6" xfId="32026"/>
    <cellStyle name="Normal 2 2 9 6 2" xfId="32027"/>
    <cellStyle name="Normal 2 2 9 6 2 2" xfId="32028"/>
    <cellStyle name="Normal 2 2 9 6 2 3" xfId="32029"/>
    <cellStyle name="Normal 2 2 9 6 2 4" xfId="32030"/>
    <cellStyle name="Normal 2 2 9 6 2 5" xfId="32031"/>
    <cellStyle name="Normal 2 2 9 6 2 6" xfId="32032"/>
    <cellStyle name="Normal 2 2 9 6 3" xfId="32033"/>
    <cellStyle name="Normal 2 2 9 6 4" xfId="32034"/>
    <cellStyle name="Normal 2 2 9 6 5" xfId="32035"/>
    <cellStyle name="Normal 2 2 9 6 6" xfId="32036"/>
    <cellStyle name="Normal 2 2 9 6 7" xfId="32037"/>
    <cellStyle name="Normal 2 2 9 7" xfId="32038"/>
    <cellStyle name="Normal 2 2 9 7 2" xfId="32039"/>
    <cellStyle name="Normal 2 2 9 7 2 2" xfId="32040"/>
    <cellStyle name="Normal 2 2 9 7 2 3" xfId="32041"/>
    <cellStyle name="Normal 2 2 9 7 2 4" xfId="32042"/>
    <cellStyle name="Normal 2 2 9 7 2 5" xfId="32043"/>
    <cellStyle name="Normal 2 2 9 7 2 6" xfId="32044"/>
    <cellStyle name="Normal 2 2 9 7 3" xfId="32045"/>
    <cellStyle name="Normal 2 2 9 7 4" xfId="32046"/>
    <cellStyle name="Normal 2 2 9 7 5" xfId="32047"/>
    <cellStyle name="Normal 2 2 9 7 6" xfId="32048"/>
    <cellStyle name="Normal 2 2 9 7 7" xfId="32049"/>
    <cellStyle name="Normal 2 2 9 8" xfId="32050"/>
    <cellStyle name="Normal 2 2 9 8 2" xfId="32051"/>
    <cellStyle name="Normal 2 2 9 8 2 2" xfId="32052"/>
    <cellStyle name="Normal 2 2 9 8 2 3" xfId="32053"/>
    <cellStyle name="Normal 2 2 9 8 2 4" xfId="32054"/>
    <cellStyle name="Normal 2 2 9 8 2 5" xfId="32055"/>
    <cellStyle name="Normal 2 2 9 8 2 6" xfId="32056"/>
    <cellStyle name="Normal 2 2 9 8 3" xfId="32057"/>
    <cellStyle name="Normal 2 2 9 8 4" xfId="32058"/>
    <cellStyle name="Normal 2 2 9 8 5" xfId="32059"/>
    <cellStyle name="Normal 2 2 9 8 6" xfId="32060"/>
    <cellStyle name="Normal 2 2 9 8 7" xfId="32061"/>
    <cellStyle name="Normal 2 2 9 9" xfId="32062"/>
    <cellStyle name="Normal 2 2 9 9 2" xfId="32063"/>
    <cellStyle name="Normal 2 2 9 9 2 2" xfId="32064"/>
    <cellStyle name="Normal 2 2 9 9 2 3" xfId="32065"/>
    <cellStyle name="Normal 2 2 9 9 2 4" xfId="32066"/>
    <cellStyle name="Normal 2 2 9 9 2 5" xfId="32067"/>
    <cellStyle name="Normal 2 2 9 9 2 6" xfId="32068"/>
    <cellStyle name="Normal 2 2 9 9 3" xfId="32069"/>
    <cellStyle name="Normal 2 2 9 9 4" xfId="32070"/>
    <cellStyle name="Normal 2 2 9 9 5" xfId="32071"/>
    <cellStyle name="Normal 2 2 9 9 6" xfId="32072"/>
    <cellStyle name="Normal 2 2 9 9 7" xfId="32073"/>
    <cellStyle name="Normal 2 20" xfId="32074"/>
    <cellStyle name="Normal 2 20 10" xfId="32075"/>
    <cellStyle name="Normal 2 20 10 10" xfId="32076"/>
    <cellStyle name="Normal 2 20 10 10 2" xfId="32077"/>
    <cellStyle name="Normal 2 20 10 10 2 2" xfId="32078"/>
    <cellStyle name="Normal 2 20 10 10 3" xfId="32079"/>
    <cellStyle name="Normal 2 20 10 11" xfId="32080"/>
    <cellStyle name="Normal 2 20 10 12" xfId="32081"/>
    <cellStyle name="Normal 2 20 10 13" xfId="32082"/>
    <cellStyle name="Normal 2 20 10 2" xfId="32083"/>
    <cellStyle name="Normal 2 20 10 2 2" xfId="32084"/>
    <cellStyle name="Normal 2 20 10 2 2 2" xfId="32085"/>
    <cellStyle name="Normal 2 20 10 2 2 3" xfId="32086"/>
    <cellStyle name="Normal 2 20 10 2 2 4" xfId="32087"/>
    <cellStyle name="Normal 2 20 10 2 2 5" xfId="32088"/>
    <cellStyle name="Normal 2 20 10 2 2 6" xfId="32089"/>
    <cellStyle name="Normal 2 20 10 2 3" xfId="32090"/>
    <cellStyle name="Normal 2 20 10 2 4" xfId="32091"/>
    <cellStyle name="Normal 2 20 10 2 5" xfId="32092"/>
    <cellStyle name="Normal 2 20 10 2 6" xfId="32093"/>
    <cellStyle name="Normal 2 20 10 2 7" xfId="32094"/>
    <cellStyle name="Normal 2 20 10 3" xfId="32095"/>
    <cellStyle name="Normal 2 20 10 3 2" xfId="32096"/>
    <cellStyle name="Normal 2 20 10 3 2 2" xfId="32097"/>
    <cellStyle name="Normal 2 20 10 3 2 3" xfId="32098"/>
    <cellStyle name="Normal 2 20 10 3 2 4" xfId="32099"/>
    <cellStyle name="Normal 2 20 10 3 2 5" xfId="32100"/>
    <cellStyle name="Normal 2 20 10 3 2 6" xfId="32101"/>
    <cellStyle name="Normal 2 20 10 3 3" xfId="32102"/>
    <cellStyle name="Normal 2 20 10 3 4" xfId="32103"/>
    <cellStyle name="Normal 2 20 10 3 5" xfId="32104"/>
    <cellStyle name="Normal 2 20 10 3 6" xfId="32105"/>
    <cellStyle name="Normal 2 20 10 3 7" xfId="32106"/>
    <cellStyle name="Normal 2 20 10 4" xfId="32107"/>
    <cellStyle name="Normal 2 20 10 4 2" xfId="32108"/>
    <cellStyle name="Normal 2 20 10 4 2 2" xfId="32109"/>
    <cellStyle name="Normal 2 20 10 4 2 3" xfId="32110"/>
    <cellStyle name="Normal 2 20 10 4 2 4" xfId="32111"/>
    <cellStyle name="Normal 2 20 10 4 2 5" xfId="32112"/>
    <cellStyle name="Normal 2 20 10 4 2 6" xfId="32113"/>
    <cellStyle name="Normal 2 20 10 4 3" xfId="32114"/>
    <cellStyle name="Normal 2 20 10 4 4" xfId="32115"/>
    <cellStyle name="Normal 2 20 10 4 5" xfId="32116"/>
    <cellStyle name="Normal 2 20 10 4 6" xfId="32117"/>
    <cellStyle name="Normal 2 20 10 4 7" xfId="32118"/>
    <cellStyle name="Normal 2 20 10 5" xfId="32119"/>
    <cellStyle name="Normal 2 20 10 5 2" xfId="32120"/>
    <cellStyle name="Normal 2 20 10 5 2 2" xfId="32121"/>
    <cellStyle name="Normal 2 20 10 5 2 3" xfId="32122"/>
    <cellStyle name="Normal 2 20 10 5 2 4" xfId="32123"/>
    <cellStyle name="Normal 2 20 10 5 2 5" xfId="32124"/>
    <cellStyle name="Normal 2 20 10 5 2 6" xfId="32125"/>
    <cellStyle name="Normal 2 20 10 5 3" xfId="32126"/>
    <cellStyle name="Normal 2 20 10 5 4" xfId="32127"/>
    <cellStyle name="Normal 2 20 10 5 5" xfId="32128"/>
    <cellStyle name="Normal 2 20 10 5 6" xfId="32129"/>
    <cellStyle name="Normal 2 20 10 5 7" xfId="32130"/>
    <cellStyle name="Normal 2 20 10 6" xfId="32131"/>
    <cellStyle name="Normal 2 20 10 6 2" xfId="32132"/>
    <cellStyle name="Normal 2 20 10 6 2 2" xfId="32133"/>
    <cellStyle name="Normal 2 20 10 6 2 3" xfId="32134"/>
    <cellStyle name="Normal 2 20 10 6 2 4" xfId="32135"/>
    <cellStyle name="Normal 2 20 10 6 2 5" xfId="32136"/>
    <cellStyle name="Normal 2 20 10 6 2 6" xfId="32137"/>
    <cellStyle name="Normal 2 20 10 6 3" xfId="32138"/>
    <cellStyle name="Normal 2 20 10 6 4" xfId="32139"/>
    <cellStyle name="Normal 2 20 10 6 5" xfId="32140"/>
    <cellStyle name="Normal 2 20 10 6 6" xfId="32141"/>
    <cellStyle name="Normal 2 20 10 6 7" xfId="32142"/>
    <cellStyle name="Normal 2 20 10 7" xfId="32143"/>
    <cellStyle name="Normal 2 20 10 7 2" xfId="32144"/>
    <cellStyle name="Normal 2 20 10 7 2 2" xfId="32145"/>
    <cellStyle name="Normal 2 20 10 7 2 3" xfId="32146"/>
    <cellStyle name="Normal 2 20 10 7 2 4" xfId="32147"/>
    <cellStyle name="Normal 2 20 10 7 2 5" xfId="32148"/>
    <cellStyle name="Normal 2 20 10 7 2 6" xfId="32149"/>
    <cellStyle name="Normal 2 20 10 7 3" xfId="32150"/>
    <cellStyle name="Normal 2 20 10 7 4" xfId="32151"/>
    <cellStyle name="Normal 2 20 10 7 5" xfId="32152"/>
    <cellStyle name="Normal 2 20 10 7 6" xfId="32153"/>
    <cellStyle name="Normal 2 20 10 7 7" xfId="32154"/>
    <cellStyle name="Normal 2 20 10 8" xfId="32155"/>
    <cellStyle name="Normal 2 20 10 8 2" xfId="32156"/>
    <cellStyle name="Normal 2 20 10 8 3" xfId="32157"/>
    <cellStyle name="Normal 2 20 10 8 4" xfId="32158"/>
    <cellStyle name="Normal 2 20 10 8 5" xfId="32159"/>
    <cellStyle name="Normal 2 20 10 8 6" xfId="32160"/>
    <cellStyle name="Normal 2 20 10 9" xfId="32161"/>
    <cellStyle name="Normal 2 20 11" xfId="32162"/>
    <cellStyle name="Normal 2 20 11 10" xfId="32163"/>
    <cellStyle name="Normal 2 20 11 11" xfId="32164"/>
    <cellStyle name="Normal 2 20 11 12" xfId="32165"/>
    <cellStyle name="Normal 2 20 11 13" xfId="32166"/>
    <cellStyle name="Normal 2 20 11 2" xfId="32167"/>
    <cellStyle name="Normal 2 20 11 2 2" xfId="32168"/>
    <cellStyle name="Normal 2 20 11 2 2 2" xfId="32169"/>
    <cellStyle name="Normal 2 20 11 2 2 3" xfId="32170"/>
    <cellStyle name="Normal 2 20 11 2 2 4" xfId="32171"/>
    <cellStyle name="Normal 2 20 11 2 2 5" xfId="32172"/>
    <cellStyle name="Normal 2 20 11 2 2 6" xfId="32173"/>
    <cellStyle name="Normal 2 20 11 2 3" xfId="32174"/>
    <cellStyle name="Normal 2 20 11 2 4" xfId="32175"/>
    <cellStyle name="Normal 2 20 11 2 4 2" xfId="32176"/>
    <cellStyle name="Normal 2 20 11 2 4 2 2" xfId="32177"/>
    <cellStyle name="Normal 2 20 11 2 4 3" xfId="32178"/>
    <cellStyle name="Normal 2 20 11 2 5" xfId="32179"/>
    <cellStyle name="Normal 2 20 11 2 6" xfId="32180"/>
    <cellStyle name="Normal 2 20 11 2 7" xfId="32181"/>
    <cellStyle name="Normal 2 20 11 3" xfId="32182"/>
    <cellStyle name="Normal 2 20 11 3 2" xfId="32183"/>
    <cellStyle name="Normal 2 20 11 3 2 2" xfId="32184"/>
    <cellStyle name="Normal 2 20 11 3 2 3" xfId="32185"/>
    <cellStyle name="Normal 2 20 11 3 2 4" xfId="32186"/>
    <cellStyle name="Normal 2 20 11 3 2 5" xfId="32187"/>
    <cellStyle name="Normal 2 20 11 3 2 6" xfId="32188"/>
    <cellStyle name="Normal 2 20 11 3 3" xfId="32189"/>
    <cellStyle name="Normal 2 20 11 3 4" xfId="32190"/>
    <cellStyle name="Normal 2 20 11 3 5" xfId="32191"/>
    <cellStyle name="Normal 2 20 11 3 6" xfId="32192"/>
    <cellStyle name="Normal 2 20 11 3 7" xfId="32193"/>
    <cellStyle name="Normal 2 20 11 4" xfId="32194"/>
    <cellStyle name="Normal 2 20 11 4 2" xfId="32195"/>
    <cellStyle name="Normal 2 20 11 4 2 2" xfId="32196"/>
    <cellStyle name="Normal 2 20 11 4 2 3" xfId="32197"/>
    <cellStyle name="Normal 2 20 11 4 2 4" xfId="32198"/>
    <cellStyle name="Normal 2 20 11 4 2 5" xfId="32199"/>
    <cellStyle name="Normal 2 20 11 4 2 6" xfId="32200"/>
    <cellStyle name="Normal 2 20 11 4 3" xfId="32201"/>
    <cellStyle name="Normal 2 20 11 4 4" xfId="32202"/>
    <cellStyle name="Normal 2 20 11 4 5" xfId="32203"/>
    <cellStyle name="Normal 2 20 11 4 6" xfId="32204"/>
    <cellStyle name="Normal 2 20 11 4 7" xfId="32205"/>
    <cellStyle name="Normal 2 20 11 5" xfId="32206"/>
    <cellStyle name="Normal 2 20 11 5 2" xfId="32207"/>
    <cellStyle name="Normal 2 20 11 5 2 2" xfId="32208"/>
    <cellStyle name="Normal 2 20 11 5 2 3" xfId="32209"/>
    <cellStyle name="Normal 2 20 11 5 2 4" xfId="32210"/>
    <cellStyle name="Normal 2 20 11 5 2 5" xfId="32211"/>
    <cellStyle name="Normal 2 20 11 5 2 6" xfId="32212"/>
    <cellStyle name="Normal 2 20 11 5 3" xfId="32213"/>
    <cellStyle name="Normal 2 20 11 5 4" xfId="32214"/>
    <cellStyle name="Normal 2 20 11 5 5" xfId="32215"/>
    <cellStyle name="Normal 2 20 11 5 6" xfId="32216"/>
    <cellStyle name="Normal 2 20 11 5 7" xfId="32217"/>
    <cellStyle name="Normal 2 20 11 6" xfId="32218"/>
    <cellStyle name="Normal 2 20 11 6 2" xfId="32219"/>
    <cellStyle name="Normal 2 20 11 6 2 2" xfId="32220"/>
    <cellStyle name="Normal 2 20 11 6 2 3" xfId="32221"/>
    <cellStyle name="Normal 2 20 11 6 2 4" xfId="32222"/>
    <cellStyle name="Normal 2 20 11 6 2 5" xfId="32223"/>
    <cellStyle name="Normal 2 20 11 6 2 6" xfId="32224"/>
    <cellStyle name="Normal 2 20 11 6 3" xfId="32225"/>
    <cellStyle name="Normal 2 20 11 6 4" xfId="32226"/>
    <cellStyle name="Normal 2 20 11 6 5" xfId="32227"/>
    <cellStyle name="Normal 2 20 11 6 6" xfId="32228"/>
    <cellStyle name="Normal 2 20 11 6 7" xfId="32229"/>
    <cellStyle name="Normal 2 20 11 7" xfId="32230"/>
    <cellStyle name="Normal 2 20 11 7 2" xfId="32231"/>
    <cellStyle name="Normal 2 20 11 7 2 2" xfId="32232"/>
    <cellStyle name="Normal 2 20 11 7 2 3" xfId="32233"/>
    <cellStyle name="Normal 2 20 11 7 2 4" xfId="32234"/>
    <cellStyle name="Normal 2 20 11 7 2 5" xfId="32235"/>
    <cellStyle name="Normal 2 20 11 7 2 6" xfId="32236"/>
    <cellStyle name="Normal 2 20 11 7 3" xfId="32237"/>
    <cellStyle name="Normal 2 20 11 7 4" xfId="32238"/>
    <cellStyle name="Normal 2 20 11 7 5" xfId="32239"/>
    <cellStyle name="Normal 2 20 11 7 6" xfId="32240"/>
    <cellStyle name="Normal 2 20 11 7 7" xfId="32241"/>
    <cellStyle name="Normal 2 20 11 8" xfId="32242"/>
    <cellStyle name="Normal 2 20 11 8 2" xfId="32243"/>
    <cellStyle name="Normal 2 20 11 8 3" xfId="32244"/>
    <cellStyle name="Normal 2 20 11 8 4" xfId="32245"/>
    <cellStyle name="Normal 2 20 11 8 5" xfId="32246"/>
    <cellStyle name="Normal 2 20 11 8 6" xfId="32247"/>
    <cellStyle name="Normal 2 20 11 9" xfId="32248"/>
    <cellStyle name="Normal 2 20 12" xfId="32249"/>
    <cellStyle name="Normal 2 20 12 10" xfId="32250"/>
    <cellStyle name="Normal 2 20 12 11" xfId="32251"/>
    <cellStyle name="Normal 2 20 12 12" xfId="32252"/>
    <cellStyle name="Normal 2 20 12 13" xfId="32253"/>
    <cellStyle name="Normal 2 20 12 2" xfId="32254"/>
    <cellStyle name="Normal 2 20 12 2 2" xfId="32255"/>
    <cellStyle name="Normal 2 20 12 2 2 2" xfId="32256"/>
    <cellStyle name="Normal 2 20 12 2 2 3" xfId="32257"/>
    <cellStyle name="Normal 2 20 12 2 2 4" xfId="32258"/>
    <cellStyle name="Normal 2 20 12 2 2 5" xfId="32259"/>
    <cellStyle name="Normal 2 20 12 2 2 6" xfId="32260"/>
    <cellStyle name="Normal 2 20 12 2 3" xfId="32261"/>
    <cellStyle name="Normal 2 20 12 2 4" xfId="32262"/>
    <cellStyle name="Normal 2 20 12 2 5" xfId="32263"/>
    <cellStyle name="Normal 2 20 12 2 6" xfId="32264"/>
    <cellStyle name="Normal 2 20 12 2 7" xfId="32265"/>
    <cellStyle name="Normal 2 20 12 3" xfId="32266"/>
    <cellStyle name="Normal 2 20 12 3 2" xfId="32267"/>
    <cellStyle name="Normal 2 20 12 3 2 2" xfId="32268"/>
    <cellStyle name="Normal 2 20 12 3 2 3" xfId="32269"/>
    <cellStyle name="Normal 2 20 12 3 2 4" xfId="32270"/>
    <cellStyle name="Normal 2 20 12 3 2 5" xfId="32271"/>
    <cellStyle name="Normal 2 20 12 3 2 6" xfId="32272"/>
    <cellStyle name="Normal 2 20 12 3 3" xfId="32273"/>
    <cellStyle name="Normal 2 20 12 3 4" xfId="32274"/>
    <cellStyle name="Normal 2 20 12 3 5" xfId="32275"/>
    <cellStyle name="Normal 2 20 12 3 6" xfId="32276"/>
    <cellStyle name="Normal 2 20 12 3 7" xfId="32277"/>
    <cellStyle name="Normal 2 20 12 4" xfId="32278"/>
    <cellStyle name="Normal 2 20 12 4 2" xfId="32279"/>
    <cellStyle name="Normal 2 20 12 4 2 2" xfId="32280"/>
    <cellStyle name="Normal 2 20 12 4 2 3" xfId="32281"/>
    <cellStyle name="Normal 2 20 12 4 2 4" xfId="32282"/>
    <cellStyle name="Normal 2 20 12 4 2 5" xfId="32283"/>
    <cellStyle name="Normal 2 20 12 4 2 6" xfId="32284"/>
    <cellStyle name="Normal 2 20 12 4 3" xfId="32285"/>
    <cellStyle name="Normal 2 20 12 4 4" xfId="32286"/>
    <cellStyle name="Normal 2 20 12 4 5" xfId="32287"/>
    <cellStyle name="Normal 2 20 12 4 6" xfId="32288"/>
    <cellStyle name="Normal 2 20 12 4 7" xfId="32289"/>
    <cellStyle name="Normal 2 20 12 5" xfId="32290"/>
    <cellStyle name="Normal 2 20 12 5 2" xfId="32291"/>
    <cellStyle name="Normal 2 20 12 5 2 2" xfId="32292"/>
    <cellStyle name="Normal 2 20 12 5 2 3" xfId="32293"/>
    <cellStyle name="Normal 2 20 12 5 2 4" xfId="32294"/>
    <cellStyle name="Normal 2 20 12 5 2 5" xfId="32295"/>
    <cellStyle name="Normal 2 20 12 5 2 6" xfId="32296"/>
    <cellStyle name="Normal 2 20 12 5 3" xfId="32297"/>
    <cellStyle name="Normal 2 20 12 5 4" xfId="32298"/>
    <cellStyle name="Normal 2 20 12 5 5" xfId="32299"/>
    <cellStyle name="Normal 2 20 12 5 6" xfId="32300"/>
    <cellStyle name="Normal 2 20 12 5 7" xfId="32301"/>
    <cellStyle name="Normal 2 20 12 6" xfId="32302"/>
    <cellStyle name="Normal 2 20 12 6 2" xfId="32303"/>
    <cellStyle name="Normal 2 20 12 6 2 2" xfId="32304"/>
    <cellStyle name="Normal 2 20 12 6 2 3" xfId="32305"/>
    <cellStyle name="Normal 2 20 12 6 2 4" xfId="32306"/>
    <cellStyle name="Normal 2 20 12 6 2 5" xfId="32307"/>
    <cellStyle name="Normal 2 20 12 6 2 6" xfId="32308"/>
    <cellStyle name="Normal 2 20 12 6 3" xfId="32309"/>
    <cellStyle name="Normal 2 20 12 6 4" xfId="32310"/>
    <cellStyle name="Normal 2 20 12 6 5" xfId="32311"/>
    <cellStyle name="Normal 2 20 12 6 6" xfId="32312"/>
    <cellStyle name="Normal 2 20 12 6 7" xfId="32313"/>
    <cellStyle name="Normal 2 20 12 7" xfId="32314"/>
    <cellStyle name="Normal 2 20 12 7 2" xfId="32315"/>
    <cellStyle name="Normal 2 20 12 7 2 2" xfId="32316"/>
    <cellStyle name="Normal 2 20 12 7 2 3" xfId="32317"/>
    <cellStyle name="Normal 2 20 12 7 2 4" xfId="32318"/>
    <cellStyle name="Normal 2 20 12 7 2 5" xfId="32319"/>
    <cellStyle name="Normal 2 20 12 7 2 6" xfId="32320"/>
    <cellStyle name="Normal 2 20 12 7 3" xfId="32321"/>
    <cellStyle name="Normal 2 20 12 7 4" xfId="32322"/>
    <cellStyle name="Normal 2 20 12 7 5" xfId="32323"/>
    <cellStyle name="Normal 2 20 12 7 6" xfId="32324"/>
    <cellStyle name="Normal 2 20 12 7 7" xfId="32325"/>
    <cellStyle name="Normal 2 20 12 8" xfId="32326"/>
    <cellStyle name="Normal 2 20 12 8 2" xfId="32327"/>
    <cellStyle name="Normal 2 20 12 8 2 2" xfId="32328"/>
    <cellStyle name="Normal 2 20 12 8 2 2 2" xfId="32329"/>
    <cellStyle name="Normal 2 20 12 8 2 3" xfId="32330"/>
    <cellStyle name="Normal 2 20 12 8 3" xfId="32331"/>
    <cellStyle name="Normal 2 20 12 8 4" xfId="32332"/>
    <cellStyle name="Normal 2 20 12 8 5" xfId="32333"/>
    <cellStyle name="Normal 2 20 12 8 6" xfId="32334"/>
    <cellStyle name="Normal 2 20 12 9" xfId="32335"/>
    <cellStyle name="Normal 2 20 13" xfId="32336"/>
    <cellStyle name="Normal 2 20 13 10" xfId="32337"/>
    <cellStyle name="Normal 2 20 13 11" xfId="32338"/>
    <cellStyle name="Normal 2 20 13 12" xfId="32339"/>
    <cellStyle name="Normal 2 20 13 13" xfId="32340"/>
    <cellStyle name="Normal 2 20 13 2" xfId="32341"/>
    <cellStyle name="Normal 2 20 13 2 2" xfId="32342"/>
    <cellStyle name="Normal 2 20 13 2 2 2" xfId="32343"/>
    <cellStyle name="Normal 2 20 13 2 2 3" xfId="32344"/>
    <cellStyle name="Normal 2 20 13 2 2 4" xfId="32345"/>
    <cellStyle name="Normal 2 20 13 2 2 5" xfId="32346"/>
    <cellStyle name="Normal 2 20 13 2 2 6" xfId="32347"/>
    <cellStyle name="Normal 2 20 13 2 3" xfId="32348"/>
    <cellStyle name="Normal 2 20 13 2 4" xfId="32349"/>
    <cellStyle name="Normal 2 20 13 2 5" xfId="32350"/>
    <cellStyle name="Normal 2 20 13 2 6" xfId="32351"/>
    <cellStyle name="Normal 2 20 13 2 7" xfId="32352"/>
    <cellStyle name="Normal 2 20 13 3" xfId="32353"/>
    <cellStyle name="Normal 2 20 13 3 2" xfId="32354"/>
    <cellStyle name="Normal 2 20 13 3 2 2" xfId="32355"/>
    <cellStyle name="Normal 2 20 13 3 2 2 2" xfId="32356"/>
    <cellStyle name="Normal 2 20 13 3 2 3" xfId="32357"/>
    <cellStyle name="Normal 2 20 13 3 2 4" xfId="32358"/>
    <cellStyle name="Normal 2 20 13 3 2 5" xfId="32359"/>
    <cellStyle name="Normal 2 20 13 3 2 6" xfId="32360"/>
    <cellStyle name="Normal 2 20 13 3 3" xfId="32361"/>
    <cellStyle name="Normal 2 20 13 3 4" xfId="32362"/>
    <cellStyle name="Normal 2 20 13 3 5" xfId="32363"/>
    <cellStyle name="Normal 2 20 13 3 6" xfId="32364"/>
    <cellStyle name="Normal 2 20 13 3 7" xfId="32365"/>
    <cellStyle name="Normal 2 20 13 4" xfId="32366"/>
    <cellStyle name="Normal 2 20 13 4 2" xfId="32367"/>
    <cellStyle name="Normal 2 20 13 4 2 2" xfId="32368"/>
    <cellStyle name="Normal 2 20 13 4 2 3" xfId="32369"/>
    <cellStyle name="Normal 2 20 13 4 2 4" xfId="32370"/>
    <cellStyle name="Normal 2 20 13 4 2 5" xfId="32371"/>
    <cellStyle name="Normal 2 20 13 4 2 6" xfId="32372"/>
    <cellStyle name="Normal 2 20 13 4 3" xfId="32373"/>
    <cellStyle name="Normal 2 20 13 4 4" xfId="32374"/>
    <cellStyle name="Normal 2 20 13 4 5" xfId="32375"/>
    <cellStyle name="Normal 2 20 13 4 6" xfId="32376"/>
    <cellStyle name="Normal 2 20 13 4 7" xfId="32377"/>
    <cellStyle name="Normal 2 20 13 5" xfId="32378"/>
    <cellStyle name="Normal 2 20 13 5 2" xfId="32379"/>
    <cellStyle name="Normal 2 20 13 5 2 2" xfId="32380"/>
    <cellStyle name="Normal 2 20 13 5 2 3" xfId="32381"/>
    <cellStyle name="Normal 2 20 13 5 2 4" xfId="32382"/>
    <cellStyle name="Normal 2 20 13 5 2 5" xfId="32383"/>
    <cellStyle name="Normal 2 20 13 5 2 6" xfId="32384"/>
    <cellStyle name="Normal 2 20 13 5 3" xfId="32385"/>
    <cellStyle name="Normal 2 20 13 5 3 2" xfId="32386"/>
    <cellStyle name="Normal 2 20 13 5 3 2 2" xfId="32387"/>
    <cellStyle name="Normal 2 20 13 5 3 3" xfId="32388"/>
    <cellStyle name="Normal 2 20 13 5 4" xfId="32389"/>
    <cellStyle name="Normal 2 20 13 5 5" xfId="32390"/>
    <cellStyle name="Normal 2 20 13 5 6" xfId="32391"/>
    <cellStyle name="Normal 2 20 13 5 7" xfId="32392"/>
    <cellStyle name="Normal 2 20 13 6" xfId="32393"/>
    <cellStyle name="Normal 2 20 13 6 2" xfId="32394"/>
    <cellStyle name="Normal 2 20 13 6 2 2" xfId="32395"/>
    <cellStyle name="Normal 2 20 13 6 2 3" xfId="32396"/>
    <cellStyle name="Normal 2 20 13 6 2 4" xfId="32397"/>
    <cellStyle name="Normal 2 20 13 6 2 5" xfId="32398"/>
    <cellStyle name="Normal 2 20 13 6 2 6" xfId="32399"/>
    <cellStyle name="Normal 2 20 13 6 3" xfId="32400"/>
    <cellStyle name="Normal 2 20 13 6 4" xfId="32401"/>
    <cellStyle name="Normal 2 20 13 6 5" xfId="32402"/>
    <cellStyle name="Normal 2 20 13 6 6" xfId="32403"/>
    <cellStyle name="Normal 2 20 13 6 7" xfId="32404"/>
    <cellStyle name="Normal 2 20 13 7" xfId="32405"/>
    <cellStyle name="Normal 2 20 13 7 2" xfId="32406"/>
    <cellStyle name="Normal 2 20 13 7 2 2" xfId="32407"/>
    <cellStyle name="Normal 2 20 13 7 2 3" xfId="32408"/>
    <cellStyle name="Normal 2 20 13 7 2 4" xfId="32409"/>
    <cellStyle name="Normal 2 20 13 7 2 5" xfId="32410"/>
    <cellStyle name="Normal 2 20 13 7 2 6" xfId="32411"/>
    <cellStyle name="Normal 2 20 13 7 3" xfId="32412"/>
    <cellStyle name="Normal 2 20 13 7 4" xfId="32413"/>
    <cellStyle name="Normal 2 20 13 7 5" xfId="32414"/>
    <cellStyle name="Normal 2 20 13 7 6" xfId="32415"/>
    <cellStyle name="Normal 2 20 13 7 7" xfId="32416"/>
    <cellStyle name="Normal 2 20 13 8" xfId="32417"/>
    <cellStyle name="Normal 2 20 13 8 2" xfId="32418"/>
    <cellStyle name="Normal 2 20 13 8 3" xfId="32419"/>
    <cellStyle name="Normal 2 20 13 8 4" xfId="32420"/>
    <cellStyle name="Normal 2 20 13 8 5" xfId="32421"/>
    <cellStyle name="Normal 2 20 13 8 6" xfId="32422"/>
    <cellStyle name="Normal 2 20 13 9" xfId="32423"/>
    <cellStyle name="Normal 2 20 14" xfId="32424"/>
    <cellStyle name="Normal 2 20 14 2" xfId="32425"/>
    <cellStyle name="Normal 2 20 14 2 2" xfId="32426"/>
    <cellStyle name="Normal 2 20 14 2 3" xfId="32427"/>
    <cellStyle name="Normal 2 20 14 2 4" xfId="32428"/>
    <cellStyle name="Normal 2 20 14 2 5" xfId="32429"/>
    <cellStyle name="Normal 2 20 14 2 6" xfId="32430"/>
    <cellStyle name="Normal 2 20 14 3" xfId="32431"/>
    <cellStyle name="Normal 2 20 14 4" xfId="32432"/>
    <cellStyle name="Normal 2 20 14 5" xfId="32433"/>
    <cellStyle name="Normal 2 20 14 6" xfId="32434"/>
    <cellStyle name="Normal 2 20 14 7" xfId="32435"/>
    <cellStyle name="Normal 2 20 15" xfId="32436"/>
    <cellStyle name="Normal 2 20 15 2" xfId="32437"/>
    <cellStyle name="Normal 2 20 15 2 2" xfId="32438"/>
    <cellStyle name="Normal 2 20 15 2 3" xfId="32439"/>
    <cellStyle name="Normal 2 20 15 2 4" xfId="32440"/>
    <cellStyle name="Normal 2 20 15 2 5" xfId="32441"/>
    <cellStyle name="Normal 2 20 15 2 6" xfId="32442"/>
    <cellStyle name="Normal 2 20 15 3" xfId="32443"/>
    <cellStyle name="Normal 2 20 15 4" xfId="32444"/>
    <cellStyle name="Normal 2 20 15 5" xfId="32445"/>
    <cellStyle name="Normal 2 20 15 6" xfId="32446"/>
    <cellStyle name="Normal 2 20 15 7" xfId="32447"/>
    <cellStyle name="Normal 2 20 16" xfId="32448"/>
    <cellStyle name="Normal 2 20 16 2" xfId="32449"/>
    <cellStyle name="Normal 2 20 16 2 2" xfId="32450"/>
    <cellStyle name="Normal 2 20 16 2 3" xfId="32451"/>
    <cellStyle name="Normal 2 20 16 2 4" xfId="32452"/>
    <cellStyle name="Normal 2 20 16 2 5" xfId="32453"/>
    <cellStyle name="Normal 2 20 16 2 6" xfId="32454"/>
    <cellStyle name="Normal 2 20 16 3" xfId="32455"/>
    <cellStyle name="Normal 2 20 16 4" xfId="32456"/>
    <cellStyle name="Normal 2 20 16 5" xfId="32457"/>
    <cellStyle name="Normal 2 20 16 6" xfId="32458"/>
    <cellStyle name="Normal 2 20 16 7" xfId="32459"/>
    <cellStyle name="Normal 2 20 17" xfId="32460"/>
    <cellStyle name="Normal 2 20 17 2" xfId="32461"/>
    <cellStyle name="Normal 2 20 17 2 2" xfId="32462"/>
    <cellStyle name="Normal 2 20 17 2 2 2" xfId="32463"/>
    <cellStyle name="Normal 2 20 17 2 2 2 2" xfId="32464"/>
    <cellStyle name="Normal 2 20 17 2 2 3" xfId="32465"/>
    <cellStyle name="Normal 2 20 17 2 3" xfId="32466"/>
    <cellStyle name="Normal 2 20 17 2 4" xfId="32467"/>
    <cellStyle name="Normal 2 20 17 2 5" xfId="32468"/>
    <cellStyle name="Normal 2 20 17 2 6" xfId="32469"/>
    <cellStyle name="Normal 2 20 17 3" xfId="32470"/>
    <cellStyle name="Normal 2 20 17 4" xfId="32471"/>
    <cellStyle name="Normal 2 20 17 5" xfId="32472"/>
    <cellStyle name="Normal 2 20 17 6" xfId="32473"/>
    <cellStyle name="Normal 2 20 17 7" xfId="32474"/>
    <cellStyle name="Normal 2 20 18" xfId="32475"/>
    <cellStyle name="Normal 2 20 18 2" xfId="32476"/>
    <cellStyle name="Normal 2 20 18 2 2" xfId="32477"/>
    <cellStyle name="Normal 2 20 18 2 3" xfId="32478"/>
    <cellStyle name="Normal 2 20 18 2 4" xfId="32479"/>
    <cellStyle name="Normal 2 20 18 2 5" xfId="32480"/>
    <cellStyle name="Normal 2 20 18 2 6" xfId="32481"/>
    <cellStyle name="Normal 2 20 18 3" xfId="32482"/>
    <cellStyle name="Normal 2 20 18 4" xfId="32483"/>
    <cellStyle name="Normal 2 20 18 5" xfId="32484"/>
    <cellStyle name="Normal 2 20 18 6" xfId="32485"/>
    <cellStyle name="Normal 2 20 18 7" xfId="32486"/>
    <cellStyle name="Normal 2 20 19" xfId="32487"/>
    <cellStyle name="Normal 2 20 19 2" xfId="32488"/>
    <cellStyle name="Normal 2 20 19 2 2" xfId="32489"/>
    <cellStyle name="Normal 2 20 19 2 3" xfId="32490"/>
    <cellStyle name="Normal 2 20 19 2 4" xfId="32491"/>
    <cellStyle name="Normal 2 20 19 2 5" xfId="32492"/>
    <cellStyle name="Normal 2 20 19 2 6" xfId="32493"/>
    <cellStyle name="Normal 2 20 19 3" xfId="32494"/>
    <cellStyle name="Normal 2 20 19 4" xfId="32495"/>
    <cellStyle name="Normal 2 20 19 5" xfId="32496"/>
    <cellStyle name="Normal 2 20 19 6" xfId="32497"/>
    <cellStyle name="Normal 2 20 19 7" xfId="32498"/>
    <cellStyle name="Normal 2 20 2" xfId="32499"/>
    <cellStyle name="Normal 2 20 2 10" xfId="32500"/>
    <cellStyle name="Normal 2 20 2 11" xfId="32501"/>
    <cellStyle name="Normal 2 20 2 12" xfId="32502"/>
    <cellStyle name="Normal 2 20 2 13" xfId="32503"/>
    <cellStyle name="Normal 2 20 2 2" xfId="32504"/>
    <cellStyle name="Normal 2 20 2 2 2" xfId="32505"/>
    <cellStyle name="Normal 2 20 2 2 2 2" xfId="32506"/>
    <cellStyle name="Normal 2 20 2 2 2 3" xfId="32507"/>
    <cellStyle name="Normal 2 20 2 2 2 4" xfId="32508"/>
    <cellStyle name="Normal 2 20 2 2 2 5" xfId="32509"/>
    <cellStyle name="Normal 2 20 2 2 2 6" xfId="32510"/>
    <cellStyle name="Normal 2 20 2 2 3" xfId="32511"/>
    <cellStyle name="Normal 2 20 2 2 4" xfId="32512"/>
    <cellStyle name="Normal 2 20 2 2 5" xfId="32513"/>
    <cellStyle name="Normal 2 20 2 2 6" xfId="32514"/>
    <cellStyle name="Normal 2 20 2 2 7" xfId="32515"/>
    <cellStyle name="Normal 2 20 2 3" xfId="32516"/>
    <cellStyle name="Normal 2 20 2 3 2" xfId="32517"/>
    <cellStyle name="Normal 2 20 2 3 2 2" xfId="32518"/>
    <cellStyle name="Normal 2 20 2 3 2 3" xfId="32519"/>
    <cellStyle name="Normal 2 20 2 3 2 4" xfId="32520"/>
    <cellStyle name="Normal 2 20 2 3 2 5" xfId="32521"/>
    <cellStyle name="Normal 2 20 2 3 2 6" xfId="32522"/>
    <cellStyle name="Normal 2 20 2 3 3" xfId="32523"/>
    <cellStyle name="Normal 2 20 2 3 4" xfId="32524"/>
    <cellStyle name="Normal 2 20 2 3 5" xfId="32525"/>
    <cellStyle name="Normal 2 20 2 3 6" xfId="32526"/>
    <cellStyle name="Normal 2 20 2 3 7" xfId="32527"/>
    <cellStyle name="Normal 2 20 2 4" xfId="32528"/>
    <cellStyle name="Normal 2 20 2 4 2" xfId="32529"/>
    <cellStyle name="Normal 2 20 2 4 2 2" xfId="32530"/>
    <cellStyle name="Normal 2 20 2 4 2 3" xfId="32531"/>
    <cellStyle name="Normal 2 20 2 4 2 4" xfId="32532"/>
    <cellStyle name="Normal 2 20 2 4 2 5" xfId="32533"/>
    <cellStyle name="Normal 2 20 2 4 2 6" xfId="32534"/>
    <cellStyle name="Normal 2 20 2 4 3" xfId="32535"/>
    <cellStyle name="Normal 2 20 2 4 4" xfId="32536"/>
    <cellStyle name="Normal 2 20 2 4 5" xfId="32537"/>
    <cellStyle name="Normal 2 20 2 4 6" xfId="32538"/>
    <cellStyle name="Normal 2 20 2 4 7" xfId="32539"/>
    <cellStyle name="Normal 2 20 2 5" xfId="32540"/>
    <cellStyle name="Normal 2 20 2 5 2" xfId="32541"/>
    <cellStyle name="Normal 2 20 2 5 2 2" xfId="32542"/>
    <cellStyle name="Normal 2 20 2 5 2 3" xfId="32543"/>
    <cellStyle name="Normal 2 20 2 5 2 4" xfId="32544"/>
    <cellStyle name="Normal 2 20 2 5 2 5" xfId="32545"/>
    <cellStyle name="Normal 2 20 2 5 2 6" xfId="32546"/>
    <cellStyle name="Normal 2 20 2 5 3" xfId="32547"/>
    <cellStyle name="Normal 2 20 2 5 4" xfId="32548"/>
    <cellStyle name="Normal 2 20 2 5 5" xfId="32549"/>
    <cellStyle name="Normal 2 20 2 5 6" xfId="32550"/>
    <cellStyle name="Normal 2 20 2 5 7" xfId="32551"/>
    <cellStyle name="Normal 2 20 2 6" xfId="32552"/>
    <cellStyle name="Normal 2 20 2 6 2" xfId="32553"/>
    <cellStyle name="Normal 2 20 2 6 2 2" xfId="32554"/>
    <cellStyle name="Normal 2 20 2 6 2 3" xfId="32555"/>
    <cellStyle name="Normal 2 20 2 6 2 4" xfId="32556"/>
    <cellStyle name="Normal 2 20 2 6 2 5" xfId="32557"/>
    <cellStyle name="Normal 2 20 2 6 2 6" xfId="32558"/>
    <cellStyle name="Normal 2 20 2 6 3" xfId="32559"/>
    <cellStyle name="Normal 2 20 2 6 4" xfId="32560"/>
    <cellStyle name="Normal 2 20 2 6 5" xfId="32561"/>
    <cellStyle name="Normal 2 20 2 6 6" xfId="32562"/>
    <cellStyle name="Normal 2 20 2 6 7" xfId="32563"/>
    <cellStyle name="Normal 2 20 2 7" xfId="32564"/>
    <cellStyle name="Normal 2 20 2 7 2" xfId="32565"/>
    <cellStyle name="Normal 2 20 2 7 2 2" xfId="32566"/>
    <cellStyle name="Normal 2 20 2 7 2 3" xfId="32567"/>
    <cellStyle name="Normal 2 20 2 7 2 4" xfId="32568"/>
    <cellStyle name="Normal 2 20 2 7 2 5" xfId="32569"/>
    <cellStyle name="Normal 2 20 2 7 2 6" xfId="32570"/>
    <cellStyle name="Normal 2 20 2 7 3" xfId="32571"/>
    <cellStyle name="Normal 2 20 2 7 4" xfId="32572"/>
    <cellStyle name="Normal 2 20 2 7 5" xfId="32573"/>
    <cellStyle name="Normal 2 20 2 7 6" xfId="32574"/>
    <cellStyle name="Normal 2 20 2 7 7" xfId="32575"/>
    <cellStyle name="Normal 2 20 2 8" xfId="32576"/>
    <cellStyle name="Normal 2 20 2 8 2" xfId="32577"/>
    <cellStyle name="Normal 2 20 2 8 3" xfId="32578"/>
    <cellStyle name="Normal 2 20 2 8 4" xfId="32579"/>
    <cellStyle name="Normal 2 20 2 8 5" xfId="32580"/>
    <cellStyle name="Normal 2 20 2 8 6" xfId="32581"/>
    <cellStyle name="Normal 2 20 2 9" xfId="32582"/>
    <cellStyle name="Normal 2 20 20" xfId="32583"/>
    <cellStyle name="Normal 2 20 20 2" xfId="32584"/>
    <cellStyle name="Normal 2 20 20 3" xfId="32585"/>
    <cellStyle name="Normal 2 20 20 3 2" xfId="32586"/>
    <cellStyle name="Normal 2 20 20 3 2 2" xfId="32587"/>
    <cellStyle name="Normal 2 20 20 3 3" xfId="32588"/>
    <cellStyle name="Normal 2 20 20 4" xfId="32589"/>
    <cellStyle name="Normal 2 20 20 5" xfId="32590"/>
    <cellStyle name="Normal 2 20 20 6" xfId="32591"/>
    <cellStyle name="Normal 2 20 21" xfId="32592"/>
    <cellStyle name="Normal 2 20 22" xfId="32593"/>
    <cellStyle name="Normal 2 20 23" xfId="32594"/>
    <cellStyle name="Normal 2 20 24" xfId="32595"/>
    <cellStyle name="Normal 2 20 25" xfId="32596"/>
    <cellStyle name="Normal 2 20 3" xfId="32597"/>
    <cellStyle name="Normal 2 20 3 10" xfId="32598"/>
    <cellStyle name="Normal 2 20 3 11" xfId="32599"/>
    <cellStyle name="Normal 2 20 3 12" xfId="32600"/>
    <cellStyle name="Normal 2 20 3 13" xfId="32601"/>
    <cellStyle name="Normal 2 20 3 2" xfId="32602"/>
    <cellStyle name="Normal 2 20 3 2 2" xfId="32603"/>
    <cellStyle name="Normal 2 20 3 2 2 2" xfId="32604"/>
    <cellStyle name="Normal 2 20 3 2 2 3" xfId="32605"/>
    <cellStyle name="Normal 2 20 3 2 2 4" xfId="32606"/>
    <cellStyle name="Normal 2 20 3 2 2 5" xfId="32607"/>
    <cellStyle name="Normal 2 20 3 2 2 6" xfId="32608"/>
    <cellStyle name="Normal 2 20 3 2 3" xfId="32609"/>
    <cellStyle name="Normal 2 20 3 2 4" xfId="32610"/>
    <cellStyle name="Normal 2 20 3 2 5" xfId="32611"/>
    <cellStyle name="Normal 2 20 3 2 6" xfId="32612"/>
    <cellStyle name="Normal 2 20 3 2 7" xfId="32613"/>
    <cellStyle name="Normal 2 20 3 3" xfId="32614"/>
    <cellStyle name="Normal 2 20 3 3 2" xfId="32615"/>
    <cellStyle name="Normal 2 20 3 3 2 2" xfId="32616"/>
    <cellStyle name="Normal 2 20 3 3 2 3" xfId="32617"/>
    <cellStyle name="Normal 2 20 3 3 2 4" xfId="32618"/>
    <cellStyle name="Normal 2 20 3 3 2 5" xfId="32619"/>
    <cellStyle name="Normal 2 20 3 3 2 6" xfId="32620"/>
    <cellStyle name="Normal 2 20 3 3 3" xfId="32621"/>
    <cellStyle name="Normal 2 20 3 3 4" xfId="32622"/>
    <cellStyle name="Normal 2 20 3 3 5" xfId="32623"/>
    <cellStyle name="Normal 2 20 3 3 6" xfId="32624"/>
    <cellStyle name="Normal 2 20 3 3 7" xfId="32625"/>
    <cellStyle name="Normal 2 20 3 4" xfId="32626"/>
    <cellStyle name="Normal 2 20 3 4 2" xfId="32627"/>
    <cellStyle name="Normal 2 20 3 4 2 2" xfId="32628"/>
    <cellStyle name="Normal 2 20 3 4 2 3" xfId="32629"/>
    <cellStyle name="Normal 2 20 3 4 2 4" xfId="32630"/>
    <cellStyle name="Normal 2 20 3 4 2 5" xfId="32631"/>
    <cellStyle name="Normal 2 20 3 4 2 6" xfId="32632"/>
    <cellStyle name="Normal 2 20 3 4 3" xfId="32633"/>
    <cellStyle name="Normal 2 20 3 4 4" xfId="32634"/>
    <cellStyle name="Normal 2 20 3 4 5" xfId="32635"/>
    <cellStyle name="Normal 2 20 3 4 6" xfId="32636"/>
    <cellStyle name="Normal 2 20 3 4 7" xfId="32637"/>
    <cellStyle name="Normal 2 20 3 5" xfId="32638"/>
    <cellStyle name="Normal 2 20 3 5 2" xfId="32639"/>
    <cellStyle name="Normal 2 20 3 5 2 2" xfId="32640"/>
    <cellStyle name="Normal 2 20 3 5 2 2 2" xfId="32641"/>
    <cellStyle name="Normal 2 20 3 5 2 3" xfId="32642"/>
    <cellStyle name="Normal 2 20 3 5 2 4" xfId="32643"/>
    <cellStyle name="Normal 2 20 3 5 2 5" xfId="32644"/>
    <cellStyle name="Normal 2 20 3 5 2 6" xfId="32645"/>
    <cellStyle name="Normal 2 20 3 5 3" xfId="32646"/>
    <cellStyle name="Normal 2 20 3 5 4" xfId="32647"/>
    <cellStyle name="Normal 2 20 3 5 5" xfId="32648"/>
    <cellStyle name="Normal 2 20 3 5 6" xfId="32649"/>
    <cellStyle name="Normal 2 20 3 5 7" xfId="32650"/>
    <cellStyle name="Normal 2 20 3 6" xfId="32651"/>
    <cellStyle name="Normal 2 20 3 6 2" xfId="32652"/>
    <cellStyle name="Normal 2 20 3 6 2 2" xfId="32653"/>
    <cellStyle name="Normal 2 20 3 6 2 3" xfId="32654"/>
    <cellStyle name="Normal 2 20 3 6 2 4" xfId="32655"/>
    <cellStyle name="Normal 2 20 3 6 2 5" xfId="32656"/>
    <cellStyle name="Normal 2 20 3 6 2 6" xfId="32657"/>
    <cellStyle name="Normal 2 20 3 6 3" xfId="32658"/>
    <cellStyle name="Normal 2 20 3 6 4" xfId="32659"/>
    <cellStyle name="Normal 2 20 3 6 5" xfId="32660"/>
    <cellStyle name="Normal 2 20 3 6 6" xfId="32661"/>
    <cellStyle name="Normal 2 20 3 6 7" xfId="32662"/>
    <cellStyle name="Normal 2 20 3 7" xfId="32663"/>
    <cellStyle name="Normal 2 20 3 7 2" xfId="32664"/>
    <cellStyle name="Normal 2 20 3 7 2 2" xfId="32665"/>
    <cellStyle name="Normal 2 20 3 7 2 3" xfId="32666"/>
    <cellStyle name="Normal 2 20 3 7 2 4" xfId="32667"/>
    <cellStyle name="Normal 2 20 3 7 2 5" xfId="32668"/>
    <cellStyle name="Normal 2 20 3 7 2 6" xfId="32669"/>
    <cellStyle name="Normal 2 20 3 7 3" xfId="32670"/>
    <cellStyle name="Normal 2 20 3 7 4" xfId="32671"/>
    <cellStyle name="Normal 2 20 3 7 5" xfId="32672"/>
    <cellStyle name="Normal 2 20 3 7 6" xfId="32673"/>
    <cellStyle name="Normal 2 20 3 7 7" xfId="32674"/>
    <cellStyle name="Normal 2 20 3 8" xfId="32675"/>
    <cellStyle name="Normal 2 20 3 8 2" xfId="32676"/>
    <cellStyle name="Normal 2 20 3 8 3" xfId="32677"/>
    <cellStyle name="Normal 2 20 3 8 4" xfId="32678"/>
    <cellStyle name="Normal 2 20 3 8 5" xfId="32679"/>
    <cellStyle name="Normal 2 20 3 8 6" xfId="32680"/>
    <cellStyle name="Normal 2 20 3 9" xfId="32681"/>
    <cellStyle name="Normal 2 20 4" xfId="32682"/>
    <cellStyle name="Normal 2 20 4 10" xfId="32683"/>
    <cellStyle name="Normal 2 20 4 11" xfId="32684"/>
    <cellStyle name="Normal 2 20 4 12" xfId="32685"/>
    <cellStyle name="Normal 2 20 4 13" xfId="32686"/>
    <cellStyle name="Normal 2 20 4 2" xfId="32687"/>
    <cellStyle name="Normal 2 20 4 2 2" xfId="32688"/>
    <cellStyle name="Normal 2 20 4 2 2 2" xfId="32689"/>
    <cellStyle name="Normal 2 20 4 2 2 3" xfId="32690"/>
    <cellStyle name="Normal 2 20 4 2 2 4" xfId="32691"/>
    <cellStyle name="Normal 2 20 4 2 2 5" xfId="32692"/>
    <cellStyle name="Normal 2 20 4 2 2 6" xfId="32693"/>
    <cellStyle name="Normal 2 20 4 2 3" xfId="32694"/>
    <cellStyle name="Normal 2 20 4 2 4" xfId="32695"/>
    <cellStyle name="Normal 2 20 4 2 5" xfId="32696"/>
    <cellStyle name="Normal 2 20 4 2 6" xfId="32697"/>
    <cellStyle name="Normal 2 20 4 2 7" xfId="32698"/>
    <cellStyle name="Normal 2 20 4 3" xfId="32699"/>
    <cellStyle name="Normal 2 20 4 3 2" xfId="32700"/>
    <cellStyle name="Normal 2 20 4 3 2 2" xfId="32701"/>
    <cellStyle name="Normal 2 20 4 3 2 3" xfId="32702"/>
    <cellStyle name="Normal 2 20 4 3 2 4" xfId="32703"/>
    <cellStyle name="Normal 2 20 4 3 2 5" xfId="32704"/>
    <cellStyle name="Normal 2 20 4 3 2 6" xfId="32705"/>
    <cellStyle name="Normal 2 20 4 3 3" xfId="32706"/>
    <cellStyle name="Normal 2 20 4 3 4" xfId="32707"/>
    <cellStyle name="Normal 2 20 4 3 5" xfId="32708"/>
    <cellStyle name="Normal 2 20 4 3 6" xfId="32709"/>
    <cellStyle name="Normal 2 20 4 3 7" xfId="32710"/>
    <cellStyle name="Normal 2 20 4 4" xfId="32711"/>
    <cellStyle name="Normal 2 20 4 4 2" xfId="32712"/>
    <cellStyle name="Normal 2 20 4 4 2 2" xfId="32713"/>
    <cellStyle name="Normal 2 20 4 4 2 3" xfId="32714"/>
    <cellStyle name="Normal 2 20 4 4 2 4" xfId="32715"/>
    <cellStyle name="Normal 2 20 4 4 2 5" xfId="32716"/>
    <cellStyle name="Normal 2 20 4 4 2 6" xfId="32717"/>
    <cellStyle name="Normal 2 20 4 4 3" xfId="32718"/>
    <cellStyle name="Normal 2 20 4 4 4" xfId="32719"/>
    <cellStyle name="Normal 2 20 4 4 5" xfId="32720"/>
    <cellStyle name="Normal 2 20 4 4 6" xfId="32721"/>
    <cellStyle name="Normal 2 20 4 4 7" xfId="32722"/>
    <cellStyle name="Normal 2 20 4 5" xfId="32723"/>
    <cellStyle name="Normal 2 20 4 5 2" xfId="32724"/>
    <cellStyle name="Normal 2 20 4 5 2 2" xfId="32725"/>
    <cellStyle name="Normal 2 20 4 5 2 3" xfId="32726"/>
    <cellStyle name="Normal 2 20 4 5 2 4" xfId="32727"/>
    <cellStyle name="Normal 2 20 4 5 2 5" xfId="32728"/>
    <cellStyle name="Normal 2 20 4 5 2 6" xfId="32729"/>
    <cellStyle name="Normal 2 20 4 5 3" xfId="32730"/>
    <cellStyle name="Normal 2 20 4 5 4" xfId="32731"/>
    <cellStyle name="Normal 2 20 4 5 5" xfId="32732"/>
    <cellStyle name="Normal 2 20 4 5 6" xfId="32733"/>
    <cellStyle name="Normal 2 20 4 5 7" xfId="32734"/>
    <cellStyle name="Normal 2 20 4 6" xfId="32735"/>
    <cellStyle name="Normal 2 20 4 6 2" xfId="32736"/>
    <cellStyle name="Normal 2 20 4 6 2 2" xfId="32737"/>
    <cellStyle name="Normal 2 20 4 6 2 3" xfId="32738"/>
    <cellStyle name="Normal 2 20 4 6 2 4" xfId="32739"/>
    <cellStyle name="Normal 2 20 4 6 2 5" xfId="32740"/>
    <cellStyle name="Normal 2 20 4 6 2 6" xfId="32741"/>
    <cellStyle name="Normal 2 20 4 6 3" xfId="32742"/>
    <cellStyle name="Normal 2 20 4 6 4" xfId="32743"/>
    <cellStyle name="Normal 2 20 4 6 5" xfId="32744"/>
    <cellStyle name="Normal 2 20 4 6 6" xfId="32745"/>
    <cellStyle name="Normal 2 20 4 6 7" xfId="32746"/>
    <cellStyle name="Normal 2 20 4 7" xfId="32747"/>
    <cellStyle name="Normal 2 20 4 7 2" xfId="32748"/>
    <cellStyle name="Normal 2 20 4 7 2 2" xfId="32749"/>
    <cellStyle name="Normal 2 20 4 7 2 3" xfId="32750"/>
    <cellStyle name="Normal 2 20 4 7 2 4" xfId="32751"/>
    <cellStyle name="Normal 2 20 4 7 2 5" xfId="32752"/>
    <cellStyle name="Normal 2 20 4 7 2 6" xfId="32753"/>
    <cellStyle name="Normal 2 20 4 7 3" xfId="32754"/>
    <cellStyle name="Normal 2 20 4 7 4" xfId="32755"/>
    <cellStyle name="Normal 2 20 4 7 5" xfId="32756"/>
    <cellStyle name="Normal 2 20 4 7 6" xfId="32757"/>
    <cellStyle name="Normal 2 20 4 7 7" xfId="32758"/>
    <cellStyle name="Normal 2 20 4 8" xfId="32759"/>
    <cellStyle name="Normal 2 20 4 8 2" xfId="32760"/>
    <cellStyle name="Normal 2 20 4 8 3" xfId="32761"/>
    <cellStyle name="Normal 2 20 4 8 4" xfId="32762"/>
    <cellStyle name="Normal 2 20 4 8 5" xfId="32763"/>
    <cellStyle name="Normal 2 20 4 8 6" xfId="32764"/>
    <cellStyle name="Normal 2 20 4 9" xfId="32765"/>
    <cellStyle name="Normal 2 20 5" xfId="32766"/>
    <cellStyle name="Normal 2 20 5 10" xfId="32767"/>
    <cellStyle name="Normal 2 20 5 11" xfId="32768"/>
    <cellStyle name="Normal 2 20 5 12" xfId="32769"/>
    <cellStyle name="Normal 2 20 5 13" xfId="32770"/>
    <cellStyle name="Normal 2 20 5 2" xfId="32771"/>
    <cellStyle name="Normal 2 20 5 2 2" xfId="32772"/>
    <cellStyle name="Normal 2 20 5 2 2 2" xfId="32773"/>
    <cellStyle name="Normal 2 20 5 2 2 3" xfId="32774"/>
    <cellStyle name="Normal 2 20 5 2 2 4" xfId="32775"/>
    <cellStyle name="Normal 2 20 5 2 2 5" xfId="32776"/>
    <cellStyle name="Normal 2 20 5 2 2 6" xfId="32777"/>
    <cellStyle name="Normal 2 20 5 2 3" xfId="32778"/>
    <cellStyle name="Normal 2 20 5 2 4" xfId="32779"/>
    <cellStyle name="Normal 2 20 5 2 5" xfId="32780"/>
    <cellStyle name="Normal 2 20 5 2 6" xfId="32781"/>
    <cellStyle name="Normal 2 20 5 2 7" xfId="32782"/>
    <cellStyle name="Normal 2 20 5 3" xfId="32783"/>
    <cellStyle name="Normal 2 20 5 3 2" xfId="32784"/>
    <cellStyle name="Normal 2 20 5 3 2 2" xfId="32785"/>
    <cellStyle name="Normal 2 20 5 3 2 3" xfId="32786"/>
    <cellStyle name="Normal 2 20 5 3 2 4" xfId="32787"/>
    <cellStyle name="Normal 2 20 5 3 2 5" xfId="32788"/>
    <cellStyle name="Normal 2 20 5 3 2 6" xfId="32789"/>
    <cellStyle name="Normal 2 20 5 3 3" xfId="32790"/>
    <cellStyle name="Normal 2 20 5 3 4" xfId="32791"/>
    <cellStyle name="Normal 2 20 5 3 5" xfId="32792"/>
    <cellStyle name="Normal 2 20 5 3 6" xfId="32793"/>
    <cellStyle name="Normal 2 20 5 3 7" xfId="32794"/>
    <cellStyle name="Normal 2 20 5 4" xfId="32795"/>
    <cellStyle name="Normal 2 20 5 4 2" xfId="32796"/>
    <cellStyle name="Normal 2 20 5 4 2 2" xfId="32797"/>
    <cellStyle name="Normal 2 20 5 4 2 3" xfId="32798"/>
    <cellStyle name="Normal 2 20 5 4 2 4" xfId="32799"/>
    <cellStyle name="Normal 2 20 5 4 2 5" xfId="32800"/>
    <cellStyle name="Normal 2 20 5 4 2 6" xfId="32801"/>
    <cellStyle name="Normal 2 20 5 4 3" xfId="32802"/>
    <cellStyle name="Normal 2 20 5 4 4" xfId="32803"/>
    <cellStyle name="Normal 2 20 5 4 5" xfId="32804"/>
    <cellStyle name="Normal 2 20 5 4 6" xfId="32805"/>
    <cellStyle name="Normal 2 20 5 4 7" xfId="32806"/>
    <cellStyle name="Normal 2 20 5 5" xfId="32807"/>
    <cellStyle name="Normal 2 20 5 5 2" xfId="32808"/>
    <cellStyle name="Normal 2 20 5 5 2 2" xfId="32809"/>
    <cellStyle name="Normal 2 20 5 5 2 3" xfId="32810"/>
    <cellStyle name="Normal 2 20 5 5 2 4" xfId="32811"/>
    <cellStyle name="Normal 2 20 5 5 2 5" xfId="32812"/>
    <cellStyle name="Normal 2 20 5 5 2 6" xfId="32813"/>
    <cellStyle name="Normal 2 20 5 5 3" xfId="32814"/>
    <cellStyle name="Normal 2 20 5 5 4" xfId="32815"/>
    <cellStyle name="Normal 2 20 5 5 5" xfId="32816"/>
    <cellStyle name="Normal 2 20 5 5 6" xfId="32817"/>
    <cellStyle name="Normal 2 20 5 5 7" xfId="32818"/>
    <cellStyle name="Normal 2 20 5 6" xfId="32819"/>
    <cellStyle name="Normal 2 20 5 6 2" xfId="32820"/>
    <cellStyle name="Normal 2 20 5 6 2 2" xfId="32821"/>
    <cellStyle name="Normal 2 20 5 6 2 3" xfId="32822"/>
    <cellStyle name="Normal 2 20 5 6 2 4" xfId="32823"/>
    <cellStyle name="Normal 2 20 5 6 2 5" xfId="32824"/>
    <cellStyle name="Normal 2 20 5 6 2 6" xfId="32825"/>
    <cellStyle name="Normal 2 20 5 6 3" xfId="32826"/>
    <cellStyle name="Normal 2 20 5 6 4" xfId="32827"/>
    <cellStyle name="Normal 2 20 5 6 5" xfId="32828"/>
    <cellStyle name="Normal 2 20 5 6 6" xfId="32829"/>
    <cellStyle name="Normal 2 20 5 6 7" xfId="32830"/>
    <cellStyle name="Normal 2 20 5 7" xfId="32831"/>
    <cellStyle name="Normal 2 20 5 7 2" xfId="32832"/>
    <cellStyle name="Normal 2 20 5 7 2 2" xfId="32833"/>
    <cellStyle name="Normal 2 20 5 7 2 3" xfId="32834"/>
    <cellStyle name="Normal 2 20 5 7 2 4" xfId="32835"/>
    <cellStyle name="Normal 2 20 5 7 2 5" xfId="32836"/>
    <cellStyle name="Normal 2 20 5 7 2 6" xfId="32837"/>
    <cellStyle name="Normal 2 20 5 7 3" xfId="32838"/>
    <cellStyle name="Normal 2 20 5 7 4" xfId="32839"/>
    <cellStyle name="Normal 2 20 5 7 5" xfId="32840"/>
    <cellStyle name="Normal 2 20 5 7 6" xfId="32841"/>
    <cellStyle name="Normal 2 20 5 7 7" xfId="32842"/>
    <cellStyle name="Normal 2 20 5 8" xfId="32843"/>
    <cellStyle name="Normal 2 20 5 8 2" xfId="32844"/>
    <cellStyle name="Normal 2 20 5 8 3" xfId="32845"/>
    <cellStyle name="Normal 2 20 5 8 4" xfId="32846"/>
    <cellStyle name="Normal 2 20 5 8 5" xfId="32847"/>
    <cellStyle name="Normal 2 20 5 8 6" xfId="32848"/>
    <cellStyle name="Normal 2 20 5 9" xfId="32849"/>
    <cellStyle name="Normal 2 20 6" xfId="32850"/>
    <cellStyle name="Normal 2 20 6 10" xfId="32851"/>
    <cellStyle name="Normal 2 20 6 11" xfId="32852"/>
    <cellStyle name="Normal 2 20 6 12" xfId="32853"/>
    <cellStyle name="Normal 2 20 6 13" xfId="32854"/>
    <cellStyle name="Normal 2 20 6 2" xfId="32855"/>
    <cellStyle name="Normal 2 20 6 2 2" xfId="32856"/>
    <cellStyle name="Normal 2 20 6 2 2 2" xfId="32857"/>
    <cellStyle name="Normal 2 20 6 2 2 3" xfId="32858"/>
    <cellStyle name="Normal 2 20 6 2 2 4" xfId="32859"/>
    <cellStyle name="Normal 2 20 6 2 2 5" xfId="32860"/>
    <cellStyle name="Normal 2 20 6 2 2 6" xfId="32861"/>
    <cellStyle name="Normal 2 20 6 2 3" xfId="32862"/>
    <cellStyle name="Normal 2 20 6 2 4" xfId="32863"/>
    <cellStyle name="Normal 2 20 6 2 5" xfId="32864"/>
    <cellStyle name="Normal 2 20 6 2 6" xfId="32865"/>
    <cellStyle name="Normal 2 20 6 2 7" xfId="32866"/>
    <cellStyle name="Normal 2 20 6 3" xfId="32867"/>
    <cellStyle name="Normal 2 20 6 3 2" xfId="32868"/>
    <cellStyle name="Normal 2 20 6 3 2 2" xfId="32869"/>
    <cellStyle name="Normal 2 20 6 3 2 3" xfId="32870"/>
    <cellStyle name="Normal 2 20 6 3 2 4" xfId="32871"/>
    <cellStyle name="Normal 2 20 6 3 2 5" xfId="32872"/>
    <cellStyle name="Normal 2 20 6 3 2 6" xfId="32873"/>
    <cellStyle name="Normal 2 20 6 3 3" xfId="32874"/>
    <cellStyle name="Normal 2 20 6 3 4" xfId="32875"/>
    <cellStyle name="Normal 2 20 6 3 5" xfId="32876"/>
    <cellStyle name="Normal 2 20 6 3 6" xfId="32877"/>
    <cellStyle name="Normal 2 20 6 3 7" xfId="32878"/>
    <cellStyle name="Normal 2 20 6 4" xfId="32879"/>
    <cellStyle name="Normal 2 20 6 4 2" xfId="32880"/>
    <cellStyle name="Normal 2 20 6 4 2 2" xfId="32881"/>
    <cellStyle name="Normal 2 20 6 4 2 2 2" xfId="32882"/>
    <cellStyle name="Normal 2 20 6 4 2 3" xfId="32883"/>
    <cellStyle name="Normal 2 20 6 4 2 4" xfId="32884"/>
    <cellStyle name="Normal 2 20 6 4 2 5" xfId="32885"/>
    <cellStyle name="Normal 2 20 6 4 2 6" xfId="32886"/>
    <cellStyle name="Normal 2 20 6 4 3" xfId="32887"/>
    <cellStyle name="Normal 2 20 6 4 4" xfId="32888"/>
    <cellStyle name="Normal 2 20 6 4 5" xfId="32889"/>
    <cellStyle name="Normal 2 20 6 4 6" xfId="32890"/>
    <cellStyle name="Normal 2 20 6 4 7" xfId="32891"/>
    <cellStyle name="Normal 2 20 6 5" xfId="32892"/>
    <cellStyle name="Normal 2 20 6 5 2" xfId="32893"/>
    <cellStyle name="Normal 2 20 6 5 2 2" xfId="32894"/>
    <cellStyle name="Normal 2 20 6 5 2 3" xfId="32895"/>
    <cellStyle name="Normal 2 20 6 5 2 4" xfId="32896"/>
    <cellStyle name="Normal 2 20 6 5 2 5" xfId="32897"/>
    <cellStyle name="Normal 2 20 6 5 2 6" xfId="32898"/>
    <cellStyle name="Normal 2 20 6 5 3" xfId="32899"/>
    <cellStyle name="Normal 2 20 6 5 4" xfId="32900"/>
    <cellStyle name="Normal 2 20 6 5 5" xfId="32901"/>
    <cellStyle name="Normal 2 20 6 5 6" xfId="32902"/>
    <cellStyle name="Normal 2 20 6 5 7" xfId="32903"/>
    <cellStyle name="Normal 2 20 6 6" xfId="32904"/>
    <cellStyle name="Normal 2 20 6 6 2" xfId="32905"/>
    <cellStyle name="Normal 2 20 6 6 2 2" xfId="32906"/>
    <cellStyle name="Normal 2 20 6 6 2 3" xfId="32907"/>
    <cellStyle name="Normal 2 20 6 6 2 4" xfId="32908"/>
    <cellStyle name="Normal 2 20 6 6 2 5" xfId="32909"/>
    <cellStyle name="Normal 2 20 6 6 2 6" xfId="32910"/>
    <cellStyle name="Normal 2 20 6 6 3" xfId="32911"/>
    <cellStyle name="Normal 2 20 6 6 4" xfId="32912"/>
    <cellStyle name="Normal 2 20 6 6 5" xfId="32913"/>
    <cellStyle name="Normal 2 20 6 6 6" xfId="32914"/>
    <cellStyle name="Normal 2 20 6 6 7" xfId="32915"/>
    <cellStyle name="Normal 2 20 6 7" xfId="32916"/>
    <cellStyle name="Normal 2 20 6 7 2" xfId="32917"/>
    <cellStyle name="Normal 2 20 6 7 2 2" xfId="32918"/>
    <cellStyle name="Normal 2 20 6 7 2 2 2" xfId="32919"/>
    <cellStyle name="Normal 2 20 6 7 2 2 2 2" xfId="32920"/>
    <cellStyle name="Normal 2 20 6 7 2 2 3" xfId="32921"/>
    <cellStyle name="Normal 2 20 6 7 2 3" xfId="32922"/>
    <cellStyle name="Normal 2 20 6 7 2 4" xfId="32923"/>
    <cellStyle name="Normal 2 20 6 7 2 5" xfId="32924"/>
    <cellStyle name="Normal 2 20 6 7 2 6" xfId="32925"/>
    <cellStyle name="Normal 2 20 6 7 3" xfId="32926"/>
    <cellStyle name="Normal 2 20 6 7 4" xfId="32927"/>
    <cellStyle name="Normal 2 20 6 7 5" xfId="32928"/>
    <cellStyle name="Normal 2 20 6 7 6" xfId="32929"/>
    <cellStyle name="Normal 2 20 6 7 7" xfId="32930"/>
    <cellStyle name="Normal 2 20 6 8" xfId="32931"/>
    <cellStyle name="Normal 2 20 6 8 2" xfId="32932"/>
    <cellStyle name="Normal 2 20 6 8 3" xfId="32933"/>
    <cellStyle name="Normal 2 20 6 8 4" xfId="32934"/>
    <cellStyle name="Normal 2 20 6 8 5" xfId="32935"/>
    <cellStyle name="Normal 2 20 6 8 6" xfId="32936"/>
    <cellStyle name="Normal 2 20 6 9" xfId="32937"/>
    <cellStyle name="Normal 2 20 7" xfId="32938"/>
    <cellStyle name="Normal 2 20 7 10" xfId="32939"/>
    <cellStyle name="Normal 2 20 7 11" xfId="32940"/>
    <cellStyle name="Normal 2 20 7 12" xfId="32941"/>
    <cellStyle name="Normal 2 20 7 13" xfId="32942"/>
    <cellStyle name="Normal 2 20 7 2" xfId="32943"/>
    <cellStyle name="Normal 2 20 7 2 2" xfId="32944"/>
    <cellStyle name="Normal 2 20 7 2 2 2" xfId="32945"/>
    <cellStyle name="Normal 2 20 7 2 2 3" xfId="32946"/>
    <cellStyle name="Normal 2 20 7 2 2 4" xfId="32947"/>
    <cellStyle name="Normal 2 20 7 2 2 5" xfId="32948"/>
    <cellStyle name="Normal 2 20 7 2 2 6" xfId="32949"/>
    <cellStyle name="Normal 2 20 7 2 3" xfId="32950"/>
    <cellStyle name="Normal 2 20 7 2 4" xfId="32951"/>
    <cellStyle name="Normal 2 20 7 2 5" xfId="32952"/>
    <cellStyle name="Normal 2 20 7 2 6" xfId="32953"/>
    <cellStyle name="Normal 2 20 7 2 7" xfId="32954"/>
    <cellStyle name="Normal 2 20 7 3" xfId="32955"/>
    <cellStyle name="Normal 2 20 7 3 2" xfId="32956"/>
    <cellStyle name="Normal 2 20 7 3 2 2" xfId="32957"/>
    <cellStyle name="Normal 2 20 7 3 2 3" xfId="32958"/>
    <cellStyle name="Normal 2 20 7 3 2 4" xfId="32959"/>
    <cellStyle name="Normal 2 20 7 3 2 5" xfId="32960"/>
    <cellStyle name="Normal 2 20 7 3 2 6" xfId="32961"/>
    <cellStyle name="Normal 2 20 7 3 3" xfId="32962"/>
    <cellStyle name="Normal 2 20 7 3 4" xfId="32963"/>
    <cellStyle name="Normal 2 20 7 3 5" xfId="32964"/>
    <cellStyle name="Normal 2 20 7 3 6" xfId="32965"/>
    <cellStyle name="Normal 2 20 7 3 7" xfId="32966"/>
    <cellStyle name="Normal 2 20 7 4" xfId="32967"/>
    <cellStyle name="Normal 2 20 7 4 2" xfId="32968"/>
    <cellStyle name="Normal 2 20 7 4 2 2" xfId="32969"/>
    <cellStyle name="Normal 2 20 7 4 2 3" xfId="32970"/>
    <cellStyle name="Normal 2 20 7 4 2 4" xfId="32971"/>
    <cellStyle name="Normal 2 20 7 4 2 5" xfId="32972"/>
    <cellStyle name="Normal 2 20 7 4 2 6" xfId="32973"/>
    <cellStyle name="Normal 2 20 7 4 3" xfId="32974"/>
    <cellStyle name="Normal 2 20 7 4 4" xfId="32975"/>
    <cellStyle name="Normal 2 20 7 4 5" xfId="32976"/>
    <cellStyle name="Normal 2 20 7 4 6" xfId="32977"/>
    <cellStyle name="Normal 2 20 7 4 7" xfId="32978"/>
    <cellStyle name="Normal 2 20 7 5" xfId="32979"/>
    <cellStyle name="Normal 2 20 7 5 2" xfId="32980"/>
    <cellStyle name="Normal 2 20 7 5 2 2" xfId="32981"/>
    <cellStyle name="Normal 2 20 7 5 2 3" xfId="32982"/>
    <cellStyle name="Normal 2 20 7 5 2 4" xfId="32983"/>
    <cellStyle name="Normal 2 20 7 5 2 5" xfId="32984"/>
    <cellStyle name="Normal 2 20 7 5 2 6" xfId="32985"/>
    <cellStyle name="Normal 2 20 7 5 3" xfId="32986"/>
    <cellStyle name="Normal 2 20 7 5 4" xfId="32987"/>
    <cellStyle name="Normal 2 20 7 5 5" xfId="32988"/>
    <cellStyle name="Normal 2 20 7 5 6" xfId="32989"/>
    <cellStyle name="Normal 2 20 7 5 7" xfId="32990"/>
    <cellStyle name="Normal 2 20 7 6" xfId="32991"/>
    <cellStyle name="Normal 2 20 7 6 2" xfId="32992"/>
    <cellStyle name="Normal 2 20 7 6 2 2" xfId="32993"/>
    <cellStyle name="Normal 2 20 7 6 2 3" xfId="32994"/>
    <cellStyle name="Normal 2 20 7 6 2 4" xfId="32995"/>
    <cellStyle name="Normal 2 20 7 6 2 5" xfId="32996"/>
    <cellStyle name="Normal 2 20 7 6 2 6" xfId="32997"/>
    <cellStyle name="Normal 2 20 7 6 3" xfId="32998"/>
    <cellStyle name="Normal 2 20 7 6 4" xfId="32999"/>
    <cellStyle name="Normal 2 20 7 6 5" xfId="33000"/>
    <cellStyle name="Normal 2 20 7 6 6" xfId="33001"/>
    <cellStyle name="Normal 2 20 7 6 7" xfId="33002"/>
    <cellStyle name="Normal 2 20 7 7" xfId="33003"/>
    <cellStyle name="Normal 2 20 7 7 2" xfId="33004"/>
    <cellStyle name="Normal 2 20 7 7 2 2" xfId="33005"/>
    <cellStyle name="Normal 2 20 7 7 2 3" xfId="33006"/>
    <cellStyle name="Normal 2 20 7 7 2 4" xfId="33007"/>
    <cellStyle name="Normal 2 20 7 7 2 5" xfId="33008"/>
    <cellStyle name="Normal 2 20 7 7 2 6" xfId="33009"/>
    <cellStyle name="Normal 2 20 7 7 3" xfId="33010"/>
    <cellStyle name="Normal 2 20 7 7 4" xfId="33011"/>
    <cellStyle name="Normal 2 20 7 7 5" xfId="33012"/>
    <cellStyle name="Normal 2 20 7 7 6" xfId="33013"/>
    <cellStyle name="Normal 2 20 7 7 7" xfId="33014"/>
    <cellStyle name="Normal 2 20 7 8" xfId="33015"/>
    <cellStyle name="Normal 2 20 7 8 2" xfId="33016"/>
    <cellStyle name="Normal 2 20 7 8 2 2" xfId="33017"/>
    <cellStyle name="Normal 2 20 7 8 2 2 2" xfId="33018"/>
    <cellStyle name="Normal 2 20 7 8 2 3" xfId="33019"/>
    <cellStyle name="Normal 2 20 7 8 3" xfId="33020"/>
    <cellStyle name="Normal 2 20 7 8 4" xfId="33021"/>
    <cellStyle name="Normal 2 20 7 8 5" xfId="33022"/>
    <cellStyle name="Normal 2 20 7 8 6" xfId="33023"/>
    <cellStyle name="Normal 2 20 7 9" xfId="33024"/>
    <cellStyle name="Normal 2 20 8" xfId="33025"/>
    <cellStyle name="Normal 2 20 8 10" xfId="33026"/>
    <cellStyle name="Normal 2 20 8 11" xfId="33027"/>
    <cellStyle name="Normal 2 20 8 12" xfId="33028"/>
    <cellStyle name="Normal 2 20 8 13" xfId="33029"/>
    <cellStyle name="Normal 2 20 8 2" xfId="33030"/>
    <cellStyle name="Normal 2 20 8 2 2" xfId="33031"/>
    <cellStyle name="Normal 2 20 8 2 2 2" xfId="33032"/>
    <cellStyle name="Normal 2 20 8 2 2 3" xfId="33033"/>
    <cellStyle name="Normal 2 20 8 2 2 4" xfId="33034"/>
    <cellStyle name="Normal 2 20 8 2 2 5" xfId="33035"/>
    <cellStyle name="Normal 2 20 8 2 2 6" xfId="33036"/>
    <cellStyle name="Normal 2 20 8 2 3" xfId="33037"/>
    <cellStyle name="Normal 2 20 8 2 4" xfId="33038"/>
    <cellStyle name="Normal 2 20 8 2 5" xfId="33039"/>
    <cellStyle name="Normal 2 20 8 2 6" xfId="33040"/>
    <cellStyle name="Normal 2 20 8 2 7" xfId="33041"/>
    <cellStyle name="Normal 2 20 8 3" xfId="33042"/>
    <cellStyle name="Normal 2 20 8 3 2" xfId="33043"/>
    <cellStyle name="Normal 2 20 8 3 2 2" xfId="33044"/>
    <cellStyle name="Normal 2 20 8 3 2 3" xfId="33045"/>
    <cellStyle name="Normal 2 20 8 3 2 4" xfId="33046"/>
    <cellStyle name="Normal 2 20 8 3 2 5" xfId="33047"/>
    <cellStyle name="Normal 2 20 8 3 2 6" xfId="33048"/>
    <cellStyle name="Normal 2 20 8 3 3" xfId="33049"/>
    <cellStyle name="Normal 2 20 8 3 4" xfId="33050"/>
    <cellStyle name="Normal 2 20 8 3 4 2" xfId="33051"/>
    <cellStyle name="Normal 2 20 8 3 4 2 2" xfId="33052"/>
    <cellStyle name="Normal 2 20 8 3 4 3" xfId="33053"/>
    <cellStyle name="Normal 2 20 8 3 5" xfId="33054"/>
    <cellStyle name="Normal 2 20 8 3 6" xfId="33055"/>
    <cellStyle name="Normal 2 20 8 3 7" xfId="33056"/>
    <cellStyle name="Normal 2 20 8 4" xfId="33057"/>
    <cellStyle name="Normal 2 20 8 4 2" xfId="33058"/>
    <cellStyle name="Normal 2 20 8 4 2 2" xfId="33059"/>
    <cellStyle name="Normal 2 20 8 4 2 3" xfId="33060"/>
    <cellStyle name="Normal 2 20 8 4 2 4" xfId="33061"/>
    <cellStyle name="Normal 2 20 8 4 2 5" xfId="33062"/>
    <cellStyle name="Normal 2 20 8 4 2 6" xfId="33063"/>
    <cellStyle name="Normal 2 20 8 4 3" xfId="33064"/>
    <cellStyle name="Normal 2 20 8 4 4" xfId="33065"/>
    <cellStyle name="Normal 2 20 8 4 5" xfId="33066"/>
    <cellStyle name="Normal 2 20 8 4 6" xfId="33067"/>
    <cellStyle name="Normal 2 20 8 4 7" xfId="33068"/>
    <cellStyle name="Normal 2 20 8 5" xfId="33069"/>
    <cellStyle name="Normal 2 20 8 5 2" xfId="33070"/>
    <cellStyle name="Normal 2 20 8 5 2 2" xfId="33071"/>
    <cellStyle name="Normal 2 20 8 5 2 3" xfId="33072"/>
    <cellStyle name="Normal 2 20 8 5 2 4" xfId="33073"/>
    <cellStyle name="Normal 2 20 8 5 2 5" xfId="33074"/>
    <cellStyle name="Normal 2 20 8 5 2 6" xfId="33075"/>
    <cellStyle name="Normal 2 20 8 5 3" xfId="33076"/>
    <cellStyle name="Normal 2 20 8 5 4" xfId="33077"/>
    <cellStyle name="Normal 2 20 8 5 5" xfId="33078"/>
    <cellStyle name="Normal 2 20 8 5 6" xfId="33079"/>
    <cellStyle name="Normal 2 20 8 5 7" xfId="33080"/>
    <cellStyle name="Normal 2 20 8 6" xfId="33081"/>
    <cellStyle name="Normal 2 20 8 6 2" xfId="33082"/>
    <cellStyle name="Normal 2 20 8 6 2 2" xfId="33083"/>
    <cellStyle name="Normal 2 20 8 6 2 3" xfId="33084"/>
    <cellStyle name="Normal 2 20 8 6 2 4" xfId="33085"/>
    <cellStyle name="Normal 2 20 8 6 2 5" xfId="33086"/>
    <cellStyle name="Normal 2 20 8 6 2 6" xfId="33087"/>
    <cellStyle name="Normal 2 20 8 6 3" xfId="33088"/>
    <cellStyle name="Normal 2 20 8 6 4" xfId="33089"/>
    <cellStyle name="Normal 2 20 8 6 5" xfId="33090"/>
    <cellStyle name="Normal 2 20 8 6 6" xfId="33091"/>
    <cellStyle name="Normal 2 20 8 6 7" xfId="33092"/>
    <cellStyle name="Normal 2 20 8 7" xfId="33093"/>
    <cellStyle name="Normal 2 20 8 7 2" xfId="33094"/>
    <cellStyle name="Normal 2 20 8 7 2 2" xfId="33095"/>
    <cellStyle name="Normal 2 20 8 7 2 3" xfId="33096"/>
    <cellStyle name="Normal 2 20 8 7 2 4" xfId="33097"/>
    <cellStyle name="Normal 2 20 8 7 2 5" xfId="33098"/>
    <cellStyle name="Normal 2 20 8 7 2 6" xfId="33099"/>
    <cellStyle name="Normal 2 20 8 7 3" xfId="33100"/>
    <cellStyle name="Normal 2 20 8 7 4" xfId="33101"/>
    <cellStyle name="Normal 2 20 8 7 5" xfId="33102"/>
    <cellStyle name="Normal 2 20 8 7 6" xfId="33103"/>
    <cellStyle name="Normal 2 20 8 7 7" xfId="33104"/>
    <cellStyle name="Normal 2 20 8 8" xfId="33105"/>
    <cellStyle name="Normal 2 20 8 8 2" xfId="33106"/>
    <cellStyle name="Normal 2 20 8 8 3" xfId="33107"/>
    <cellStyle name="Normal 2 20 8 8 3 2" xfId="33108"/>
    <cellStyle name="Normal 2 20 8 8 3 2 2" xfId="33109"/>
    <cellStyle name="Normal 2 20 8 8 3 3" xfId="33110"/>
    <cellStyle name="Normal 2 20 8 8 4" xfId="33111"/>
    <cellStyle name="Normal 2 20 8 8 5" xfId="33112"/>
    <cellStyle name="Normal 2 20 8 8 6" xfId="33113"/>
    <cellStyle name="Normal 2 20 8 9" xfId="33114"/>
    <cellStyle name="Normal 2 20 9" xfId="33115"/>
    <cellStyle name="Normal 2 20 9 10" xfId="33116"/>
    <cellStyle name="Normal 2 20 9 11" xfId="33117"/>
    <cellStyle name="Normal 2 20 9 12" xfId="33118"/>
    <cellStyle name="Normal 2 20 9 13" xfId="33119"/>
    <cellStyle name="Normal 2 20 9 2" xfId="33120"/>
    <cellStyle name="Normal 2 20 9 2 2" xfId="33121"/>
    <cellStyle name="Normal 2 20 9 2 2 2" xfId="33122"/>
    <cellStyle name="Normal 2 20 9 2 2 2 2" xfId="33123"/>
    <cellStyle name="Normal 2 20 9 2 2 3" xfId="33124"/>
    <cellStyle name="Normal 2 20 9 2 2 4" xfId="33125"/>
    <cellStyle name="Normal 2 20 9 2 2 5" xfId="33126"/>
    <cellStyle name="Normal 2 20 9 2 2 6" xfId="33127"/>
    <cellStyle name="Normal 2 20 9 2 3" xfId="33128"/>
    <cellStyle name="Normal 2 20 9 2 4" xfId="33129"/>
    <cellStyle name="Normal 2 20 9 2 5" xfId="33130"/>
    <cellStyle name="Normal 2 20 9 2 6" xfId="33131"/>
    <cellStyle name="Normal 2 20 9 2 7" xfId="33132"/>
    <cellStyle name="Normal 2 20 9 3" xfId="33133"/>
    <cellStyle name="Normal 2 20 9 3 2" xfId="33134"/>
    <cellStyle name="Normal 2 20 9 3 2 2" xfId="33135"/>
    <cellStyle name="Normal 2 20 9 3 2 2 2" xfId="33136"/>
    <cellStyle name="Normal 2 20 9 3 2 2 2 2" xfId="33137"/>
    <cellStyle name="Normal 2 20 9 3 2 2 3" xfId="33138"/>
    <cellStyle name="Normal 2 20 9 3 2 3" xfId="33139"/>
    <cellStyle name="Normal 2 20 9 3 2 4" xfId="33140"/>
    <cellStyle name="Normal 2 20 9 3 2 5" xfId="33141"/>
    <cellStyle name="Normal 2 20 9 3 2 6" xfId="33142"/>
    <cellStyle name="Normal 2 20 9 3 3" xfId="33143"/>
    <cellStyle name="Normal 2 20 9 3 4" xfId="33144"/>
    <cellStyle name="Normal 2 20 9 3 5" xfId="33145"/>
    <cellStyle name="Normal 2 20 9 3 6" xfId="33146"/>
    <cellStyle name="Normal 2 20 9 3 7" xfId="33147"/>
    <cellStyle name="Normal 2 20 9 4" xfId="33148"/>
    <cellStyle name="Normal 2 20 9 4 2" xfId="33149"/>
    <cellStyle name="Normal 2 20 9 4 2 2" xfId="33150"/>
    <cellStyle name="Normal 2 20 9 4 2 3" xfId="33151"/>
    <cellStyle name="Normal 2 20 9 4 2 4" xfId="33152"/>
    <cellStyle name="Normal 2 20 9 4 2 5" xfId="33153"/>
    <cellStyle name="Normal 2 20 9 4 2 6" xfId="33154"/>
    <cellStyle name="Normal 2 20 9 4 3" xfId="33155"/>
    <cellStyle name="Normal 2 20 9 4 4" xfId="33156"/>
    <cellStyle name="Normal 2 20 9 4 5" xfId="33157"/>
    <cellStyle name="Normal 2 20 9 4 6" xfId="33158"/>
    <cellStyle name="Normal 2 20 9 4 7" xfId="33159"/>
    <cellStyle name="Normal 2 20 9 5" xfId="33160"/>
    <cellStyle name="Normal 2 20 9 5 2" xfId="33161"/>
    <cellStyle name="Normal 2 20 9 5 2 2" xfId="33162"/>
    <cellStyle name="Normal 2 20 9 5 2 3" xfId="33163"/>
    <cellStyle name="Normal 2 20 9 5 2 4" xfId="33164"/>
    <cellStyle name="Normal 2 20 9 5 2 5" xfId="33165"/>
    <cellStyle name="Normal 2 20 9 5 2 6" xfId="33166"/>
    <cellStyle name="Normal 2 20 9 5 3" xfId="33167"/>
    <cellStyle name="Normal 2 20 9 5 4" xfId="33168"/>
    <cellStyle name="Normal 2 20 9 5 5" xfId="33169"/>
    <cellStyle name="Normal 2 20 9 5 6" xfId="33170"/>
    <cellStyle name="Normal 2 20 9 5 7" xfId="33171"/>
    <cellStyle name="Normal 2 20 9 6" xfId="33172"/>
    <cellStyle name="Normal 2 20 9 6 2" xfId="33173"/>
    <cellStyle name="Normal 2 20 9 6 2 2" xfId="33174"/>
    <cellStyle name="Normal 2 20 9 6 2 3" xfId="33175"/>
    <cellStyle name="Normal 2 20 9 6 2 4" xfId="33176"/>
    <cellStyle name="Normal 2 20 9 6 2 5" xfId="33177"/>
    <cellStyle name="Normal 2 20 9 6 2 6" xfId="33178"/>
    <cellStyle name="Normal 2 20 9 6 3" xfId="33179"/>
    <cellStyle name="Normal 2 20 9 6 4" xfId="33180"/>
    <cellStyle name="Normal 2 20 9 6 4 2" xfId="33181"/>
    <cellStyle name="Normal 2 20 9 6 4 2 2" xfId="33182"/>
    <cellStyle name="Normal 2 20 9 6 4 3" xfId="33183"/>
    <cellStyle name="Normal 2 20 9 6 5" xfId="33184"/>
    <cellStyle name="Normal 2 20 9 6 6" xfId="33185"/>
    <cellStyle name="Normal 2 20 9 6 7" xfId="33186"/>
    <cellStyle name="Normal 2 20 9 7" xfId="33187"/>
    <cellStyle name="Normal 2 20 9 7 2" xfId="33188"/>
    <cellStyle name="Normal 2 20 9 7 2 2" xfId="33189"/>
    <cellStyle name="Normal 2 20 9 7 2 3" xfId="33190"/>
    <cellStyle name="Normal 2 20 9 7 2 4" xfId="33191"/>
    <cellStyle name="Normal 2 20 9 7 2 5" xfId="33192"/>
    <cellStyle name="Normal 2 20 9 7 2 6" xfId="33193"/>
    <cellStyle name="Normal 2 20 9 7 3" xfId="33194"/>
    <cellStyle name="Normal 2 20 9 7 4" xfId="33195"/>
    <cellStyle name="Normal 2 20 9 7 5" xfId="33196"/>
    <cellStyle name="Normal 2 20 9 7 6" xfId="33197"/>
    <cellStyle name="Normal 2 20 9 7 7" xfId="33198"/>
    <cellStyle name="Normal 2 20 9 8" xfId="33199"/>
    <cellStyle name="Normal 2 20 9 8 2" xfId="33200"/>
    <cellStyle name="Normal 2 20 9 8 3" xfId="33201"/>
    <cellStyle name="Normal 2 20 9 8 4" xfId="33202"/>
    <cellStyle name="Normal 2 20 9 8 5" xfId="33203"/>
    <cellStyle name="Normal 2 20 9 8 6" xfId="33204"/>
    <cellStyle name="Normal 2 20 9 9" xfId="33205"/>
    <cellStyle name="Normal 2 21" xfId="33206"/>
    <cellStyle name="Normal 2 21 10" xfId="33207"/>
    <cellStyle name="Normal 2 21 10 10" xfId="33208"/>
    <cellStyle name="Normal 2 21 10 11" xfId="33209"/>
    <cellStyle name="Normal 2 21 10 12" xfId="33210"/>
    <cellStyle name="Normal 2 21 10 13" xfId="33211"/>
    <cellStyle name="Normal 2 21 10 2" xfId="33212"/>
    <cellStyle name="Normal 2 21 10 2 2" xfId="33213"/>
    <cellStyle name="Normal 2 21 10 2 2 2" xfId="33214"/>
    <cellStyle name="Normal 2 21 10 2 2 3" xfId="33215"/>
    <cellStyle name="Normal 2 21 10 2 2 4" xfId="33216"/>
    <cellStyle name="Normal 2 21 10 2 2 5" xfId="33217"/>
    <cellStyle name="Normal 2 21 10 2 2 6" xfId="33218"/>
    <cellStyle name="Normal 2 21 10 2 3" xfId="33219"/>
    <cellStyle name="Normal 2 21 10 2 4" xfId="33220"/>
    <cellStyle name="Normal 2 21 10 2 5" xfId="33221"/>
    <cellStyle name="Normal 2 21 10 2 6" xfId="33222"/>
    <cellStyle name="Normal 2 21 10 2 7" xfId="33223"/>
    <cellStyle name="Normal 2 21 10 3" xfId="33224"/>
    <cellStyle name="Normal 2 21 10 3 2" xfId="33225"/>
    <cellStyle name="Normal 2 21 10 3 2 2" xfId="33226"/>
    <cellStyle name="Normal 2 21 10 3 2 3" xfId="33227"/>
    <cellStyle name="Normal 2 21 10 3 2 4" xfId="33228"/>
    <cellStyle name="Normal 2 21 10 3 2 5" xfId="33229"/>
    <cellStyle name="Normal 2 21 10 3 2 6" xfId="33230"/>
    <cellStyle name="Normal 2 21 10 3 3" xfId="33231"/>
    <cellStyle name="Normal 2 21 10 3 4" xfId="33232"/>
    <cellStyle name="Normal 2 21 10 3 5" xfId="33233"/>
    <cellStyle name="Normal 2 21 10 3 6" xfId="33234"/>
    <cellStyle name="Normal 2 21 10 3 7" xfId="33235"/>
    <cellStyle name="Normal 2 21 10 4" xfId="33236"/>
    <cellStyle name="Normal 2 21 10 4 2" xfId="33237"/>
    <cellStyle name="Normal 2 21 10 4 2 2" xfId="33238"/>
    <cellStyle name="Normal 2 21 10 4 2 3" xfId="33239"/>
    <cellStyle name="Normal 2 21 10 4 2 4" xfId="33240"/>
    <cellStyle name="Normal 2 21 10 4 2 5" xfId="33241"/>
    <cellStyle name="Normal 2 21 10 4 2 6" xfId="33242"/>
    <cellStyle name="Normal 2 21 10 4 3" xfId="33243"/>
    <cellStyle name="Normal 2 21 10 4 4" xfId="33244"/>
    <cellStyle name="Normal 2 21 10 4 5" xfId="33245"/>
    <cellStyle name="Normal 2 21 10 4 6" xfId="33246"/>
    <cellStyle name="Normal 2 21 10 4 7" xfId="33247"/>
    <cellStyle name="Normal 2 21 10 5" xfId="33248"/>
    <cellStyle name="Normal 2 21 10 5 2" xfId="33249"/>
    <cellStyle name="Normal 2 21 10 5 2 2" xfId="33250"/>
    <cellStyle name="Normal 2 21 10 5 2 3" xfId="33251"/>
    <cellStyle name="Normal 2 21 10 5 2 4" xfId="33252"/>
    <cellStyle name="Normal 2 21 10 5 2 5" xfId="33253"/>
    <cellStyle name="Normal 2 21 10 5 2 6" xfId="33254"/>
    <cellStyle name="Normal 2 21 10 5 3" xfId="33255"/>
    <cellStyle name="Normal 2 21 10 5 4" xfId="33256"/>
    <cellStyle name="Normal 2 21 10 5 5" xfId="33257"/>
    <cellStyle name="Normal 2 21 10 5 6" xfId="33258"/>
    <cellStyle name="Normal 2 21 10 5 7" xfId="33259"/>
    <cellStyle name="Normal 2 21 10 6" xfId="33260"/>
    <cellStyle name="Normal 2 21 10 6 2" xfId="33261"/>
    <cellStyle name="Normal 2 21 10 6 2 2" xfId="33262"/>
    <cellStyle name="Normal 2 21 10 6 2 3" xfId="33263"/>
    <cellStyle name="Normal 2 21 10 6 2 4" xfId="33264"/>
    <cellStyle name="Normal 2 21 10 6 2 5" xfId="33265"/>
    <cellStyle name="Normal 2 21 10 6 2 6" xfId="33266"/>
    <cellStyle name="Normal 2 21 10 6 3" xfId="33267"/>
    <cellStyle name="Normal 2 21 10 6 4" xfId="33268"/>
    <cellStyle name="Normal 2 21 10 6 5" xfId="33269"/>
    <cellStyle name="Normal 2 21 10 6 6" xfId="33270"/>
    <cellStyle name="Normal 2 21 10 6 7" xfId="33271"/>
    <cellStyle name="Normal 2 21 10 7" xfId="33272"/>
    <cellStyle name="Normal 2 21 10 7 2" xfId="33273"/>
    <cellStyle name="Normal 2 21 10 7 2 2" xfId="33274"/>
    <cellStyle name="Normal 2 21 10 7 2 3" xfId="33275"/>
    <cellStyle name="Normal 2 21 10 7 2 4" xfId="33276"/>
    <cellStyle name="Normal 2 21 10 7 2 5" xfId="33277"/>
    <cellStyle name="Normal 2 21 10 7 2 6" xfId="33278"/>
    <cellStyle name="Normal 2 21 10 7 3" xfId="33279"/>
    <cellStyle name="Normal 2 21 10 7 4" xfId="33280"/>
    <cellStyle name="Normal 2 21 10 7 5" xfId="33281"/>
    <cellStyle name="Normal 2 21 10 7 6" xfId="33282"/>
    <cellStyle name="Normal 2 21 10 7 7" xfId="33283"/>
    <cellStyle name="Normal 2 21 10 8" xfId="33284"/>
    <cellStyle name="Normal 2 21 10 8 2" xfId="33285"/>
    <cellStyle name="Normal 2 21 10 8 3" xfId="33286"/>
    <cellStyle name="Normal 2 21 10 8 4" xfId="33287"/>
    <cellStyle name="Normal 2 21 10 8 5" xfId="33288"/>
    <cellStyle name="Normal 2 21 10 8 6" xfId="33289"/>
    <cellStyle name="Normal 2 21 10 9" xfId="33290"/>
    <cellStyle name="Normal 2 21 11" xfId="33291"/>
    <cellStyle name="Normal 2 21 11 10" xfId="33292"/>
    <cellStyle name="Normal 2 21 11 11" xfId="33293"/>
    <cellStyle name="Normal 2 21 11 12" xfId="33294"/>
    <cellStyle name="Normal 2 21 11 13" xfId="33295"/>
    <cellStyle name="Normal 2 21 11 2" xfId="33296"/>
    <cellStyle name="Normal 2 21 11 2 2" xfId="33297"/>
    <cellStyle name="Normal 2 21 11 2 2 2" xfId="33298"/>
    <cellStyle name="Normal 2 21 11 2 2 3" xfId="33299"/>
    <cellStyle name="Normal 2 21 11 2 2 4" xfId="33300"/>
    <cellStyle name="Normal 2 21 11 2 2 5" xfId="33301"/>
    <cellStyle name="Normal 2 21 11 2 2 6" xfId="33302"/>
    <cellStyle name="Normal 2 21 11 2 3" xfId="33303"/>
    <cellStyle name="Normal 2 21 11 2 4" xfId="33304"/>
    <cellStyle name="Normal 2 21 11 2 5" xfId="33305"/>
    <cellStyle name="Normal 2 21 11 2 6" xfId="33306"/>
    <cellStyle name="Normal 2 21 11 2 7" xfId="33307"/>
    <cellStyle name="Normal 2 21 11 3" xfId="33308"/>
    <cellStyle name="Normal 2 21 11 3 2" xfId="33309"/>
    <cellStyle name="Normal 2 21 11 3 2 2" xfId="33310"/>
    <cellStyle name="Normal 2 21 11 3 2 3" xfId="33311"/>
    <cellStyle name="Normal 2 21 11 3 2 4" xfId="33312"/>
    <cellStyle name="Normal 2 21 11 3 2 5" xfId="33313"/>
    <cellStyle name="Normal 2 21 11 3 2 6" xfId="33314"/>
    <cellStyle name="Normal 2 21 11 3 3" xfId="33315"/>
    <cellStyle name="Normal 2 21 11 3 4" xfId="33316"/>
    <cellStyle name="Normal 2 21 11 3 5" xfId="33317"/>
    <cellStyle name="Normal 2 21 11 3 6" xfId="33318"/>
    <cellStyle name="Normal 2 21 11 3 7" xfId="33319"/>
    <cellStyle name="Normal 2 21 11 4" xfId="33320"/>
    <cellStyle name="Normal 2 21 11 4 2" xfId="33321"/>
    <cellStyle name="Normal 2 21 11 4 2 2" xfId="33322"/>
    <cellStyle name="Normal 2 21 11 4 2 2 2" xfId="33323"/>
    <cellStyle name="Normal 2 21 11 4 2 3" xfId="33324"/>
    <cellStyle name="Normal 2 21 11 4 2 4" xfId="33325"/>
    <cellStyle name="Normal 2 21 11 4 2 5" xfId="33326"/>
    <cellStyle name="Normal 2 21 11 4 2 6" xfId="33327"/>
    <cellStyle name="Normal 2 21 11 4 3" xfId="33328"/>
    <cellStyle name="Normal 2 21 11 4 4" xfId="33329"/>
    <cellStyle name="Normal 2 21 11 4 5" xfId="33330"/>
    <cellStyle name="Normal 2 21 11 4 6" xfId="33331"/>
    <cellStyle name="Normal 2 21 11 4 7" xfId="33332"/>
    <cellStyle name="Normal 2 21 11 5" xfId="33333"/>
    <cellStyle name="Normal 2 21 11 5 2" xfId="33334"/>
    <cellStyle name="Normal 2 21 11 5 2 2" xfId="33335"/>
    <cellStyle name="Normal 2 21 11 5 2 3" xfId="33336"/>
    <cellStyle name="Normal 2 21 11 5 2 4" xfId="33337"/>
    <cellStyle name="Normal 2 21 11 5 2 5" xfId="33338"/>
    <cellStyle name="Normal 2 21 11 5 2 6" xfId="33339"/>
    <cellStyle name="Normal 2 21 11 5 3" xfId="33340"/>
    <cellStyle name="Normal 2 21 11 5 4" xfId="33341"/>
    <cellStyle name="Normal 2 21 11 5 4 2" xfId="33342"/>
    <cellStyle name="Normal 2 21 11 5 4 2 2" xfId="33343"/>
    <cellStyle name="Normal 2 21 11 5 4 3" xfId="33344"/>
    <cellStyle name="Normal 2 21 11 5 5" xfId="33345"/>
    <cellStyle name="Normal 2 21 11 5 6" xfId="33346"/>
    <cellStyle name="Normal 2 21 11 5 7" xfId="33347"/>
    <cellStyle name="Normal 2 21 11 6" xfId="33348"/>
    <cellStyle name="Normal 2 21 11 6 2" xfId="33349"/>
    <cellStyle name="Normal 2 21 11 6 2 2" xfId="33350"/>
    <cellStyle name="Normal 2 21 11 6 2 3" xfId="33351"/>
    <cellStyle name="Normal 2 21 11 6 2 4" xfId="33352"/>
    <cellStyle name="Normal 2 21 11 6 2 5" xfId="33353"/>
    <cellStyle name="Normal 2 21 11 6 2 6" xfId="33354"/>
    <cellStyle name="Normal 2 21 11 6 3" xfId="33355"/>
    <cellStyle name="Normal 2 21 11 6 4" xfId="33356"/>
    <cellStyle name="Normal 2 21 11 6 5" xfId="33357"/>
    <cellStyle name="Normal 2 21 11 6 6" xfId="33358"/>
    <cellStyle name="Normal 2 21 11 6 7" xfId="33359"/>
    <cellStyle name="Normal 2 21 11 7" xfId="33360"/>
    <cellStyle name="Normal 2 21 11 7 2" xfId="33361"/>
    <cellStyle name="Normal 2 21 11 7 2 2" xfId="33362"/>
    <cellStyle name="Normal 2 21 11 7 2 3" xfId="33363"/>
    <cellStyle name="Normal 2 21 11 7 2 4" xfId="33364"/>
    <cellStyle name="Normal 2 21 11 7 2 5" xfId="33365"/>
    <cellStyle name="Normal 2 21 11 7 2 6" xfId="33366"/>
    <cellStyle name="Normal 2 21 11 7 3" xfId="33367"/>
    <cellStyle name="Normal 2 21 11 7 4" xfId="33368"/>
    <cellStyle name="Normal 2 21 11 7 5" xfId="33369"/>
    <cellStyle name="Normal 2 21 11 7 6" xfId="33370"/>
    <cellStyle name="Normal 2 21 11 7 7" xfId="33371"/>
    <cellStyle name="Normal 2 21 11 8" xfId="33372"/>
    <cellStyle name="Normal 2 21 11 8 2" xfId="33373"/>
    <cellStyle name="Normal 2 21 11 8 3" xfId="33374"/>
    <cellStyle name="Normal 2 21 11 8 4" xfId="33375"/>
    <cellStyle name="Normal 2 21 11 8 5" xfId="33376"/>
    <cellStyle name="Normal 2 21 11 8 6" xfId="33377"/>
    <cellStyle name="Normal 2 21 11 9" xfId="33378"/>
    <cellStyle name="Normal 2 21 12" xfId="33379"/>
    <cellStyle name="Normal 2 21 12 10" xfId="33380"/>
    <cellStyle name="Normal 2 21 12 11" xfId="33381"/>
    <cellStyle name="Normal 2 21 12 12" xfId="33382"/>
    <cellStyle name="Normal 2 21 12 13" xfId="33383"/>
    <cellStyle name="Normal 2 21 12 2" xfId="33384"/>
    <cellStyle name="Normal 2 21 12 2 2" xfId="33385"/>
    <cellStyle name="Normal 2 21 12 2 2 2" xfId="33386"/>
    <cellStyle name="Normal 2 21 12 2 2 3" xfId="33387"/>
    <cellStyle name="Normal 2 21 12 2 2 4" xfId="33388"/>
    <cellStyle name="Normal 2 21 12 2 2 5" xfId="33389"/>
    <cellStyle name="Normal 2 21 12 2 2 6" xfId="33390"/>
    <cellStyle name="Normal 2 21 12 2 3" xfId="33391"/>
    <cellStyle name="Normal 2 21 12 2 4" xfId="33392"/>
    <cellStyle name="Normal 2 21 12 2 5" xfId="33393"/>
    <cellStyle name="Normal 2 21 12 2 6" xfId="33394"/>
    <cellStyle name="Normal 2 21 12 2 7" xfId="33395"/>
    <cellStyle name="Normal 2 21 12 3" xfId="33396"/>
    <cellStyle name="Normal 2 21 12 3 2" xfId="33397"/>
    <cellStyle name="Normal 2 21 12 3 2 2" xfId="33398"/>
    <cellStyle name="Normal 2 21 12 3 2 3" xfId="33399"/>
    <cellStyle name="Normal 2 21 12 3 2 4" xfId="33400"/>
    <cellStyle name="Normal 2 21 12 3 2 5" xfId="33401"/>
    <cellStyle name="Normal 2 21 12 3 2 6" xfId="33402"/>
    <cellStyle name="Normal 2 21 12 3 3" xfId="33403"/>
    <cellStyle name="Normal 2 21 12 3 4" xfId="33404"/>
    <cellStyle name="Normal 2 21 12 3 5" xfId="33405"/>
    <cellStyle name="Normal 2 21 12 3 6" xfId="33406"/>
    <cellStyle name="Normal 2 21 12 3 7" xfId="33407"/>
    <cellStyle name="Normal 2 21 12 4" xfId="33408"/>
    <cellStyle name="Normal 2 21 12 4 2" xfId="33409"/>
    <cellStyle name="Normal 2 21 12 4 2 2" xfId="33410"/>
    <cellStyle name="Normal 2 21 12 4 2 3" xfId="33411"/>
    <cellStyle name="Normal 2 21 12 4 2 4" xfId="33412"/>
    <cellStyle name="Normal 2 21 12 4 2 5" xfId="33413"/>
    <cellStyle name="Normal 2 21 12 4 2 6" xfId="33414"/>
    <cellStyle name="Normal 2 21 12 4 3" xfId="33415"/>
    <cellStyle name="Normal 2 21 12 4 4" xfId="33416"/>
    <cellStyle name="Normal 2 21 12 4 5" xfId="33417"/>
    <cellStyle name="Normal 2 21 12 4 6" xfId="33418"/>
    <cellStyle name="Normal 2 21 12 4 7" xfId="33419"/>
    <cellStyle name="Normal 2 21 12 5" xfId="33420"/>
    <cellStyle name="Normal 2 21 12 5 2" xfId="33421"/>
    <cellStyle name="Normal 2 21 12 5 2 2" xfId="33422"/>
    <cellStyle name="Normal 2 21 12 5 2 3" xfId="33423"/>
    <cellStyle name="Normal 2 21 12 5 2 4" xfId="33424"/>
    <cellStyle name="Normal 2 21 12 5 2 5" xfId="33425"/>
    <cellStyle name="Normal 2 21 12 5 2 6" xfId="33426"/>
    <cellStyle name="Normal 2 21 12 5 3" xfId="33427"/>
    <cellStyle name="Normal 2 21 12 5 4" xfId="33428"/>
    <cellStyle name="Normal 2 21 12 5 5" xfId="33429"/>
    <cellStyle name="Normal 2 21 12 5 6" xfId="33430"/>
    <cellStyle name="Normal 2 21 12 5 7" xfId="33431"/>
    <cellStyle name="Normal 2 21 12 6" xfId="33432"/>
    <cellStyle name="Normal 2 21 12 6 2" xfId="33433"/>
    <cellStyle name="Normal 2 21 12 6 2 2" xfId="33434"/>
    <cellStyle name="Normal 2 21 12 6 2 3" xfId="33435"/>
    <cellStyle name="Normal 2 21 12 6 2 4" xfId="33436"/>
    <cellStyle name="Normal 2 21 12 6 2 5" xfId="33437"/>
    <cellStyle name="Normal 2 21 12 6 2 6" xfId="33438"/>
    <cellStyle name="Normal 2 21 12 6 3" xfId="33439"/>
    <cellStyle name="Normal 2 21 12 6 4" xfId="33440"/>
    <cellStyle name="Normal 2 21 12 6 5" xfId="33441"/>
    <cellStyle name="Normal 2 21 12 6 6" xfId="33442"/>
    <cellStyle name="Normal 2 21 12 6 7" xfId="33443"/>
    <cellStyle name="Normal 2 21 12 7" xfId="33444"/>
    <cellStyle name="Normal 2 21 12 7 2" xfId="33445"/>
    <cellStyle name="Normal 2 21 12 7 2 2" xfId="33446"/>
    <cellStyle name="Normal 2 21 12 7 2 3" xfId="33447"/>
    <cellStyle name="Normal 2 21 12 7 2 4" xfId="33448"/>
    <cellStyle name="Normal 2 21 12 7 2 5" xfId="33449"/>
    <cellStyle name="Normal 2 21 12 7 2 6" xfId="33450"/>
    <cellStyle name="Normal 2 21 12 7 3" xfId="33451"/>
    <cellStyle name="Normal 2 21 12 7 4" xfId="33452"/>
    <cellStyle name="Normal 2 21 12 7 5" xfId="33453"/>
    <cellStyle name="Normal 2 21 12 7 6" xfId="33454"/>
    <cellStyle name="Normal 2 21 12 7 7" xfId="33455"/>
    <cellStyle name="Normal 2 21 12 8" xfId="33456"/>
    <cellStyle name="Normal 2 21 12 8 2" xfId="33457"/>
    <cellStyle name="Normal 2 21 12 8 3" xfId="33458"/>
    <cellStyle name="Normal 2 21 12 8 4" xfId="33459"/>
    <cellStyle name="Normal 2 21 12 8 5" xfId="33460"/>
    <cellStyle name="Normal 2 21 12 8 6" xfId="33461"/>
    <cellStyle name="Normal 2 21 12 9" xfId="33462"/>
    <cellStyle name="Normal 2 21 13" xfId="33463"/>
    <cellStyle name="Normal 2 21 13 10" xfId="33464"/>
    <cellStyle name="Normal 2 21 13 11" xfId="33465"/>
    <cellStyle name="Normal 2 21 13 12" xfId="33466"/>
    <cellStyle name="Normal 2 21 13 13" xfId="33467"/>
    <cellStyle name="Normal 2 21 13 2" xfId="33468"/>
    <cellStyle name="Normal 2 21 13 2 2" xfId="33469"/>
    <cellStyle name="Normal 2 21 13 2 2 2" xfId="33470"/>
    <cellStyle name="Normal 2 21 13 2 2 3" xfId="33471"/>
    <cellStyle name="Normal 2 21 13 2 2 4" xfId="33472"/>
    <cellStyle name="Normal 2 21 13 2 2 5" xfId="33473"/>
    <cellStyle name="Normal 2 21 13 2 2 6" xfId="33474"/>
    <cellStyle name="Normal 2 21 13 2 3" xfId="33475"/>
    <cellStyle name="Normal 2 21 13 2 4" xfId="33476"/>
    <cellStyle name="Normal 2 21 13 2 5" xfId="33477"/>
    <cellStyle name="Normal 2 21 13 2 6" xfId="33478"/>
    <cellStyle name="Normal 2 21 13 2 7" xfId="33479"/>
    <cellStyle name="Normal 2 21 13 3" xfId="33480"/>
    <cellStyle name="Normal 2 21 13 3 2" xfId="33481"/>
    <cellStyle name="Normal 2 21 13 3 2 2" xfId="33482"/>
    <cellStyle name="Normal 2 21 13 3 2 3" xfId="33483"/>
    <cellStyle name="Normal 2 21 13 3 2 4" xfId="33484"/>
    <cellStyle name="Normal 2 21 13 3 2 5" xfId="33485"/>
    <cellStyle name="Normal 2 21 13 3 2 6" xfId="33486"/>
    <cellStyle name="Normal 2 21 13 3 3" xfId="33487"/>
    <cellStyle name="Normal 2 21 13 3 4" xfId="33488"/>
    <cellStyle name="Normal 2 21 13 3 5" xfId="33489"/>
    <cellStyle name="Normal 2 21 13 3 6" xfId="33490"/>
    <cellStyle name="Normal 2 21 13 3 7" xfId="33491"/>
    <cellStyle name="Normal 2 21 13 4" xfId="33492"/>
    <cellStyle name="Normal 2 21 13 4 2" xfId="33493"/>
    <cellStyle name="Normal 2 21 13 4 2 2" xfId="33494"/>
    <cellStyle name="Normal 2 21 13 4 2 3" xfId="33495"/>
    <cellStyle name="Normal 2 21 13 4 2 4" xfId="33496"/>
    <cellStyle name="Normal 2 21 13 4 2 5" xfId="33497"/>
    <cellStyle name="Normal 2 21 13 4 2 6" xfId="33498"/>
    <cellStyle name="Normal 2 21 13 4 3" xfId="33499"/>
    <cellStyle name="Normal 2 21 13 4 4" xfId="33500"/>
    <cellStyle name="Normal 2 21 13 4 5" xfId="33501"/>
    <cellStyle name="Normal 2 21 13 4 6" xfId="33502"/>
    <cellStyle name="Normal 2 21 13 4 7" xfId="33503"/>
    <cellStyle name="Normal 2 21 13 5" xfId="33504"/>
    <cellStyle name="Normal 2 21 13 5 2" xfId="33505"/>
    <cellStyle name="Normal 2 21 13 5 2 2" xfId="33506"/>
    <cellStyle name="Normal 2 21 13 5 2 3" xfId="33507"/>
    <cellStyle name="Normal 2 21 13 5 2 4" xfId="33508"/>
    <cellStyle name="Normal 2 21 13 5 2 5" xfId="33509"/>
    <cellStyle name="Normal 2 21 13 5 2 6" xfId="33510"/>
    <cellStyle name="Normal 2 21 13 5 3" xfId="33511"/>
    <cellStyle name="Normal 2 21 13 5 4" xfId="33512"/>
    <cellStyle name="Normal 2 21 13 5 5" xfId="33513"/>
    <cellStyle name="Normal 2 21 13 5 6" xfId="33514"/>
    <cellStyle name="Normal 2 21 13 5 7" xfId="33515"/>
    <cellStyle name="Normal 2 21 13 6" xfId="33516"/>
    <cellStyle name="Normal 2 21 13 6 2" xfId="33517"/>
    <cellStyle name="Normal 2 21 13 6 2 2" xfId="33518"/>
    <cellStyle name="Normal 2 21 13 6 2 3" xfId="33519"/>
    <cellStyle name="Normal 2 21 13 6 2 4" xfId="33520"/>
    <cellStyle name="Normal 2 21 13 6 2 5" xfId="33521"/>
    <cellStyle name="Normal 2 21 13 6 2 6" xfId="33522"/>
    <cellStyle name="Normal 2 21 13 6 3" xfId="33523"/>
    <cellStyle name="Normal 2 21 13 6 4" xfId="33524"/>
    <cellStyle name="Normal 2 21 13 6 5" xfId="33525"/>
    <cellStyle name="Normal 2 21 13 6 6" xfId="33526"/>
    <cellStyle name="Normal 2 21 13 6 7" xfId="33527"/>
    <cellStyle name="Normal 2 21 13 7" xfId="33528"/>
    <cellStyle name="Normal 2 21 13 7 2" xfId="33529"/>
    <cellStyle name="Normal 2 21 13 7 2 2" xfId="33530"/>
    <cellStyle name="Normal 2 21 13 7 2 3" xfId="33531"/>
    <cellStyle name="Normal 2 21 13 7 2 4" xfId="33532"/>
    <cellStyle name="Normal 2 21 13 7 2 5" xfId="33533"/>
    <cellStyle name="Normal 2 21 13 7 2 6" xfId="33534"/>
    <cellStyle name="Normal 2 21 13 7 3" xfId="33535"/>
    <cellStyle name="Normal 2 21 13 7 4" xfId="33536"/>
    <cellStyle name="Normal 2 21 13 7 5" xfId="33537"/>
    <cellStyle name="Normal 2 21 13 7 6" xfId="33538"/>
    <cellStyle name="Normal 2 21 13 7 7" xfId="33539"/>
    <cellStyle name="Normal 2 21 13 8" xfId="33540"/>
    <cellStyle name="Normal 2 21 13 8 2" xfId="33541"/>
    <cellStyle name="Normal 2 21 13 8 3" xfId="33542"/>
    <cellStyle name="Normal 2 21 13 8 4" xfId="33543"/>
    <cellStyle name="Normal 2 21 13 8 5" xfId="33544"/>
    <cellStyle name="Normal 2 21 13 8 6" xfId="33545"/>
    <cellStyle name="Normal 2 21 13 9" xfId="33546"/>
    <cellStyle name="Normal 2 21 14" xfId="33547"/>
    <cellStyle name="Normal 2 21 14 2" xfId="33548"/>
    <cellStyle name="Normal 2 21 14 2 2" xfId="33549"/>
    <cellStyle name="Normal 2 21 14 2 3" xfId="33550"/>
    <cellStyle name="Normal 2 21 14 2 4" xfId="33551"/>
    <cellStyle name="Normal 2 21 14 2 5" xfId="33552"/>
    <cellStyle name="Normal 2 21 14 2 6" xfId="33553"/>
    <cellStyle name="Normal 2 21 14 3" xfId="33554"/>
    <cellStyle name="Normal 2 21 14 4" xfId="33555"/>
    <cellStyle name="Normal 2 21 14 5" xfId="33556"/>
    <cellStyle name="Normal 2 21 14 6" xfId="33557"/>
    <cellStyle name="Normal 2 21 14 7" xfId="33558"/>
    <cellStyle name="Normal 2 21 15" xfId="33559"/>
    <cellStyle name="Normal 2 21 15 2" xfId="33560"/>
    <cellStyle name="Normal 2 21 15 2 2" xfId="33561"/>
    <cellStyle name="Normal 2 21 15 2 3" xfId="33562"/>
    <cellStyle name="Normal 2 21 15 2 4" xfId="33563"/>
    <cellStyle name="Normal 2 21 15 2 5" xfId="33564"/>
    <cellStyle name="Normal 2 21 15 2 6" xfId="33565"/>
    <cellStyle name="Normal 2 21 15 3" xfId="33566"/>
    <cellStyle name="Normal 2 21 15 4" xfId="33567"/>
    <cellStyle name="Normal 2 21 15 5" xfId="33568"/>
    <cellStyle name="Normal 2 21 15 6" xfId="33569"/>
    <cellStyle name="Normal 2 21 15 7" xfId="33570"/>
    <cellStyle name="Normal 2 21 16" xfId="33571"/>
    <cellStyle name="Normal 2 21 16 2" xfId="33572"/>
    <cellStyle name="Normal 2 21 16 2 2" xfId="33573"/>
    <cellStyle name="Normal 2 21 16 2 3" xfId="33574"/>
    <cellStyle name="Normal 2 21 16 2 4" xfId="33575"/>
    <cellStyle name="Normal 2 21 16 2 5" xfId="33576"/>
    <cellStyle name="Normal 2 21 16 2 6" xfId="33577"/>
    <cellStyle name="Normal 2 21 16 3" xfId="33578"/>
    <cellStyle name="Normal 2 21 16 4" xfId="33579"/>
    <cellStyle name="Normal 2 21 16 5" xfId="33580"/>
    <cellStyle name="Normal 2 21 16 6" xfId="33581"/>
    <cellStyle name="Normal 2 21 16 7" xfId="33582"/>
    <cellStyle name="Normal 2 21 17" xfId="33583"/>
    <cellStyle name="Normal 2 21 17 2" xfId="33584"/>
    <cellStyle name="Normal 2 21 17 2 2" xfId="33585"/>
    <cellStyle name="Normal 2 21 17 2 3" xfId="33586"/>
    <cellStyle name="Normal 2 21 17 2 4" xfId="33587"/>
    <cellStyle name="Normal 2 21 17 2 5" xfId="33588"/>
    <cellStyle name="Normal 2 21 17 2 6" xfId="33589"/>
    <cellStyle name="Normal 2 21 17 3" xfId="33590"/>
    <cellStyle name="Normal 2 21 17 4" xfId="33591"/>
    <cellStyle name="Normal 2 21 17 5" xfId="33592"/>
    <cellStyle name="Normal 2 21 17 6" xfId="33593"/>
    <cellStyle name="Normal 2 21 17 7" xfId="33594"/>
    <cellStyle name="Normal 2 21 18" xfId="33595"/>
    <cellStyle name="Normal 2 21 18 2" xfId="33596"/>
    <cellStyle name="Normal 2 21 18 2 2" xfId="33597"/>
    <cellStyle name="Normal 2 21 18 2 3" xfId="33598"/>
    <cellStyle name="Normal 2 21 18 2 4" xfId="33599"/>
    <cellStyle name="Normal 2 21 18 2 5" xfId="33600"/>
    <cellStyle name="Normal 2 21 18 2 6" xfId="33601"/>
    <cellStyle name="Normal 2 21 18 3" xfId="33602"/>
    <cellStyle name="Normal 2 21 18 4" xfId="33603"/>
    <cellStyle name="Normal 2 21 18 4 2" xfId="33604"/>
    <cellStyle name="Normal 2 21 18 4 2 2" xfId="33605"/>
    <cellStyle name="Normal 2 21 18 4 3" xfId="33606"/>
    <cellStyle name="Normal 2 21 18 5" xfId="33607"/>
    <cellStyle name="Normal 2 21 18 6" xfId="33608"/>
    <cellStyle name="Normal 2 21 18 7" xfId="33609"/>
    <cellStyle name="Normal 2 21 19" xfId="33610"/>
    <cellStyle name="Normal 2 21 19 2" xfId="33611"/>
    <cellStyle name="Normal 2 21 19 2 2" xfId="33612"/>
    <cellStyle name="Normal 2 21 19 2 3" xfId="33613"/>
    <cellStyle name="Normal 2 21 19 2 4" xfId="33614"/>
    <cellStyle name="Normal 2 21 19 2 5" xfId="33615"/>
    <cellStyle name="Normal 2 21 19 2 6" xfId="33616"/>
    <cellStyle name="Normal 2 21 19 3" xfId="33617"/>
    <cellStyle name="Normal 2 21 19 4" xfId="33618"/>
    <cellStyle name="Normal 2 21 19 5" xfId="33619"/>
    <cellStyle name="Normal 2 21 19 6" xfId="33620"/>
    <cellStyle name="Normal 2 21 19 7" xfId="33621"/>
    <cellStyle name="Normal 2 21 2" xfId="33622"/>
    <cellStyle name="Normal 2 21 2 10" xfId="33623"/>
    <cellStyle name="Normal 2 21 2 11" xfId="33624"/>
    <cellStyle name="Normal 2 21 2 12" xfId="33625"/>
    <cellStyle name="Normal 2 21 2 13" xfId="33626"/>
    <cellStyle name="Normal 2 21 2 2" xfId="33627"/>
    <cellStyle name="Normal 2 21 2 2 2" xfId="33628"/>
    <cellStyle name="Normal 2 21 2 2 2 2" xfId="33629"/>
    <cellStyle name="Normal 2 21 2 2 2 3" xfId="33630"/>
    <cellStyle name="Normal 2 21 2 2 2 4" xfId="33631"/>
    <cellStyle name="Normal 2 21 2 2 2 5" xfId="33632"/>
    <cellStyle name="Normal 2 21 2 2 2 6" xfId="33633"/>
    <cellStyle name="Normal 2 21 2 2 3" xfId="33634"/>
    <cellStyle name="Normal 2 21 2 2 4" xfId="33635"/>
    <cellStyle name="Normal 2 21 2 2 5" xfId="33636"/>
    <cellStyle name="Normal 2 21 2 2 6" xfId="33637"/>
    <cellStyle name="Normal 2 21 2 2 7" xfId="33638"/>
    <cellStyle name="Normal 2 21 2 3" xfId="33639"/>
    <cellStyle name="Normal 2 21 2 3 2" xfId="33640"/>
    <cellStyle name="Normal 2 21 2 3 2 2" xfId="33641"/>
    <cellStyle name="Normal 2 21 2 3 2 3" xfId="33642"/>
    <cellStyle name="Normal 2 21 2 3 2 4" xfId="33643"/>
    <cellStyle name="Normal 2 21 2 3 2 5" xfId="33644"/>
    <cellStyle name="Normal 2 21 2 3 2 6" xfId="33645"/>
    <cellStyle name="Normal 2 21 2 3 3" xfId="33646"/>
    <cellStyle name="Normal 2 21 2 3 4" xfId="33647"/>
    <cellStyle name="Normal 2 21 2 3 5" xfId="33648"/>
    <cellStyle name="Normal 2 21 2 3 6" xfId="33649"/>
    <cellStyle name="Normal 2 21 2 3 7" xfId="33650"/>
    <cellStyle name="Normal 2 21 2 4" xfId="33651"/>
    <cellStyle name="Normal 2 21 2 4 2" xfId="33652"/>
    <cellStyle name="Normal 2 21 2 4 2 2" xfId="33653"/>
    <cellStyle name="Normal 2 21 2 4 2 3" xfId="33654"/>
    <cellStyle name="Normal 2 21 2 4 2 4" xfId="33655"/>
    <cellStyle name="Normal 2 21 2 4 2 5" xfId="33656"/>
    <cellStyle name="Normal 2 21 2 4 2 6" xfId="33657"/>
    <cellStyle name="Normal 2 21 2 4 3" xfId="33658"/>
    <cellStyle name="Normal 2 21 2 4 4" xfId="33659"/>
    <cellStyle name="Normal 2 21 2 4 5" xfId="33660"/>
    <cellStyle name="Normal 2 21 2 4 6" xfId="33661"/>
    <cellStyle name="Normal 2 21 2 4 7" xfId="33662"/>
    <cellStyle name="Normal 2 21 2 5" xfId="33663"/>
    <cellStyle name="Normal 2 21 2 5 2" xfId="33664"/>
    <cellStyle name="Normal 2 21 2 5 2 2" xfId="33665"/>
    <cellStyle name="Normal 2 21 2 5 2 3" xfId="33666"/>
    <cellStyle name="Normal 2 21 2 5 2 4" xfId="33667"/>
    <cellStyle name="Normal 2 21 2 5 2 5" xfId="33668"/>
    <cellStyle name="Normal 2 21 2 5 2 6" xfId="33669"/>
    <cellStyle name="Normal 2 21 2 5 3" xfId="33670"/>
    <cellStyle name="Normal 2 21 2 5 4" xfId="33671"/>
    <cellStyle name="Normal 2 21 2 5 5" xfId="33672"/>
    <cellStyle name="Normal 2 21 2 5 6" xfId="33673"/>
    <cellStyle name="Normal 2 21 2 5 7" xfId="33674"/>
    <cellStyle name="Normal 2 21 2 6" xfId="33675"/>
    <cellStyle name="Normal 2 21 2 6 2" xfId="33676"/>
    <cellStyle name="Normal 2 21 2 6 2 2" xfId="33677"/>
    <cellStyle name="Normal 2 21 2 6 2 3" xfId="33678"/>
    <cellStyle name="Normal 2 21 2 6 2 4" xfId="33679"/>
    <cellStyle name="Normal 2 21 2 6 2 5" xfId="33680"/>
    <cellStyle name="Normal 2 21 2 6 2 6" xfId="33681"/>
    <cellStyle name="Normal 2 21 2 6 3" xfId="33682"/>
    <cellStyle name="Normal 2 21 2 6 3 2" xfId="33683"/>
    <cellStyle name="Normal 2 21 2 6 3 2 2" xfId="33684"/>
    <cellStyle name="Normal 2 21 2 6 3 3" xfId="33685"/>
    <cellStyle name="Normal 2 21 2 6 4" xfId="33686"/>
    <cellStyle name="Normal 2 21 2 6 5" xfId="33687"/>
    <cellStyle name="Normal 2 21 2 6 6" xfId="33688"/>
    <cellStyle name="Normal 2 21 2 6 7" xfId="33689"/>
    <cellStyle name="Normal 2 21 2 7" xfId="33690"/>
    <cellStyle name="Normal 2 21 2 7 2" xfId="33691"/>
    <cellStyle name="Normal 2 21 2 7 2 2" xfId="33692"/>
    <cellStyle name="Normal 2 21 2 7 2 3" xfId="33693"/>
    <cellStyle name="Normal 2 21 2 7 2 4" xfId="33694"/>
    <cellStyle name="Normal 2 21 2 7 2 5" xfId="33695"/>
    <cellStyle name="Normal 2 21 2 7 2 6" xfId="33696"/>
    <cellStyle name="Normal 2 21 2 7 3" xfId="33697"/>
    <cellStyle name="Normal 2 21 2 7 4" xfId="33698"/>
    <cellStyle name="Normal 2 21 2 7 5" xfId="33699"/>
    <cellStyle name="Normal 2 21 2 7 6" xfId="33700"/>
    <cellStyle name="Normal 2 21 2 7 7" xfId="33701"/>
    <cellStyle name="Normal 2 21 2 8" xfId="33702"/>
    <cellStyle name="Normal 2 21 2 8 2" xfId="33703"/>
    <cellStyle name="Normal 2 21 2 8 3" xfId="33704"/>
    <cellStyle name="Normal 2 21 2 8 4" xfId="33705"/>
    <cellStyle name="Normal 2 21 2 8 5" xfId="33706"/>
    <cellStyle name="Normal 2 21 2 8 6" xfId="33707"/>
    <cellStyle name="Normal 2 21 2 9" xfId="33708"/>
    <cellStyle name="Normal 2 21 20" xfId="33709"/>
    <cellStyle name="Normal 2 21 20 2" xfId="33710"/>
    <cellStyle name="Normal 2 21 20 3" xfId="33711"/>
    <cellStyle name="Normal 2 21 20 4" xfId="33712"/>
    <cellStyle name="Normal 2 21 20 5" xfId="33713"/>
    <cellStyle name="Normal 2 21 20 6" xfId="33714"/>
    <cellStyle name="Normal 2 21 21" xfId="33715"/>
    <cellStyle name="Normal 2 21 22" xfId="33716"/>
    <cellStyle name="Normal 2 21 23" xfId="33717"/>
    <cellStyle name="Normal 2 21 24" xfId="33718"/>
    <cellStyle name="Normal 2 21 25" xfId="33719"/>
    <cellStyle name="Normal 2 21 3" xfId="33720"/>
    <cellStyle name="Normal 2 21 3 10" xfId="33721"/>
    <cellStyle name="Normal 2 21 3 11" xfId="33722"/>
    <cellStyle name="Normal 2 21 3 12" xfId="33723"/>
    <cellStyle name="Normal 2 21 3 13" xfId="33724"/>
    <cellStyle name="Normal 2 21 3 2" xfId="33725"/>
    <cellStyle name="Normal 2 21 3 2 2" xfId="33726"/>
    <cellStyle name="Normal 2 21 3 2 2 2" xfId="33727"/>
    <cellStyle name="Normal 2 21 3 2 2 3" xfId="33728"/>
    <cellStyle name="Normal 2 21 3 2 2 4" xfId="33729"/>
    <cellStyle name="Normal 2 21 3 2 2 5" xfId="33730"/>
    <cellStyle name="Normal 2 21 3 2 2 6" xfId="33731"/>
    <cellStyle name="Normal 2 21 3 2 3" xfId="33732"/>
    <cellStyle name="Normal 2 21 3 2 4" xfId="33733"/>
    <cellStyle name="Normal 2 21 3 2 5" xfId="33734"/>
    <cellStyle name="Normal 2 21 3 2 6" xfId="33735"/>
    <cellStyle name="Normal 2 21 3 2 7" xfId="33736"/>
    <cellStyle name="Normal 2 21 3 3" xfId="33737"/>
    <cellStyle name="Normal 2 21 3 3 2" xfId="33738"/>
    <cellStyle name="Normal 2 21 3 3 2 2" xfId="33739"/>
    <cellStyle name="Normal 2 21 3 3 2 3" xfId="33740"/>
    <cellStyle name="Normal 2 21 3 3 2 4" xfId="33741"/>
    <cellStyle name="Normal 2 21 3 3 2 5" xfId="33742"/>
    <cellStyle name="Normal 2 21 3 3 2 6" xfId="33743"/>
    <cellStyle name="Normal 2 21 3 3 3" xfId="33744"/>
    <cellStyle name="Normal 2 21 3 3 4" xfId="33745"/>
    <cellStyle name="Normal 2 21 3 3 5" xfId="33746"/>
    <cellStyle name="Normal 2 21 3 3 6" xfId="33747"/>
    <cellStyle name="Normal 2 21 3 3 7" xfId="33748"/>
    <cellStyle name="Normal 2 21 3 4" xfId="33749"/>
    <cellStyle name="Normal 2 21 3 4 2" xfId="33750"/>
    <cellStyle name="Normal 2 21 3 4 2 2" xfId="33751"/>
    <cellStyle name="Normal 2 21 3 4 2 3" xfId="33752"/>
    <cellStyle name="Normal 2 21 3 4 2 4" xfId="33753"/>
    <cellStyle name="Normal 2 21 3 4 2 5" xfId="33754"/>
    <cellStyle name="Normal 2 21 3 4 2 6" xfId="33755"/>
    <cellStyle name="Normal 2 21 3 4 3" xfId="33756"/>
    <cellStyle name="Normal 2 21 3 4 4" xfId="33757"/>
    <cellStyle name="Normal 2 21 3 4 5" xfId="33758"/>
    <cellStyle name="Normal 2 21 3 4 6" xfId="33759"/>
    <cellStyle name="Normal 2 21 3 4 7" xfId="33760"/>
    <cellStyle name="Normal 2 21 3 5" xfId="33761"/>
    <cellStyle name="Normal 2 21 3 5 2" xfId="33762"/>
    <cellStyle name="Normal 2 21 3 5 2 2" xfId="33763"/>
    <cellStyle name="Normal 2 21 3 5 2 3" xfId="33764"/>
    <cellStyle name="Normal 2 21 3 5 2 4" xfId="33765"/>
    <cellStyle name="Normal 2 21 3 5 2 5" xfId="33766"/>
    <cellStyle name="Normal 2 21 3 5 2 6" xfId="33767"/>
    <cellStyle name="Normal 2 21 3 5 3" xfId="33768"/>
    <cellStyle name="Normal 2 21 3 5 4" xfId="33769"/>
    <cellStyle name="Normal 2 21 3 5 5" xfId="33770"/>
    <cellStyle name="Normal 2 21 3 5 6" xfId="33771"/>
    <cellStyle name="Normal 2 21 3 5 7" xfId="33772"/>
    <cellStyle name="Normal 2 21 3 6" xfId="33773"/>
    <cellStyle name="Normal 2 21 3 6 2" xfId="33774"/>
    <cellStyle name="Normal 2 21 3 6 2 2" xfId="33775"/>
    <cellStyle name="Normal 2 21 3 6 2 3" xfId="33776"/>
    <cellStyle name="Normal 2 21 3 6 2 4" xfId="33777"/>
    <cellStyle name="Normal 2 21 3 6 2 5" xfId="33778"/>
    <cellStyle name="Normal 2 21 3 6 2 6" xfId="33779"/>
    <cellStyle name="Normal 2 21 3 6 3" xfId="33780"/>
    <cellStyle name="Normal 2 21 3 6 4" xfId="33781"/>
    <cellStyle name="Normal 2 21 3 6 5" xfId="33782"/>
    <cellStyle name="Normal 2 21 3 6 6" xfId="33783"/>
    <cellStyle name="Normal 2 21 3 6 7" xfId="33784"/>
    <cellStyle name="Normal 2 21 3 7" xfId="33785"/>
    <cellStyle name="Normal 2 21 3 7 2" xfId="33786"/>
    <cellStyle name="Normal 2 21 3 7 2 2" xfId="33787"/>
    <cellStyle name="Normal 2 21 3 7 2 3" xfId="33788"/>
    <cellStyle name="Normal 2 21 3 7 2 4" xfId="33789"/>
    <cellStyle name="Normal 2 21 3 7 2 5" xfId="33790"/>
    <cellStyle name="Normal 2 21 3 7 2 6" xfId="33791"/>
    <cellStyle name="Normal 2 21 3 7 3" xfId="33792"/>
    <cellStyle name="Normal 2 21 3 7 4" xfId="33793"/>
    <cellStyle name="Normal 2 21 3 7 5" xfId="33794"/>
    <cellStyle name="Normal 2 21 3 7 6" xfId="33795"/>
    <cellStyle name="Normal 2 21 3 7 7" xfId="33796"/>
    <cellStyle name="Normal 2 21 3 8" xfId="33797"/>
    <cellStyle name="Normal 2 21 3 8 2" xfId="33798"/>
    <cellStyle name="Normal 2 21 3 8 3" xfId="33799"/>
    <cellStyle name="Normal 2 21 3 8 4" xfId="33800"/>
    <cellStyle name="Normal 2 21 3 8 5" xfId="33801"/>
    <cellStyle name="Normal 2 21 3 8 6" xfId="33802"/>
    <cellStyle name="Normal 2 21 3 9" xfId="33803"/>
    <cellStyle name="Normal 2 21 4" xfId="33804"/>
    <cellStyle name="Normal 2 21 4 10" xfId="33805"/>
    <cellStyle name="Normal 2 21 4 11" xfId="33806"/>
    <cellStyle name="Normal 2 21 4 12" xfId="33807"/>
    <cellStyle name="Normal 2 21 4 13" xfId="33808"/>
    <cellStyle name="Normal 2 21 4 2" xfId="33809"/>
    <cellStyle name="Normal 2 21 4 2 2" xfId="33810"/>
    <cellStyle name="Normal 2 21 4 2 2 2" xfId="33811"/>
    <cellStyle name="Normal 2 21 4 2 2 3" xfId="33812"/>
    <cellStyle name="Normal 2 21 4 2 2 4" xfId="33813"/>
    <cellStyle name="Normal 2 21 4 2 2 5" xfId="33814"/>
    <cellStyle name="Normal 2 21 4 2 2 6" xfId="33815"/>
    <cellStyle name="Normal 2 21 4 2 3" xfId="33816"/>
    <cellStyle name="Normal 2 21 4 2 4" xfId="33817"/>
    <cellStyle name="Normal 2 21 4 2 5" xfId="33818"/>
    <cellStyle name="Normal 2 21 4 2 6" xfId="33819"/>
    <cellStyle name="Normal 2 21 4 2 7" xfId="33820"/>
    <cellStyle name="Normal 2 21 4 3" xfId="33821"/>
    <cellStyle name="Normal 2 21 4 3 2" xfId="33822"/>
    <cellStyle name="Normal 2 21 4 3 2 2" xfId="33823"/>
    <cellStyle name="Normal 2 21 4 3 2 2 2" xfId="33824"/>
    <cellStyle name="Normal 2 21 4 3 2 2 2 2" xfId="33825"/>
    <cellStyle name="Normal 2 21 4 3 2 2 3" xfId="33826"/>
    <cellStyle name="Normal 2 21 4 3 2 3" xfId="33827"/>
    <cellStyle name="Normal 2 21 4 3 2 4" xfId="33828"/>
    <cellStyle name="Normal 2 21 4 3 2 5" xfId="33829"/>
    <cellStyle name="Normal 2 21 4 3 2 6" xfId="33830"/>
    <cellStyle name="Normal 2 21 4 3 3" xfId="33831"/>
    <cellStyle name="Normal 2 21 4 3 4" xfId="33832"/>
    <cellStyle name="Normal 2 21 4 3 5" xfId="33833"/>
    <cellStyle name="Normal 2 21 4 3 6" xfId="33834"/>
    <cellStyle name="Normal 2 21 4 3 7" xfId="33835"/>
    <cellStyle name="Normal 2 21 4 4" xfId="33836"/>
    <cellStyle name="Normal 2 21 4 4 2" xfId="33837"/>
    <cellStyle name="Normal 2 21 4 4 2 2" xfId="33838"/>
    <cellStyle name="Normal 2 21 4 4 2 3" xfId="33839"/>
    <cellStyle name="Normal 2 21 4 4 2 4" xfId="33840"/>
    <cellStyle name="Normal 2 21 4 4 2 5" xfId="33841"/>
    <cellStyle name="Normal 2 21 4 4 2 6" xfId="33842"/>
    <cellStyle name="Normal 2 21 4 4 3" xfId="33843"/>
    <cellStyle name="Normal 2 21 4 4 4" xfId="33844"/>
    <cellStyle name="Normal 2 21 4 4 5" xfId="33845"/>
    <cellStyle name="Normal 2 21 4 4 6" xfId="33846"/>
    <cellStyle name="Normal 2 21 4 4 7" xfId="33847"/>
    <cellStyle name="Normal 2 21 4 5" xfId="33848"/>
    <cellStyle name="Normal 2 21 4 5 2" xfId="33849"/>
    <cellStyle name="Normal 2 21 4 5 2 2" xfId="33850"/>
    <cellStyle name="Normal 2 21 4 5 2 3" xfId="33851"/>
    <cellStyle name="Normal 2 21 4 5 2 4" xfId="33852"/>
    <cellStyle name="Normal 2 21 4 5 2 5" xfId="33853"/>
    <cellStyle name="Normal 2 21 4 5 2 6" xfId="33854"/>
    <cellStyle name="Normal 2 21 4 5 3" xfId="33855"/>
    <cellStyle name="Normal 2 21 4 5 4" xfId="33856"/>
    <cellStyle name="Normal 2 21 4 5 5" xfId="33857"/>
    <cellStyle name="Normal 2 21 4 5 6" xfId="33858"/>
    <cellStyle name="Normal 2 21 4 5 7" xfId="33859"/>
    <cellStyle name="Normal 2 21 4 6" xfId="33860"/>
    <cellStyle name="Normal 2 21 4 6 2" xfId="33861"/>
    <cellStyle name="Normal 2 21 4 6 2 2" xfId="33862"/>
    <cellStyle name="Normal 2 21 4 6 2 3" xfId="33863"/>
    <cellStyle name="Normal 2 21 4 6 2 4" xfId="33864"/>
    <cellStyle name="Normal 2 21 4 6 2 5" xfId="33865"/>
    <cellStyle name="Normal 2 21 4 6 2 6" xfId="33866"/>
    <cellStyle name="Normal 2 21 4 6 3" xfId="33867"/>
    <cellStyle name="Normal 2 21 4 6 4" xfId="33868"/>
    <cellStyle name="Normal 2 21 4 6 5" xfId="33869"/>
    <cellStyle name="Normal 2 21 4 6 6" xfId="33870"/>
    <cellStyle name="Normal 2 21 4 6 7" xfId="33871"/>
    <cellStyle name="Normal 2 21 4 7" xfId="33872"/>
    <cellStyle name="Normal 2 21 4 7 2" xfId="33873"/>
    <cellStyle name="Normal 2 21 4 7 2 2" xfId="33874"/>
    <cellStyle name="Normal 2 21 4 7 2 3" xfId="33875"/>
    <cellStyle name="Normal 2 21 4 7 2 4" xfId="33876"/>
    <cellStyle name="Normal 2 21 4 7 2 5" xfId="33877"/>
    <cellStyle name="Normal 2 21 4 7 2 6" xfId="33878"/>
    <cellStyle name="Normal 2 21 4 7 3" xfId="33879"/>
    <cellStyle name="Normal 2 21 4 7 4" xfId="33880"/>
    <cellStyle name="Normal 2 21 4 7 5" xfId="33881"/>
    <cellStyle name="Normal 2 21 4 7 6" xfId="33882"/>
    <cellStyle name="Normal 2 21 4 7 7" xfId="33883"/>
    <cellStyle name="Normal 2 21 4 8" xfId="33884"/>
    <cellStyle name="Normal 2 21 4 8 2" xfId="33885"/>
    <cellStyle name="Normal 2 21 4 8 3" xfId="33886"/>
    <cellStyle name="Normal 2 21 4 8 4" xfId="33887"/>
    <cellStyle name="Normal 2 21 4 8 5" xfId="33888"/>
    <cellStyle name="Normal 2 21 4 8 6" xfId="33889"/>
    <cellStyle name="Normal 2 21 4 9" xfId="33890"/>
    <cellStyle name="Normal 2 21 5" xfId="33891"/>
    <cellStyle name="Normal 2 21 5 10" xfId="33892"/>
    <cellStyle name="Normal 2 21 5 11" xfId="33893"/>
    <cellStyle name="Normal 2 21 5 12" xfId="33894"/>
    <cellStyle name="Normal 2 21 5 13" xfId="33895"/>
    <cellStyle name="Normal 2 21 5 2" xfId="33896"/>
    <cellStyle name="Normal 2 21 5 2 2" xfId="33897"/>
    <cellStyle name="Normal 2 21 5 2 2 2" xfId="33898"/>
    <cellStyle name="Normal 2 21 5 2 2 3" xfId="33899"/>
    <cellStyle name="Normal 2 21 5 2 2 4" xfId="33900"/>
    <cellStyle name="Normal 2 21 5 2 2 5" xfId="33901"/>
    <cellStyle name="Normal 2 21 5 2 2 6" xfId="33902"/>
    <cellStyle name="Normal 2 21 5 2 3" xfId="33903"/>
    <cellStyle name="Normal 2 21 5 2 4" xfId="33904"/>
    <cellStyle name="Normal 2 21 5 2 5" xfId="33905"/>
    <cellStyle name="Normal 2 21 5 2 6" xfId="33906"/>
    <cellStyle name="Normal 2 21 5 2 7" xfId="33907"/>
    <cellStyle name="Normal 2 21 5 3" xfId="33908"/>
    <cellStyle name="Normal 2 21 5 3 2" xfId="33909"/>
    <cellStyle name="Normal 2 21 5 3 2 2" xfId="33910"/>
    <cellStyle name="Normal 2 21 5 3 2 2 2" xfId="33911"/>
    <cellStyle name="Normal 2 21 5 3 2 3" xfId="33912"/>
    <cellStyle name="Normal 2 21 5 3 2 4" xfId="33913"/>
    <cellStyle name="Normal 2 21 5 3 2 5" xfId="33914"/>
    <cellStyle name="Normal 2 21 5 3 2 6" xfId="33915"/>
    <cellStyle name="Normal 2 21 5 3 3" xfId="33916"/>
    <cellStyle name="Normal 2 21 5 3 4" xfId="33917"/>
    <cellStyle name="Normal 2 21 5 3 5" xfId="33918"/>
    <cellStyle name="Normal 2 21 5 3 6" xfId="33919"/>
    <cellStyle name="Normal 2 21 5 3 7" xfId="33920"/>
    <cellStyle name="Normal 2 21 5 4" xfId="33921"/>
    <cellStyle name="Normal 2 21 5 4 2" xfId="33922"/>
    <cellStyle name="Normal 2 21 5 4 2 2" xfId="33923"/>
    <cellStyle name="Normal 2 21 5 4 2 3" xfId="33924"/>
    <cellStyle name="Normal 2 21 5 4 2 4" xfId="33925"/>
    <cellStyle name="Normal 2 21 5 4 2 5" xfId="33926"/>
    <cellStyle name="Normal 2 21 5 4 2 6" xfId="33927"/>
    <cellStyle name="Normal 2 21 5 4 3" xfId="33928"/>
    <cellStyle name="Normal 2 21 5 4 4" xfId="33929"/>
    <cellStyle name="Normal 2 21 5 4 5" xfId="33930"/>
    <cellStyle name="Normal 2 21 5 4 6" xfId="33931"/>
    <cellStyle name="Normal 2 21 5 4 7" xfId="33932"/>
    <cellStyle name="Normal 2 21 5 5" xfId="33933"/>
    <cellStyle name="Normal 2 21 5 5 2" xfId="33934"/>
    <cellStyle name="Normal 2 21 5 5 2 2" xfId="33935"/>
    <cellStyle name="Normal 2 21 5 5 2 3" xfId="33936"/>
    <cellStyle name="Normal 2 21 5 5 2 4" xfId="33937"/>
    <cellStyle name="Normal 2 21 5 5 2 5" xfId="33938"/>
    <cellStyle name="Normal 2 21 5 5 2 6" xfId="33939"/>
    <cellStyle name="Normal 2 21 5 5 3" xfId="33940"/>
    <cellStyle name="Normal 2 21 5 5 4" xfId="33941"/>
    <cellStyle name="Normal 2 21 5 5 5" xfId="33942"/>
    <cellStyle name="Normal 2 21 5 5 6" xfId="33943"/>
    <cellStyle name="Normal 2 21 5 5 7" xfId="33944"/>
    <cellStyle name="Normal 2 21 5 6" xfId="33945"/>
    <cellStyle name="Normal 2 21 5 6 2" xfId="33946"/>
    <cellStyle name="Normal 2 21 5 6 2 2" xfId="33947"/>
    <cellStyle name="Normal 2 21 5 6 2 3" xfId="33948"/>
    <cellStyle name="Normal 2 21 5 6 2 4" xfId="33949"/>
    <cellStyle name="Normal 2 21 5 6 2 5" xfId="33950"/>
    <cellStyle name="Normal 2 21 5 6 2 6" xfId="33951"/>
    <cellStyle name="Normal 2 21 5 6 3" xfId="33952"/>
    <cellStyle name="Normal 2 21 5 6 4" xfId="33953"/>
    <cellStyle name="Normal 2 21 5 6 5" xfId="33954"/>
    <cellStyle name="Normal 2 21 5 6 6" xfId="33955"/>
    <cellStyle name="Normal 2 21 5 6 7" xfId="33956"/>
    <cellStyle name="Normal 2 21 5 7" xfId="33957"/>
    <cellStyle name="Normal 2 21 5 7 2" xfId="33958"/>
    <cellStyle name="Normal 2 21 5 7 2 2" xfId="33959"/>
    <cellStyle name="Normal 2 21 5 7 2 3" xfId="33960"/>
    <cellStyle name="Normal 2 21 5 7 2 4" xfId="33961"/>
    <cellStyle name="Normal 2 21 5 7 2 5" xfId="33962"/>
    <cellStyle name="Normal 2 21 5 7 2 6" xfId="33963"/>
    <cellStyle name="Normal 2 21 5 7 3" xfId="33964"/>
    <cellStyle name="Normal 2 21 5 7 4" xfId="33965"/>
    <cellStyle name="Normal 2 21 5 7 5" xfId="33966"/>
    <cellStyle name="Normal 2 21 5 7 6" xfId="33967"/>
    <cellStyle name="Normal 2 21 5 7 7" xfId="33968"/>
    <cellStyle name="Normal 2 21 5 8" xfId="33969"/>
    <cellStyle name="Normal 2 21 5 8 2" xfId="33970"/>
    <cellStyle name="Normal 2 21 5 8 2 2" xfId="33971"/>
    <cellStyle name="Normal 2 21 5 8 3" xfId="33972"/>
    <cellStyle name="Normal 2 21 5 8 4" xfId="33973"/>
    <cellStyle name="Normal 2 21 5 8 5" xfId="33974"/>
    <cellStyle name="Normal 2 21 5 8 6" xfId="33975"/>
    <cellStyle name="Normal 2 21 5 9" xfId="33976"/>
    <cellStyle name="Normal 2 21 6" xfId="33977"/>
    <cellStyle name="Normal 2 21 6 10" xfId="33978"/>
    <cellStyle name="Normal 2 21 6 11" xfId="33979"/>
    <cellStyle name="Normal 2 21 6 12" xfId="33980"/>
    <cellStyle name="Normal 2 21 6 13" xfId="33981"/>
    <cellStyle name="Normal 2 21 6 2" xfId="33982"/>
    <cellStyle name="Normal 2 21 6 2 2" xfId="33983"/>
    <cellStyle name="Normal 2 21 6 2 2 2" xfId="33984"/>
    <cellStyle name="Normal 2 21 6 2 2 3" xfId="33985"/>
    <cellStyle name="Normal 2 21 6 2 2 4" xfId="33986"/>
    <cellStyle name="Normal 2 21 6 2 2 5" xfId="33987"/>
    <cellStyle name="Normal 2 21 6 2 2 6" xfId="33988"/>
    <cellStyle name="Normal 2 21 6 2 3" xfId="33989"/>
    <cellStyle name="Normal 2 21 6 2 4" xfId="33990"/>
    <cellStyle name="Normal 2 21 6 2 5" xfId="33991"/>
    <cellStyle name="Normal 2 21 6 2 6" xfId="33992"/>
    <cellStyle name="Normal 2 21 6 2 7" xfId="33993"/>
    <cellStyle name="Normal 2 21 6 3" xfId="33994"/>
    <cellStyle name="Normal 2 21 6 3 2" xfId="33995"/>
    <cellStyle name="Normal 2 21 6 3 2 2" xfId="33996"/>
    <cellStyle name="Normal 2 21 6 3 2 3" xfId="33997"/>
    <cellStyle name="Normal 2 21 6 3 2 4" xfId="33998"/>
    <cellStyle name="Normal 2 21 6 3 2 5" xfId="33999"/>
    <cellStyle name="Normal 2 21 6 3 2 6" xfId="34000"/>
    <cellStyle name="Normal 2 21 6 3 3" xfId="34001"/>
    <cellStyle name="Normal 2 21 6 3 4" xfId="34002"/>
    <cellStyle name="Normal 2 21 6 3 5" xfId="34003"/>
    <cellStyle name="Normal 2 21 6 3 6" xfId="34004"/>
    <cellStyle name="Normal 2 21 6 3 7" xfId="34005"/>
    <cellStyle name="Normal 2 21 6 4" xfId="34006"/>
    <cellStyle name="Normal 2 21 6 4 2" xfId="34007"/>
    <cellStyle name="Normal 2 21 6 4 2 2" xfId="34008"/>
    <cellStyle name="Normal 2 21 6 4 2 3" xfId="34009"/>
    <cellStyle name="Normal 2 21 6 4 2 4" xfId="34010"/>
    <cellStyle name="Normal 2 21 6 4 2 5" xfId="34011"/>
    <cellStyle name="Normal 2 21 6 4 2 6" xfId="34012"/>
    <cellStyle name="Normal 2 21 6 4 3" xfId="34013"/>
    <cellStyle name="Normal 2 21 6 4 4" xfId="34014"/>
    <cellStyle name="Normal 2 21 6 4 5" xfId="34015"/>
    <cellStyle name="Normal 2 21 6 4 6" xfId="34016"/>
    <cellStyle name="Normal 2 21 6 4 7" xfId="34017"/>
    <cellStyle name="Normal 2 21 6 5" xfId="34018"/>
    <cellStyle name="Normal 2 21 6 5 2" xfId="34019"/>
    <cellStyle name="Normal 2 21 6 5 2 2" xfId="34020"/>
    <cellStyle name="Normal 2 21 6 5 2 3" xfId="34021"/>
    <cellStyle name="Normal 2 21 6 5 2 4" xfId="34022"/>
    <cellStyle name="Normal 2 21 6 5 2 5" xfId="34023"/>
    <cellStyle name="Normal 2 21 6 5 2 6" xfId="34024"/>
    <cellStyle name="Normal 2 21 6 5 3" xfId="34025"/>
    <cellStyle name="Normal 2 21 6 5 4" xfId="34026"/>
    <cellStyle name="Normal 2 21 6 5 5" xfId="34027"/>
    <cellStyle name="Normal 2 21 6 5 6" xfId="34028"/>
    <cellStyle name="Normal 2 21 6 5 7" xfId="34029"/>
    <cellStyle name="Normal 2 21 6 6" xfId="34030"/>
    <cellStyle name="Normal 2 21 6 6 2" xfId="34031"/>
    <cellStyle name="Normal 2 21 6 6 2 2" xfId="34032"/>
    <cellStyle name="Normal 2 21 6 6 2 3" xfId="34033"/>
    <cellStyle name="Normal 2 21 6 6 2 4" xfId="34034"/>
    <cellStyle name="Normal 2 21 6 6 2 5" xfId="34035"/>
    <cellStyle name="Normal 2 21 6 6 2 6" xfId="34036"/>
    <cellStyle name="Normal 2 21 6 6 3" xfId="34037"/>
    <cellStyle name="Normal 2 21 6 6 4" xfId="34038"/>
    <cellStyle name="Normal 2 21 6 6 5" xfId="34039"/>
    <cellStyle name="Normal 2 21 6 6 6" xfId="34040"/>
    <cellStyle name="Normal 2 21 6 6 7" xfId="34041"/>
    <cellStyle name="Normal 2 21 6 7" xfId="34042"/>
    <cellStyle name="Normal 2 21 6 7 2" xfId="34043"/>
    <cellStyle name="Normal 2 21 6 7 2 2" xfId="34044"/>
    <cellStyle name="Normal 2 21 6 7 2 3" xfId="34045"/>
    <cellStyle name="Normal 2 21 6 7 2 4" xfId="34046"/>
    <cellStyle name="Normal 2 21 6 7 2 5" xfId="34047"/>
    <cellStyle name="Normal 2 21 6 7 2 6" xfId="34048"/>
    <cellStyle name="Normal 2 21 6 7 3" xfId="34049"/>
    <cellStyle name="Normal 2 21 6 7 4" xfId="34050"/>
    <cellStyle name="Normal 2 21 6 7 5" xfId="34051"/>
    <cellStyle name="Normal 2 21 6 7 6" xfId="34052"/>
    <cellStyle name="Normal 2 21 6 7 7" xfId="34053"/>
    <cellStyle name="Normal 2 21 6 8" xfId="34054"/>
    <cellStyle name="Normal 2 21 6 8 2" xfId="34055"/>
    <cellStyle name="Normal 2 21 6 8 3" xfId="34056"/>
    <cellStyle name="Normal 2 21 6 8 4" xfId="34057"/>
    <cellStyle name="Normal 2 21 6 8 5" xfId="34058"/>
    <cellStyle name="Normal 2 21 6 8 6" xfId="34059"/>
    <cellStyle name="Normal 2 21 6 9" xfId="34060"/>
    <cellStyle name="Normal 2 21 7" xfId="34061"/>
    <cellStyle name="Normal 2 21 7 10" xfId="34062"/>
    <cellStyle name="Normal 2 21 7 11" xfId="34063"/>
    <cellStyle name="Normal 2 21 7 12" xfId="34064"/>
    <cellStyle name="Normal 2 21 7 13" xfId="34065"/>
    <cellStyle name="Normal 2 21 7 2" xfId="34066"/>
    <cellStyle name="Normal 2 21 7 2 2" xfId="34067"/>
    <cellStyle name="Normal 2 21 7 2 2 2" xfId="34068"/>
    <cellStyle name="Normal 2 21 7 2 2 3" xfId="34069"/>
    <cellStyle name="Normal 2 21 7 2 2 4" xfId="34070"/>
    <cellStyle name="Normal 2 21 7 2 2 5" xfId="34071"/>
    <cellStyle name="Normal 2 21 7 2 2 6" xfId="34072"/>
    <cellStyle name="Normal 2 21 7 2 3" xfId="34073"/>
    <cellStyle name="Normal 2 21 7 2 4" xfId="34074"/>
    <cellStyle name="Normal 2 21 7 2 5" xfId="34075"/>
    <cellStyle name="Normal 2 21 7 2 6" xfId="34076"/>
    <cellStyle name="Normal 2 21 7 2 7" xfId="34077"/>
    <cellStyle name="Normal 2 21 7 3" xfId="34078"/>
    <cellStyle name="Normal 2 21 7 3 2" xfId="34079"/>
    <cellStyle name="Normal 2 21 7 3 2 2" xfId="34080"/>
    <cellStyle name="Normal 2 21 7 3 2 3" xfId="34081"/>
    <cellStyle name="Normal 2 21 7 3 2 4" xfId="34082"/>
    <cellStyle name="Normal 2 21 7 3 2 5" xfId="34083"/>
    <cellStyle name="Normal 2 21 7 3 2 6" xfId="34084"/>
    <cellStyle name="Normal 2 21 7 3 3" xfId="34085"/>
    <cellStyle name="Normal 2 21 7 3 4" xfId="34086"/>
    <cellStyle name="Normal 2 21 7 3 5" xfId="34087"/>
    <cellStyle name="Normal 2 21 7 3 6" xfId="34088"/>
    <cellStyle name="Normal 2 21 7 3 7" xfId="34089"/>
    <cellStyle name="Normal 2 21 7 4" xfId="34090"/>
    <cellStyle name="Normal 2 21 7 4 2" xfId="34091"/>
    <cellStyle name="Normal 2 21 7 4 2 2" xfId="34092"/>
    <cellStyle name="Normal 2 21 7 4 2 3" xfId="34093"/>
    <cellStyle name="Normal 2 21 7 4 2 4" xfId="34094"/>
    <cellStyle name="Normal 2 21 7 4 2 5" xfId="34095"/>
    <cellStyle name="Normal 2 21 7 4 2 6" xfId="34096"/>
    <cellStyle name="Normal 2 21 7 4 3" xfId="34097"/>
    <cellStyle name="Normal 2 21 7 4 4" xfId="34098"/>
    <cellStyle name="Normal 2 21 7 4 5" xfId="34099"/>
    <cellStyle name="Normal 2 21 7 4 6" xfId="34100"/>
    <cellStyle name="Normal 2 21 7 4 7" xfId="34101"/>
    <cellStyle name="Normal 2 21 7 5" xfId="34102"/>
    <cellStyle name="Normal 2 21 7 5 2" xfId="34103"/>
    <cellStyle name="Normal 2 21 7 5 2 2" xfId="34104"/>
    <cellStyle name="Normal 2 21 7 5 2 3" xfId="34105"/>
    <cellStyle name="Normal 2 21 7 5 2 4" xfId="34106"/>
    <cellStyle name="Normal 2 21 7 5 2 5" xfId="34107"/>
    <cellStyle name="Normal 2 21 7 5 2 6" xfId="34108"/>
    <cellStyle name="Normal 2 21 7 5 3" xfId="34109"/>
    <cellStyle name="Normal 2 21 7 5 4" xfId="34110"/>
    <cellStyle name="Normal 2 21 7 5 4 2" xfId="34111"/>
    <cellStyle name="Normal 2 21 7 5 4 2 2" xfId="34112"/>
    <cellStyle name="Normal 2 21 7 5 4 3" xfId="34113"/>
    <cellStyle name="Normal 2 21 7 5 5" xfId="34114"/>
    <cellStyle name="Normal 2 21 7 5 6" xfId="34115"/>
    <cellStyle name="Normal 2 21 7 5 7" xfId="34116"/>
    <cellStyle name="Normal 2 21 7 6" xfId="34117"/>
    <cellStyle name="Normal 2 21 7 6 2" xfId="34118"/>
    <cellStyle name="Normal 2 21 7 6 2 2" xfId="34119"/>
    <cellStyle name="Normal 2 21 7 6 2 3" xfId="34120"/>
    <cellStyle name="Normal 2 21 7 6 2 4" xfId="34121"/>
    <cellStyle name="Normal 2 21 7 6 2 5" xfId="34122"/>
    <cellStyle name="Normal 2 21 7 6 2 6" xfId="34123"/>
    <cellStyle name="Normal 2 21 7 6 3" xfId="34124"/>
    <cellStyle name="Normal 2 21 7 6 3 2" xfId="34125"/>
    <cellStyle name="Normal 2 21 7 6 4" xfId="34126"/>
    <cellStyle name="Normal 2 21 7 6 5" xfId="34127"/>
    <cellStyle name="Normal 2 21 7 6 6" xfId="34128"/>
    <cellStyle name="Normal 2 21 7 6 7" xfId="34129"/>
    <cellStyle name="Normal 2 21 7 7" xfId="34130"/>
    <cellStyle name="Normal 2 21 7 7 2" xfId="34131"/>
    <cellStyle name="Normal 2 21 7 7 2 2" xfId="34132"/>
    <cellStyle name="Normal 2 21 7 7 2 3" xfId="34133"/>
    <cellStyle name="Normal 2 21 7 7 2 4" xfId="34134"/>
    <cellStyle name="Normal 2 21 7 7 2 5" xfId="34135"/>
    <cellStyle name="Normal 2 21 7 7 2 6" xfId="34136"/>
    <cellStyle name="Normal 2 21 7 7 3" xfId="34137"/>
    <cellStyle name="Normal 2 21 7 7 4" xfId="34138"/>
    <cellStyle name="Normal 2 21 7 7 5" xfId="34139"/>
    <cellStyle name="Normal 2 21 7 7 6" xfId="34140"/>
    <cellStyle name="Normal 2 21 7 7 7" xfId="34141"/>
    <cellStyle name="Normal 2 21 7 8" xfId="34142"/>
    <cellStyle name="Normal 2 21 7 8 2" xfId="34143"/>
    <cellStyle name="Normal 2 21 7 8 3" xfId="34144"/>
    <cellStyle name="Normal 2 21 7 8 4" xfId="34145"/>
    <cellStyle name="Normal 2 21 7 8 5" xfId="34146"/>
    <cellStyle name="Normal 2 21 7 8 6" xfId="34147"/>
    <cellStyle name="Normal 2 21 7 9" xfId="34148"/>
    <cellStyle name="Normal 2 21 8" xfId="34149"/>
    <cellStyle name="Normal 2 21 8 10" xfId="34150"/>
    <cellStyle name="Normal 2 21 8 11" xfId="34151"/>
    <cellStyle name="Normal 2 21 8 12" xfId="34152"/>
    <cellStyle name="Normal 2 21 8 13" xfId="34153"/>
    <cellStyle name="Normal 2 21 8 2" xfId="34154"/>
    <cellStyle name="Normal 2 21 8 2 2" xfId="34155"/>
    <cellStyle name="Normal 2 21 8 2 2 2" xfId="34156"/>
    <cellStyle name="Normal 2 21 8 2 2 3" xfId="34157"/>
    <cellStyle name="Normal 2 21 8 2 2 4" xfId="34158"/>
    <cellStyle name="Normal 2 21 8 2 2 5" xfId="34159"/>
    <cellStyle name="Normal 2 21 8 2 2 6" xfId="34160"/>
    <cellStyle name="Normal 2 21 8 2 3" xfId="34161"/>
    <cellStyle name="Normal 2 21 8 2 4" xfId="34162"/>
    <cellStyle name="Normal 2 21 8 2 5" xfId="34163"/>
    <cellStyle name="Normal 2 21 8 2 6" xfId="34164"/>
    <cellStyle name="Normal 2 21 8 2 7" xfId="34165"/>
    <cellStyle name="Normal 2 21 8 3" xfId="34166"/>
    <cellStyle name="Normal 2 21 8 3 2" xfId="34167"/>
    <cellStyle name="Normal 2 21 8 3 2 2" xfId="34168"/>
    <cellStyle name="Normal 2 21 8 3 2 3" xfId="34169"/>
    <cellStyle name="Normal 2 21 8 3 2 4" xfId="34170"/>
    <cellStyle name="Normal 2 21 8 3 2 5" xfId="34171"/>
    <cellStyle name="Normal 2 21 8 3 2 6" xfId="34172"/>
    <cellStyle name="Normal 2 21 8 3 3" xfId="34173"/>
    <cellStyle name="Normal 2 21 8 3 4" xfId="34174"/>
    <cellStyle name="Normal 2 21 8 3 5" xfId="34175"/>
    <cellStyle name="Normal 2 21 8 3 6" xfId="34176"/>
    <cellStyle name="Normal 2 21 8 3 7" xfId="34177"/>
    <cellStyle name="Normal 2 21 8 4" xfId="34178"/>
    <cellStyle name="Normal 2 21 8 4 2" xfId="34179"/>
    <cellStyle name="Normal 2 21 8 4 2 2" xfId="34180"/>
    <cellStyle name="Normal 2 21 8 4 2 3" xfId="34181"/>
    <cellStyle name="Normal 2 21 8 4 2 4" xfId="34182"/>
    <cellStyle name="Normal 2 21 8 4 2 5" xfId="34183"/>
    <cellStyle name="Normal 2 21 8 4 2 6" xfId="34184"/>
    <cellStyle name="Normal 2 21 8 4 3" xfId="34185"/>
    <cellStyle name="Normal 2 21 8 4 4" xfId="34186"/>
    <cellStyle name="Normal 2 21 8 4 5" xfId="34187"/>
    <cellStyle name="Normal 2 21 8 4 6" xfId="34188"/>
    <cellStyle name="Normal 2 21 8 4 7" xfId="34189"/>
    <cellStyle name="Normal 2 21 8 5" xfId="34190"/>
    <cellStyle name="Normal 2 21 8 5 2" xfId="34191"/>
    <cellStyle name="Normal 2 21 8 5 2 2" xfId="34192"/>
    <cellStyle name="Normal 2 21 8 5 2 3" xfId="34193"/>
    <cellStyle name="Normal 2 21 8 5 2 4" xfId="34194"/>
    <cellStyle name="Normal 2 21 8 5 2 5" xfId="34195"/>
    <cellStyle name="Normal 2 21 8 5 2 6" xfId="34196"/>
    <cellStyle name="Normal 2 21 8 5 3" xfId="34197"/>
    <cellStyle name="Normal 2 21 8 5 4" xfId="34198"/>
    <cellStyle name="Normal 2 21 8 5 5" xfId="34199"/>
    <cellStyle name="Normal 2 21 8 5 6" xfId="34200"/>
    <cellStyle name="Normal 2 21 8 5 7" xfId="34201"/>
    <cellStyle name="Normal 2 21 8 6" xfId="34202"/>
    <cellStyle name="Normal 2 21 8 6 2" xfId="34203"/>
    <cellStyle name="Normal 2 21 8 6 2 2" xfId="34204"/>
    <cellStyle name="Normal 2 21 8 6 2 3" xfId="34205"/>
    <cellStyle name="Normal 2 21 8 6 2 3 2" xfId="34206"/>
    <cellStyle name="Normal 2 21 8 6 2 3 2 2" xfId="34207"/>
    <cellStyle name="Normal 2 21 8 6 2 3 3" xfId="34208"/>
    <cellStyle name="Normal 2 21 8 6 2 4" xfId="34209"/>
    <cellStyle name="Normal 2 21 8 6 2 5" xfId="34210"/>
    <cellStyle name="Normal 2 21 8 6 2 6" xfId="34211"/>
    <cellStyle name="Normal 2 21 8 6 3" xfId="34212"/>
    <cellStyle name="Normal 2 21 8 6 4" xfId="34213"/>
    <cellStyle name="Normal 2 21 8 6 5" xfId="34214"/>
    <cellStyle name="Normal 2 21 8 6 6" xfId="34215"/>
    <cellStyle name="Normal 2 21 8 6 7" xfId="34216"/>
    <cellStyle name="Normal 2 21 8 7" xfId="34217"/>
    <cellStyle name="Normal 2 21 8 7 2" xfId="34218"/>
    <cellStyle name="Normal 2 21 8 7 2 2" xfId="34219"/>
    <cellStyle name="Normal 2 21 8 7 2 3" xfId="34220"/>
    <cellStyle name="Normal 2 21 8 7 2 4" xfId="34221"/>
    <cellStyle name="Normal 2 21 8 7 2 5" xfId="34222"/>
    <cellStyle name="Normal 2 21 8 7 2 6" xfId="34223"/>
    <cellStyle name="Normal 2 21 8 7 3" xfId="34224"/>
    <cellStyle name="Normal 2 21 8 7 4" xfId="34225"/>
    <cellStyle name="Normal 2 21 8 7 5" xfId="34226"/>
    <cellStyle name="Normal 2 21 8 7 6" xfId="34227"/>
    <cellStyle name="Normal 2 21 8 7 7" xfId="34228"/>
    <cellStyle name="Normal 2 21 8 8" xfId="34229"/>
    <cellStyle name="Normal 2 21 8 8 2" xfId="34230"/>
    <cellStyle name="Normal 2 21 8 8 3" xfId="34231"/>
    <cellStyle name="Normal 2 21 8 8 4" xfId="34232"/>
    <cellStyle name="Normal 2 21 8 8 5" xfId="34233"/>
    <cellStyle name="Normal 2 21 8 8 6" xfId="34234"/>
    <cellStyle name="Normal 2 21 8 9" xfId="34235"/>
    <cellStyle name="Normal 2 21 9" xfId="34236"/>
    <cellStyle name="Normal 2 21 9 10" xfId="34237"/>
    <cellStyle name="Normal 2 21 9 11" xfId="34238"/>
    <cellStyle name="Normal 2 21 9 12" xfId="34239"/>
    <cellStyle name="Normal 2 21 9 13" xfId="34240"/>
    <cellStyle name="Normal 2 21 9 2" xfId="34241"/>
    <cellStyle name="Normal 2 21 9 2 2" xfId="34242"/>
    <cellStyle name="Normal 2 21 9 2 2 2" xfId="34243"/>
    <cellStyle name="Normal 2 21 9 2 2 3" xfId="34244"/>
    <cellStyle name="Normal 2 21 9 2 2 4" xfId="34245"/>
    <cellStyle name="Normal 2 21 9 2 2 5" xfId="34246"/>
    <cellStyle name="Normal 2 21 9 2 2 6" xfId="34247"/>
    <cellStyle name="Normal 2 21 9 2 3" xfId="34248"/>
    <cellStyle name="Normal 2 21 9 2 4" xfId="34249"/>
    <cellStyle name="Normal 2 21 9 2 5" xfId="34250"/>
    <cellStyle name="Normal 2 21 9 2 6" xfId="34251"/>
    <cellStyle name="Normal 2 21 9 2 7" xfId="34252"/>
    <cellStyle name="Normal 2 21 9 3" xfId="34253"/>
    <cellStyle name="Normal 2 21 9 3 2" xfId="34254"/>
    <cellStyle name="Normal 2 21 9 3 2 2" xfId="34255"/>
    <cellStyle name="Normal 2 21 9 3 2 3" xfId="34256"/>
    <cellStyle name="Normal 2 21 9 3 2 4" xfId="34257"/>
    <cellStyle name="Normal 2 21 9 3 2 5" xfId="34258"/>
    <cellStyle name="Normal 2 21 9 3 2 6" xfId="34259"/>
    <cellStyle name="Normal 2 21 9 3 3" xfId="34260"/>
    <cellStyle name="Normal 2 21 9 3 4" xfId="34261"/>
    <cellStyle name="Normal 2 21 9 3 5" xfId="34262"/>
    <cellStyle name="Normal 2 21 9 3 6" xfId="34263"/>
    <cellStyle name="Normal 2 21 9 3 7" xfId="34264"/>
    <cellStyle name="Normal 2 21 9 4" xfId="34265"/>
    <cellStyle name="Normal 2 21 9 4 2" xfId="34266"/>
    <cellStyle name="Normal 2 21 9 4 2 2" xfId="34267"/>
    <cellStyle name="Normal 2 21 9 4 2 3" xfId="34268"/>
    <cellStyle name="Normal 2 21 9 4 2 4" xfId="34269"/>
    <cellStyle name="Normal 2 21 9 4 2 5" xfId="34270"/>
    <cellStyle name="Normal 2 21 9 4 2 6" xfId="34271"/>
    <cellStyle name="Normal 2 21 9 4 3" xfId="34272"/>
    <cellStyle name="Normal 2 21 9 4 4" xfId="34273"/>
    <cellStyle name="Normal 2 21 9 4 5" xfId="34274"/>
    <cellStyle name="Normal 2 21 9 4 6" xfId="34275"/>
    <cellStyle name="Normal 2 21 9 4 7" xfId="34276"/>
    <cellStyle name="Normal 2 21 9 5" xfId="34277"/>
    <cellStyle name="Normal 2 21 9 5 2" xfId="34278"/>
    <cellStyle name="Normal 2 21 9 5 2 2" xfId="34279"/>
    <cellStyle name="Normal 2 21 9 5 2 2 2" xfId="34280"/>
    <cellStyle name="Normal 2 21 9 5 2 3" xfId="34281"/>
    <cellStyle name="Normal 2 21 9 5 2 4" xfId="34282"/>
    <cellStyle name="Normal 2 21 9 5 2 5" xfId="34283"/>
    <cellStyle name="Normal 2 21 9 5 2 6" xfId="34284"/>
    <cellStyle name="Normal 2 21 9 5 3" xfId="34285"/>
    <cellStyle name="Normal 2 21 9 5 4" xfId="34286"/>
    <cellStyle name="Normal 2 21 9 5 5" xfId="34287"/>
    <cellStyle name="Normal 2 21 9 5 6" xfId="34288"/>
    <cellStyle name="Normal 2 21 9 5 7" xfId="34289"/>
    <cellStyle name="Normal 2 21 9 6" xfId="34290"/>
    <cellStyle name="Normal 2 21 9 6 2" xfId="34291"/>
    <cellStyle name="Normal 2 21 9 6 2 2" xfId="34292"/>
    <cellStyle name="Normal 2 21 9 6 2 3" xfId="34293"/>
    <cellStyle name="Normal 2 21 9 6 2 4" xfId="34294"/>
    <cellStyle name="Normal 2 21 9 6 2 5" xfId="34295"/>
    <cellStyle name="Normal 2 21 9 6 2 6" xfId="34296"/>
    <cellStyle name="Normal 2 21 9 6 3" xfId="34297"/>
    <cellStyle name="Normal 2 21 9 6 4" xfId="34298"/>
    <cellStyle name="Normal 2 21 9 6 5" xfId="34299"/>
    <cellStyle name="Normal 2 21 9 6 6" xfId="34300"/>
    <cellStyle name="Normal 2 21 9 6 7" xfId="34301"/>
    <cellStyle name="Normal 2 21 9 7" xfId="34302"/>
    <cellStyle name="Normal 2 21 9 7 2" xfId="34303"/>
    <cellStyle name="Normal 2 21 9 7 2 2" xfId="34304"/>
    <cellStyle name="Normal 2 21 9 7 2 3" xfId="34305"/>
    <cellStyle name="Normal 2 21 9 7 2 4" xfId="34306"/>
    <cellStyle name="Normal 2 21 9 7 2 5" xfId="34307"/>
    <cellStyle name="Normal 2 21 9 7 2 6" xfId="34308"/>
    <cellStyle name="Normal 2 21 9 7 3" xfId="34309"/>
    <cellStyle name="Normal 2 21 9 7 4" xfId="34310"/>
    <cellStyle name="Normal 2 21 9 7 5" xfId="34311"/>
    <cellStyle name="Normal 2 21 9 7 6" xfId="34312"/>
    <cellStyle name="Normal 2 21 9 7 7" xfId="34313"/>
    <cellStyle name="Normal 2 21 9 8" xfId="34314"/>
    <cellStyle name="Normal 2 21 9 8 2" xfId="34315"/>
    <cellStyle name="Normal 2 21 9 8 3" xfId="34316"/>
    <cellStyle name="Normal 2 21 9 8 4" xfId="34317"/>
    <cellStyle name="Normal 2 21 9 8 5" xfId="34318"/>
    <cellStyle name="Normal 2 21 9 8 6" xfId="34319"/>
    <cellStyle name="Normal 2 21 9 9" xfId="34320"/>
    <cellStyle name="Normal 2 22" xfId="34321"/>
    <cellStyle name="Normal 2 22 10" xfId="34322"/>
    <cellStyle name="Normal 2 22 10 10" xfId="34323"/>
    <cellStyle name="Normal 2 22 10 11" xfId="34324"/>
    <cellStyle name="Normal 2 22 10 12" xfId="34325"/>
    <cellStyle name="Normal 2 22 10 13" xfId="34326"/>
    <cellStyle name="Normal 2 22 10 2" xfId="34327"/>
    <cellStyle name="Normal 2 22 10 2 2" xfId="34328"/>
    <cellStyle name="Normal 2 22 10 2 2 2" xfId="34329"/>
    <cellStyle name="Normal 2 22 10 2 2 3" xfId="34330"/>
    <cellStyle name="Normal 2 22 10 2 2 4" xfId="34331"/>
    <cellStyle name="Normal 2 22 10 2 2 5" xfId="34332"/>
    <cellStyle name="Normal 2 22 10 2 2 6" xfId="34333"/>
    <cellStyle name="Normal 2 22 10 2 3" xfId="34334"/>
    <cellStyle name="Normal 2 22 10 2 4" xfId="34335"/>
    <cellStyle name="Normal 2 22 10 2 5" xfId="34336"/>
    <cellStyle name="Normal 2 22 10 2 6" xfId="34337"/>
    <cellStyle name="Normal 2 22 10 2 7" xfId="34338"/>
    <cellStyle name="Normal 2 22 10 3" xfId="34339"/>
    <cellStyle name="Normal 2 22 10 3 2" xfId="34340"/>
    <cellStyle name="Normal 2 22 10 3 2 2" xfId="34341"/>
    <cellStyle name="Normal 2 22 10 3 2 3" xfId="34342"/>
    <cellStyle name="Normal 2 22 10 3 2 4" xfId="34343"/>
    <cellStyle name="Normal 2 22 10 3 2 5" xfId="34344"/>
    <cellStyle name="Normal 2 22 10 3 2 6" xfId="34345"/>
    <cellStyle name="Normal 2 22 10 3 3" xfId="34346"/>
    <cellStyle name="Normal 2 22 10 3 4" xfId="34347"/>
    <cellStyle name="Normal 2 22 10 3 5" xfId="34348"/>
    <cellStyle name="Normal 2 22 10 3 6" xfId="34349"/>
    <cellStyle name="Normal 2 22 10 3 7" xfId="34350"/>
    <cellStyle name="Normal 2 22 10 4" xfId="34351"/>
    <cellStyle name="Normal 2 22 10 4 2" xfId="34352"/>
    <cellStyle name="Normal 2 22 10 4 2 2" xfId="34353"/>
    <cellStyle name="Normal 2 22 10 4 2 3" xfId="34354"/>
    <cellStyle name="Normal 2 22 10 4 2 4" xfId="34355"/>
    <cellStyle name="Normal 2 22 10 4 2 5" xfId="34356"/>
    <cellStyle name="Normal 2 22 10 4 2 6" xfId="34357"/>
    <cellStyle name="Normal 2 22 10 4 3" xfId="34358"/>
    <cellStyle name="Normal 2 22 10 4 4" xfId="34359"/>
    <cellStyle name="Normal 2 22 10 4 4 2" xfId="34360"/>
    <cellStyle name="Normal 2 22 10 4 4 2 2" xfId="34361"/>
    <cellStyle name="Normal 2 22 10 4 4 3" xfId="34362"/>
    <cellStyle name="Normal 2 22 10 4 5" xfId="34363"/>
    <cellStyle name="Normal 2 22 10 4 6" xfId="34364"/>
    <cellStyle name="Normal 2 22 10 4 7" xfId="34365"/>
    <cellStyle name="Normal 2 22 10 5" xfId="34366"/>
    <cellStyle name="Normal 2 22 10 5 2" xfId="34367"/>
    <cellStyle name="Normal 2 22 10 5 2 2" xfId="34368"/>
    <cellStyle name="Normal 2 22 10 5 2 3" xfId="34369"/>
    <cellStyle name="Normal 2 22 10 5 2 4" xfId="34370"/>
    <cellStyle name="Normal 2 22 10 5 2 5" xfId="34371"/>
    <cellStyle name="Normal 2 22 10 5 2 6" xfId="34372"/>
    <cellStyle name="Normal 2 22 10 5 3" xfId="34373"/>
    <cellStyle name="Normal 2 22 10 5 4" xfId="34374"/>
    <cellStyle name="Normal 2 22 10 5 5" xfId="34375"/>
    <cellStyle name="Normal 2 22 10 5 6" xfId="34376"/>
    <cellStyle name="Normal 2 22 10 5 7" xfId="34377"/>
    <cellStyle name="Normal 2 22 10 6" xfId="34378"/>
    <cellStyle name="Normal 2 22 10 6 2" xfId="34379"/>
    <cellStyle name="Normal 2 22 10 6 2 2" xfId="34380"/>
    <cellStyle name="Normal 2 22 10 6 2 3" xfId="34381"/>
    <cellStyle name="Normal 2 22 10 6 2 4" xfId="34382"/>
    <cellStyle name="Normal 2 22 10 6 2 5" xfId="34383"/>
    <cellStyle name="Normal 2 22 10 6 2 6" xfId="34384"/>
    <cellStyle name="Normal 2 22 10 6 3" xfId="34385"/>
    <cellStyle name="Normal 2 22 10 6 4" xfId="34386"/>
    <cellStyle name="Normal 2 22 10 6 5" xfId="34387"/>
    <cellStyle name="Normal 2 22 10 6 6" xfId="34388"/>
    <cellStyle name="Normal 2 22 10 6 7" xfId="34389"/>
    <cellStyle name="Normal 2 22 10 7" xfId="34390"/>
    <cellStyle name="Normal 2 22 10 7 2" xfId="34391"/>
    <cellStyle name="Normal 2 22 10 7 2 2" xfId="34392"/>
    <cellStyle name="Normal 2 22 10 7 2 3" xfId="34393"/>
    <cellStyle name="Normal 2 22 10 7 2 4" xfId="34394"/>
    <cellStyle name="Normal 2 22 10 7 2 5" xfId="34395"/>
    <cellStyle name="Normal 2 22 10 7 2 6" xfId="34396"/>
    <cellStyle name="Normal 2 22 10 7 3" xfId="34397"/>
    <cellStyle name="Normal 2 22 10 7 4" xfId="34398"/>
    <cellStyle name="Normal 2 22 10 7 5" xfId="34399"/>
    <cellStyle name="Normal 2 22 10 7 6" xfId="34400"/>
    <cellStyle name="Normal 2 22 10 7 7" xfId="34401"/>
    <cellStyle name="Normal 2 22 10 8" xfId="34402"/>
    <cellStyle name="Normal 2 22 10 8 2" xfId="34403"/>
    <cellStyle name="Normal 2 22 10 8 3" xfId="34404"/>
    <cellStyle name="Normal 2 22 10 8 4" xfId="34405"/>
    <cellStyle name="Normal 2 22 10 8 5" xfId="34406"/>
    <cellStyle name="Normal 2 22 10 8 6" xfId="34407"/>
    <cellStyle name="Normal 2 22 10 9" xfId="34408"/>
    <cellStyle name="Normal 2 22 11" xfId="34409"/>
    <cellStyle name="Normal 2 22 11 10" xfId="34410"/>
    <cellStyle name="Normal 2 22 11 11" xfId="34411"/>
    <cellStyle name="Normal 2 22 11 12" xfId="34412"/>
    <cellStyle name="Normal 2 22 11 13" xfId="34413"/>
    <cellStyle name="Normal 2 22 11 2" xfId="34414"/>
    <cellStyle name="Normal 2 22 11 2 2" xfId="34415"/>
    <cellStyle name="Normal 2 22 11 2 2 2" xfId="34416"/>
    <cellStyle name="Normal 2 22 11 2 2 3" xfId="34417"/>
    <cellStyle name="Normal 2 22 11 2 2 4" xfId="34418"/>
    <cellStyle name="Normal 2 22 11 2 2 5" xfId="34419"/>
    <cellStyle name="Normal 2 22 11 2 2 6" xfId="34420"/>
    <cellStyle name="Normal 2 22 11 2 3" xfId="34421"/>
    <cellStyle name="Normal 2 22 11 2 4" xfId="34422"/>
    <cellStyle name="Normal 2 22 11 2 5" xfId="34423"/>
    <cellStyle name="Normal 2 22 11 2 6" xfId="34424"/>
    <cellStyle name="Normal 2 22 11 2 7" xfId="34425"/>
    <cellStyle name="Normal 2 22 11 3" xfId="34426"/>
    <cellStyle name="Normal 2 22 11 3 2" xfId="34427"/>
    <cellStyle name="Normal 2 22 11 3 2 2" xfId="34428"/>
    <cellStyle name="Normal 2 22 11 3 2 3" xfId="34429"/>
    <cellStyle name="Normal 2 22 11 3 2 4" xfId="34430"/>
    <cellStyle name="Normal 2 22 11 3 2 5" xfId="34431"/>
    <cellStyle name="Normal 2 22 11 3 2 6" xfId="34432"/>
    <cellStyle name="Normal 2 22 11 3 3" xfId="34433"/>
    <cellStyle name="Normal 2 22 11 3 4" xfId="34434"/>
    <cellStyle name="Normal 2 22 11 3 5" xfId="34435"/>
    <cellStyle name="Normal 2 22 11 3 6" xfId="34436"/>
    <cellStyle name="Normal 2 22 11 3 7" xfId="34437"/>
    <cellStyle name="Normal 2 22 11 4" xfId="34438"/>
    <cellStyle name="Normal 2 22 11 4 2" xfId="34439"/>
    <cellStyle name="Normal 2 22 11 4 2 2" xfId="34440"/>
    <cellStyle name="Normal 2 22 11 4 2 3" xfId="34441"/>
    <cellStyle name="Normal 2 22 11 4 2 4" xfId="34442"/>
    <cellStyle name="Normal 2 22 11 4 2 5" xfId="34443"/>
    <cellStyle name="Normal 2 22 11 4 2 6" xfId="34444"/>
    <cellStyle name="Normal 2 22 11 4 3" xfId="34445"/>
    <cellStyle name="Normal 2 22 11 4 4" xfId="34446"/>
    <cellStyle name="Normal 2 22 11 4 5" xfId="34447"/>
    <cellStyle name="Normal 2 22 11 4 6" xfId="34448"/>
    <cellStyle name="Normal 2 22 11 4 7" xfId="34449"/>
    <cellStyle name="Normal 2 22 11 5" xfId="34450"/>
    <cellStyle name="Normal 2 22 11 5 2" xfId="34451"/>
    <cellStyle name="Normal 2 22 11 5 2 2" xfId="34452"/>
    <cellStyle name="Normal 2 22 11 5 2 3" xfId="34453"/>
    <cellStyle name="Normal 2 22 11 5 2 4" xfId="34454"/>
    <cellStyle name="Normal 2 22 11 5 2 5" xfId="34455"/>
    <cellStyle name="Normal 2 22 11 5 2 6" xfId="34456"/>
    <cellStyle name="Normal 2 22 11 5 3" xfId="34457"/>
    <cellStyle name="Normal 2 22 11 5 4" xfId="34458"/>
    <cellStyle name="Normal 2 22 11 5 5" xfId="34459"/>
    <cellStyle name="Normal 2 22 11 5 6" xfId="34460"/>
    <cellStyle name="Normal 2 22 11 5 7" xfId="34461"/>
    <cellStyle name="Normal 2 22 11 6" xfId="34462"/>
    <cellStyle name="Normal 2 22 11 6 2" xfId="34463"/>
    <cellStyle name="Normal 2 22 11 6 2 2" xfId="34464"/>
    <cellStyle name="Normal 2 22 11 6 2 3" xfId="34465"/>
    <cellStyle name="Normal 2 22 11 6 2 4" xfId="34466"/>
    <cellStyle name="Normal 2 22 11 6 2 5" xfId="34467"/>
    <cellStyle name="Normal 2 22 11 6 2 6" xfId="34468"/>
    <cellStyle name="Normal 2 22 11 6 3" xfId="34469"/>
    <cellStyle name="Normal 2 22 11 6 4" xfId="34470"/>
    <cellStyle name="Normal 2 22 11 6 5" xfId="34471"/>
    <cellStyle name="Normal 2 22 11 6 6" xfId="34472"/>
    <cellStyle name="Normal 2 22 11 6 7" xfId="34473"/>
    <cellStyle name="Normal 2 22 11 7" xfId="34474"/>
    <cellStyle name="Normal 2 22 11 7 2" xfId="34475"/>
    <cellStyle name="Normal 2 22 11 7 2 2" xfId="34476"/>
    <cellStyle name="Normal 2 22 11 7 2 3" xfId="34477"/>
    <cellStyle name="Normal 2 22 11 7 2 4" xfId="34478"/>
    <cellStyle name="Normal 2 22 11 7 2 5" xfId="34479"/>
    <cellStyle name="Normal 2 22 11 7 2 6" xfId="34480"/>
    <cellStyle name="Normal 2 22 11 7 3" xfId="34481"/>
    <cellStyle name="Normal 2 22 11 7 4" xfId="34482"/>
    <cellStyle name="Normal 2 22 11 7 5" xfId="34483"/>
    <cellStyle name="Normal 2 22 11 7 6" xfId="34484"/>
    <cellStyle name="Normal 2 22 11 7 7" xfId="34485"/>
    <cellStyle name="Normal 2 22 11 8" xfId="34486"/>
    <cellStyle name="Normal 2 22 11 8 2" xfId="34487"/>
    <cellStyle name="Normal 2 22 11 8 3" xfId="34488"/>
    <cellStyle name="Normal 2 22 11 8 4" xfId="34489"/>
    <cellStyle name="Normal 2 22 11 8 5" xfId="34490"/>
    <cellStyle name="Normal 2 22 11 8 6" xfId="34491"/>
    <cellStyle name="Normal 2 22 11 9" xfId="34492"/>
    <cellStyle name="Normal 2 22 12" xfId="34493"/>
    <cellStyle name="Normal 2 22 12 10" xfId="34494"/>
    <cellStyle name="Normal 2 22 12 11" xfId="34495"/>
    <cellStyle name="Normal 2 22 12 12" xfId="34496"/>
    <cellStyle name="Normal 2 22 12 13" xfId="34497"/>
    <cellStyle name="Normal 2 22 12 2" xfId="34498"/>
    <cellStyle name="Normal 2 22 12 2 2" xfId="34499"/>
    <cellStyle name="Normal 2 22 12 2 2 2" xfId="34500"/>
    <cellStyle name="Normal 2 22 12 2 2 3" xfId="34501"/>
    <cellStyle name="Normal 2 22 12 2 2 4" xfId="34502"/>
    <cellStyle name="Normal 2 22 12 2 2 5" xfId="34503"/>
    <cellStyle name="Normal 2 22 12 2 2 6" xfId="34504"/>
    <cellStyle name="Normal 2 22 12 2 3" xfId="34505"/>
    <cellStyle name="Normal 2 22 12 2 4" xfId="34506"/>
    <cellStyle name="Normal 2 22 12 2 5" xfId="34507"/>
    <cellStyle name="Normal 2 22 12 2 6" xfId="34508"/>
    <cellStyle name="Normal 2 22 12 2 7" xfId="34509"/>
    <cellStyle name="Normal 2 22 12 3" xfId="34510"/>
    <cellStyle name="Normal 2 22 12 3 2" xfId="34511"/>
    <cellStyle name="Normal 2 22 12 3 2 2" xfId="34512"/>
    <cellStyle name="Normal 2 22 12 3 2 3" xfId="34513"/>
    <cellStyle name="Normal 2 22 12 3 2 4" xfId="34514"/>
    <cellStyle name="Normal 2 22 12 3 2 5" xfId="34515"/>
    <cellStyle name="Normal 2 22 12 3 2 6" xfId="34516"/>
    <cellStyle name="Normal 2 22 12 3 3" xfId="34517"/>
    <cellStyle name="Normal 2 22 12 3 4" xfId="34518"/>
    <cellStyle name="Normal 2 22 12 3 5" xfId="34519"/>
    <cellStyle name="Normal 2 22 12 3 6" xfId="34520"/>
    <cellStyle name="Normal 2 22 12 3 7" xfId="34521"/>
    <cellStyle name="Normal 2 22 12 4" xfId="34522"/>
    <cellStyle name="Normal 2 22 12 4 2" xfId="34523"/>
    <cellStyle name="Normal 2 22 12 4 2 2" xfId="34524"/>
    <cellStyle name="Normal 2 22 12 4 2 3" xfId="34525"/>
    <cellStyle name="Normal 2 22 12 4 2 4" xfId="34526"/>
    <cellStyle name="Normal 2 22 12 4 2 5" xfId="34527"/>
    <cellStyle name="Normal 2 22 12 4 2 6" xfId="34528"/>
    <cellStyle name="Normal 2 22 12 4 3" xfId="34529"/>
    <cellStyle name="Normal 2 22 12 4 3 2" xfId="34530"/>
    <cellStyle name="Normal 2 22 12 4 3 2 2" xfId="34531"/>
    <cellStyle name="Normal 2 22 12 4 3 3" xfId="34532"/>
    <cellStyle name="Normal 2 22 12 4 4" xfId="34533"/>
    <cellStyle name="Normal 2 22 12 4 5" xfId="34534"/>
    <cellStyle name="Normal 2 22 12 4 6" xfId="34535"/>
    <cellStyle name="Normal 2 22 12 4 7" xfId="34536"/>
    <cellStyle name="Normal 2 22 12 5" xfId="34537"/>
    <cellStyle name="Normal 2 22 12 5 2" xfId="34538"/>
    <cellStyle name="Normal 2 22 12 5 2 2" xfId="34539"/>
    <cellStyle name="Normal 2 22 12 5 2 3" xfId="34540"/>
    <cellStyle name="Normal 2 22 12 5 2 4" xfId="34541"/>
    <cellStyle name="Normal 2 22 12 5 2 5" xfId="34542"/>
    <cellStyle name="Normal 2 22 12 5 2 6" xfId="34543"/>
    <cellStyle name="Normal 2 22 12 5 3" xfId="34544"/>
    <cellStyle name="Normal 2 22 12 5 4" xfId="34545"/>
    <cellStyle name="Normal 2 22 12 5 5" xfId="34546"/>
    <cellStyle name="Normal 2 22 12 5 6" xfId="34547"/>
    <cellStyle name="Normal 2 22 12 5 7" xfId="34548"/>
    <cellStyle name="Normal 2 22 12 6" xfId="34549"/>
    <cellStyle name="Normal 2 22 12 6 2" xfId="34550"/>
    <cellStyle name="Normal 2 22 12 6 2 2" xfId="34551"/>
    <cellStyle name="Normal 2 22 12 6 2 3" xfId="34552"/>
    <cellStyle name="Normal 2 22 12 6 2 4" xfId="34553"/>
    <cellStyle name="Normal 2 22 12 6 2 5" xfId="34554"/>
    <cellStyle name="Normal 2 22 12 6 2 6" xfId="34555"/>
    <cellStyle name="Normal 2 22 12 6 3" xfId="34556"/>
    <cellStyle name="Normal 2 22 12 6 4" xfId="34557"/>
    <cellStyle name="Normal 2 22 12 6 5" xfId="34558"/>
    <cellStyle name="Normal 2 22 12 6 6" xfId="34559"/>
    <cellStyle name="Normal 2 22 12 6 7" xfId="34560"/>
    <cellStyle name="Normal 2 22 12 7" xfId="34561"/>
    <cellStyle name="Normal 2 22 12 7 2" xfId="34562"/>
    <cellStyle name="Normal 2 22 12 7 2 2" xfId="34563"/>
    <cellStyle name="Normal 2 22 12 7 2 3" xfId="34564"/>
    <cellStyle name="Normal 2 22 12 7 2 4" xfId="34565"/>
    <cellStyle name="Normal 2 22 12 7 2 5" xfId="34566"/>
    <cellStyle name="Normal 2 22 12 7 2 6" xfId="34567"/>
    <cellStyle name="Normal 2 22 12 7 3" xfId="34568"/>
    <cellStyle name="Normal 2 22 12 7 4" xfId="34569"/>
    <cellStyle name="Normal 2 22 12 7 5" xfId="34570"/>
    <cellStyle name="Normal 2 22 12 7 6" xfId="34571"/>
    <cellStyle name="Normal 2 22 12 7 7" xfId="34572"/>
    <cellStyle name="Normal 2 22 12 8" xfId="34573"/>
    <cellStyle name="Normal 2 22 12 8 2" xfId="34574"/>
    <cellStyle name="Normal 2 22 12 8 3" xfId="34575"/>
    <cellStyle name="Normal 2 22 12 8 4" xfId="34576"/>
    <cellStyle name="Normal 2 22 12 8 5" xfId="34577"/>
    <cellStyle name="Normal 2 22 12 8 6" xfId="34578"/>
    <cellStyle name="Normal 2 22 12 9" xfId="34579"/>
    <cellStyle name="Normal 2 22 13" xfId="34580"/>
    <cellStyle name="Normal 2 22 13 10" xfId="34581"/>
    <cellStyle name="Normal 2 22 13 11" xfId="34582"/>
    <cellStyle name="Normal 2 22 13 12" xfId="34583"/>
    <cellStyle name="Normal 2 22 13 13" xfId="34584"/>
    <cellStyle name="Normal 2 22 13 2" xfId="34585"/>
    <cellStyle name="Normal 2 22 13 2 2" xfId="34586"/>
    <cellStyle name="Normal 2 22 13 2 2 2" xfId="34587"/>
    <cellStyle name="Normal 2 22 13 2 2 3" xfId="34588"/>
    <cellStyle name="Normal 2 22 13 2 2 4" xfId="34589"/>
    <cellStyle name="Normal 2 22 13 2 2 5" xfId="34590"/>
    <cellStyle name="Normal 2 22 13 2 2 6" xfId="34591"/>
    <cellStyle name="Normal 2 22 13 2 3" xfId="34592"/>
    <cellStyle name="Normal 2 22 13 2 4" xfId="34593"/>
    <cellStyle name="Normal 2 22 13 2 5" xfId="34594"/>
    <cellStyle name="Normal 2 22 13 2 6" xfId="34595"/>
    <cellStyle name="Normal 2 22 13 2 7" xfId="34596"/>
    <cellStyle name="Normal 2 22 13 3" xfId="34597"/>
    <cellStyle name="Normal 2 22 13 3 2" xfId="34598"/>
    <cellStyle name="Normal 2 22 13 3 2 2" xfId="34599"/>
    <cellStyle name="Normal 2 22 13 3 2 3" xfId="34600"/>
    <cellStyle name="Normal 2 22 13 3 2 4" xfId="34601"/>
    <cellStyle name="Normal 2 22 13 3 2 5" xfId="34602"/>
    <cellStyle name="Normal 2 22 13 3 2 6" xfId="34603"/>
    <cellStyle name="Normal 2 22 13 3 3" xfId="34604"/>
    <cellStyle name="Normal 2 22 13 3 4" xfId="34605"/>
    <cellStyle name="Normal 2 22 13 3 5" xfId="34606"/>
    <cellStyle name="Normal 2 22 13 3 6" xfId="34607"/>
    <cellStyle name="Normal 2 22 13 3 7" xfId="34608"/>
    <cellStyle name="Normal 2 22 13 4" xfId="34609"/>
    <cellStyle name="Normal 2 22 13 4 2" xfId="34610"/>
    <cellStyle name="Normal 2 22 13 4 2 2" xfId="34611"/>
    <cellStyle name="Normal 2 22 13 4 2 3" xfId="34612"/>
    <cellStyle name="Normal 2 22 13 4 2 4" xfId="34613"/>
    <cellStyle name="Normal 2 22 13 4 2 5" xfId="34614"/>
    <cellStyle name="Normal 2 22 13 4 2 6" xfId="34615"/>
    <cellStyle name="Normal 2 22 13 4 3" xfId="34616"/>
    <cellStyle name="Normal 2 22 13 4 4" xfId="34617"/>
    <cellStyle name="Normal 2 22 13 4 5" xfId="34618"/>
    <cellStyle name="Normal 2 22 13 4 6" xfId="34619"/>
    <cellStyle name="Normal 2 22 13 4 7" xfId="34620"/>
    <cellStyle name="Normal 2 22 13 5" xfId="34621"/>
    <cellStyle name="Normal 2 22 13 5 2" xfId="34622"/>
    <cellStyle name="Normal 2 22 13 5 2 2" xfId="34623"/>
    <cellStyle name="Normal 2 22 13 5 2 3" xfId="34624"/>
    <cellStyle name="Normal 2 22 13 5 2 4" xfId="34625"/>
    <cellStyle name="Normal 2 22 13 5 2 5" xfId="34626"/>
    <cellStyle name="Normal 2 22 13 5 2 6" xfId="34627"/>
    <cellStyle name="Normal 2 22 13 5 3" xfId="34628"/>
    <cellStyle name="Normal 2 22 13 5 4" xfId="34629"/>
    <cellStyle name="Normal 2 22 13 5 5" xfId="34630"/>
    <cellStyle name="Normal 2 22 13 5 6" xfId="34631"/>
    <cellStyle name="Normal 2 22 13 5 7" xfId="34632"/>
    <cellStyle name="Normal 2 22 13 6" xfId="34633"/>
    <cellStyle name="Normal 2 22 13 6 2" xfId="34634"/>
    <cellStyle name="Normal 2 22 13 6 2 2" xfId="34635"/>
    <cellStyle name="Normal 2 22 13 6 2 3" xfId="34636"/>
    <cellStyle name="Normal 2 22 13 6 2 4" xfId="34637"/>
    <cellStyle name="Normal 2 22 13 6 2 5" xfId="34638"/>
    <cellStyle name="Normal 2 22 13 6 2 6" xfId="34639"/>
    <cellStyle name="Normal 2 22 13 6 3" xfId="34640"/>
    <cellStyle name="Normal 2 22 13 6 4" xfId="34641"/>
    <cellStyle name="Normal 2 22 13 6 5" xfId="34642"/>
    <cellStyle name="Normal 2 22 13 6 6" xfId="34643"/>
    <cellStyle name="Normal 2 22 13 6 7" xfId="34644"/>
    <cellStyle name="Normal 2 22 13 7" xfId="34645"/>
    <cellStyle name="Normal 2 22 13 7 2" xfId="34646"/>
    <cellStyle name="Normal 2 22 13 7 2 2" xfId="34647"/>
    <cellStyle name="Normal 2 22 13 7 2 3" xfId="34648"/>
    <cellStyle name="Normal 2 22 13 7 2 4" xfId="34649"/>
    <cellStyle name="Normal 2 22 13 7 2 5" xfId="34650"/>
    <cellStyle name="Normal 2 22 13 7 2 6" xfId="34651"/>
    <cellStyle name="Normal 2 22 13 7 3" xfId="34652"/>
    <cellStyle name="Normal 2 22 13 7 4" xfId="34653"/>
    <cellStyle name="Normal 2 22 13 7 5" xfId="34654"/>
    <cellStyle name="Normal 2 22 13 7 6" xfId="34655"/>
    <cellStyle name="Normal 2 22 13 7 7" xfId="34656"/>
    <cellStyle name="Normal 2 22 13 8" xfId="34657"/>
    <cellStyle name="Normal 2 22 13 8 2" xfId="34658"/>
    <cellStyle name="Normal 2 22 13 8 3" xfId="34659"/>
    <cellStyle name="Normal 2 22 13 8 4" xfId="34660"/>
    <cellStyle name="Normal 2 22 13 8 5" xfId="34661"/>
    <cellStyle name="Normal 2 22 13 8 6" xfId="34662"/>
    <cellStyle name="Normal 2 22 13 9" xfId="34663"/>
    <cellStyle name="Normal 2 22 14" xfId="34664"/>
    <cellStyle name="Normal 2 22 14 2" xfId="34665"/>
    <cellStyle name="Normal 2 22 14 2 2" xfId="34666"/>
    <cellStyle name="Normal 2 22 14 2 3" xfId="34667"/>
    <cellStyle name="Normal 2 22 14 2 4" xfId="34668"/>
    <cellStyle name="Normal 2 22 14 2 5" xfId="34669"/>
    <cellStyle name="Normal 2 22 14 2 6" xfId="34670"/>
    <cellStyle name="Normal 2 22 14 3" xfId="34671"/>
    <cellStyle name="Normal 2 22 14 4" xfId="34672"/>
    <cellStyle name="Normal 2 22 14 5" xfId="34673"/>
    <cellStyle name="Normal 2 22 14 6" xfId="34674"/>
    <cellStyle name="Normal 2 22 14 7" xfId="34675"/>
    <cellStyle name="Normal 2 22 15" xfId="34676"/>
    <cellStyle name="Normal 2 22 15 2" xfId="34677"/>
    <cellStyle name="Normal 2 22 15 2 2" xfId="34678"/>
    <cellStyle name="Normal 2 22 15 2 3" xfId="34679"/>
    <cellStyle name="Normal 2 22 15 2 4" xfId="34680"/>
    <cellStyle name="Normal 2 22 15 2 5" xfId="34681"/>
    <cellStyle name="Normal 2 22 15 2 6" xfId="34682"/>
    <cellStyle name="Normal 2 22 15 3" xfId="34683"/>
    <cellStyle name="Normal 2 22 15 4" xfId="34684"/>
    <cellStyle name="Normal 2 22 15 5" xfId="34685"/>
    <cellStyle name="Normal 2 22 15 6" xfId="34686"/>
    <cellStyle name="Normal 2 22 15 7" xfId="34687"/>
    <cellStyle name="Normal 2 22 16" xfId="34688"/>
    <cellStyle name="Normal 2 22 16 2" xfId="34689"/>
    <cellStyle name="Normal 2 22 16 2 2" xfId="34690"/>
    <cellStyle name="Normal 2 22 16 2 3" xfId="34691"/>
    <cellStyle name="Normal 2 22 16 2 4" xfId="34692"/>
    <cellStyle name="Normal 2 22 16 2 5" xfId="34693"/>
    <cellStyle name="Normal 2 22 16 2 6" xfId="34694"/>
    <cellStyle name="Normal 2 22 16 3" xfId="34695"/>
    <cellStyle name="Normal 2 22 16 4" xfId="34696"/>
    <cellStyle name="Normal 2 22 16 5" xfId="34697"/>
    <cellStyle name="Normal 2 22 16 6" xfId="34698"/>
    <cellStyle name="Normal 2 22 16 7" xfId="34699"/>
    <cellStyle name="Normal 2 22 17" xfId="34700"/>
    <cellStyle name="Normal 2 22 17 2" xfId="34701"/>
    <cellStyle name="Normal 2 22 17 2 2" xfId="34702"/>
    <cellStyle name="Normal 2 22 17 2 3" xfId="34703"/>
    <cellStyle name="Normal 2 22 17 2 4" xfId="34704"/>
    <cellStyle name="Normal 2 22 17 2 5" xfId="34705"/>
    <cellStyle name="Normal 2 22 17 2 6" xfId="34706"/>
    <cellStyle name="Normal 2 22 17 3" xfId="34707"/>
    <cellStyle name="Normal 2 22 17 4" xfId="34708"/>
    <cellStyle name="Normal 2 22 17 5" xfId="34709"/>
    <cellStyle name="Normal 2 22 17 6" xfId="34710"/>
    <cellStyle name="Normal 2 22 17 7" xfId="34711"/>
    <cellStyle name="Normal 2 22 18" xfId="34712"/>
    <cellStyle name="Normal 2 22 18 2" xfId="34713"/>
    <cellStyle name="Normal 2 22 18 2 2" xfId="34714"/>
    <cellStyle name="Normal 2 22 18 2 3" xfId="34715"/>
    <cellStyle name="Normal 2 22 18 2 4" xfId="34716"/>
    <cellStyle name="Normal 2 22 18 2 5" xfId="34717"/>
    <cellStyle name="Normal 2 22 18 2 6" xfId="34718"/>
    <cellStyle name="Normal 2 22 18 3" xfId="34719"/>
    <cellStyle name="Normal 2 22 18 4" xfId="34720"/>
    <cellStyle name="Normal 2 22 18 5" xfId="34721"/>
    <cellStyle name="Normal 2 22 18 6" xfId="34722"/>
    <cellStyle name="Normal 2 22 18 7" xfId="34723"/>
    <cellStyle name="Normal 2 22 19" xfId="34724"/>
    <cellStyle name="Normal 2 22 19 2" xfId="34725"/>
    <cellStyle name="Normal 2 22 19 2 2" xfId="34726"/>
    <cellStyle name="Normal 2 22 19 2 3" xfId="34727"/>
    <cellStyle name="Normal 2 22 19 2 4" xfId="34728"/>
    <cellStyle name="Normal 2 22 19 2 5" xfId="34729"/>
    <cellStyle name="Normal 2 22 19 2 6" xfId="34730"/>
    <cellStyle name="Normal 2 22 19 3" xfId="34731"/>
    <cellStyle name="Normal 2 22 19 4" xfId="34732"/>
    <cellStyle name="Normal 2 22 19 5" xfId="34733"/>
    <cellStyle name="Normal 2 22 19 6" xfId="34734"/>
    <cellStyle name="Normal 2 22 19 7" xfId="34735"/>
    <cellStyle name="Normal 2 22 2" xfId="34736"/>
    <cellStyle name="Normal 2 22 2 10" xfId="34737"/>
    <cellStyle name="Normal 2 22 2 11" xfId="34738"/>
    <cellStyle name="Normal 2 22 2 12" xfId="34739"/>
    <cellStyle name="Normal 2 22 2 13" xfId="34740"/>
    <cellStyle name="Normal 2 22 2 2" xfId="34741"/>
    <cellStyle name="Normal 2 22 2 2 2" xfId="34742"/>
    <cellStyle name="Normal 2 22 2 2 2 2" xfId="34743"/>
    <cellStyle name="Normal 2 22 2 2 2 3" xfId="34744"/>
    <cellStyle name="Normal 2 22 2 2 2 4" xfId="34745"/>
    <cellStyle name="Normal 2 22 2 2 2 5" xfId="34746"/>
    <cellStyle name="Normal 2 22 2 2 2 6" xfId="34747"/>
    <cellStyle name="Normal 2 22 2 2 3" xfId="34748"/>
    <cellStyle name="Normal 2 22 2 2 4" xfId="34749"/>
    <cellStyle name="Normal 2 22 2 2 5" xfId="34750"/>
    <cellStyle name="Normal 2 22 2 2 6" xfId="34751"/>
    <cellStyle name="Normal 2 22 2 2 7" xfId="34752"/>
    <cellStyle name="Normal 2 22 2 3" xfId="34753"/>
    <cellStyle name="Normal 2 22 2 3 2" xfId="34754"/>
    <cellStyle name="Normal 2 22 2 3 2 2" xfId="34755"/>
    <cellStyle name="Normal 2 22 2 3 2 3" xfId="34756"/>
    <cellStyle name="Normal 2 22 2 3 2 4" xfId="34757"/>
    <cellStyle name="Normal 2 22 2 3 2 5" xfId="34758"/>
    <cellStyle name="Normal 2 22 2 3 2 6" xfId="34759"/>
    <cellStyle name="Normal 2 22 2 3 3" xfId="34760"/>
    <cellStyle name="Normal 2 22 2 3 4" xfId="34761"/>
    <cellStyle name="Normal 2 22 2 3 5" xfId="34762"/>
    <cellStyle name="Normal 2 22 2 3 6" xfId="34763"/>
    <cellStyle name="Normal 2 22 2 3 7" xfId="34764"/>
    <cellStyle name="Normal 2 22 2 4" xfId="34765"/>
    <cellStyle name="Normal 2 22 2 4 2" xfId="34766"/>
    <cellStyle name="Normal 2 22 2 4 2 2" xfId="34767"/>
    <cellStyle name="Normal 2 22 2 4 2 3" xfId="34768"/>
    <cellStyle name="Normal 2 22 2 4 2 4" xfId="34769"/>
    <cellStyle name="Normal 2 22 2 4 2 5" xfId="34770"/>
    <cellStyle name="Normal 2 22 2 4 2 6" xfId="34771"/>
    <cellStyle name="Normal 2 22 2 4 3" xfId="34772"/>
    <cellStyle name="Normal 2 22 2 4 4" xfId="34773"/>
    <cellStyle name="Normal 2 22 2 4 5" xfId="34774"/>
    <cellStyle name="Normal 2 22 2 4 6" xfId="34775"/>
    <cellStyle name="Normal 2 22 2 4 7" xfId="34776"/>
    <cellStyle name="Normal 2 22 2 5" xfId="34777"/>
    <cellStyle name="Normal 2 22 2 5 2" xfId="34778"/>
    <cellStyle name="Normal 2 22 2 5 2 2" xfId="34779"/>
    <cellStyle name="Normal 2 22 2 5 2 3" xfId="34780"/>
    <cellStyle name="Normal 2 22 2 5 2 4" xfId="34781"/>
    <cellStyle name="Normal 2 22 2 5 2 5" xfId="34782"/>
    <cellStyle name="Normal 2 22 2 5 2 6" xfId="34783"/>
    <cellStyle name="Normal 2 22 2 5 3" xfId="34784"/>
    <cellStyle name="Normal 2 22 2 5 4" xfId="34785"/>
    <cellStyle name="Normal 2 22 2 5 5" xfId="34786"/>
    <cellStyle name="Normal 2 22 2 5 6" xfId="34787"/>
    <cellStyle name="Normal 2 22 2 5 7" xfId="34788"/>
    <cellStyle name="Normal 2 22 2 6" xfId="34789"/>
    <cellStyle name="Normal 2 22 2 6 2" xfId="34790"/>
    <cellStyle name="Normal 2 22 2 6 2 2" xfId="34791"/>
    <cellStyle name="Normal 2 22 2 6 2 3" xfId="34792"/>
    <cellStyle name="Normal 2 22 2 6 2 4" xfId="34793"/>
    <cellStyle name="Normal 2 22 2 6 2 5" xfId="34794"/>
    <cellStyle name="Normal 2 22 2 6 2 6" xfId="34795"/>
    <cellStyle name="Normal 2 22 2 6 3" xfId="34796"/>
    <cellStyle name="Normal 2 22 2 6 4" xfId="34797"/>
    <cellStyle name="Normal 2 22 2 6 5" xfId="34798"/>
    <cellStyle name="Normal 2 22 2 6 6" xfId="34799"/>
    <cellStyle name="Normal 2 22 2 6 7" xfId="34800"/>
    <cellStyle name="Normal 2 22 2 7" xfId="34801"/>
    <cellStyle name="Normal 2 22 2 7 2" xfId="34802"/>
    <cellStyle name="Normal 2 22 2 7 2 2" xfId="34803"/>
    <cellStyle name="Normal 2 22 2 7 2 3" xfId="34804"/>
    <cellStyle name="Normal 2 22 2 7 2 4" xfId="34805"/>
    <cellStyle name="Normal 2 22 2 7 2 5" xfId="34806"/>
    <cellStyle name="Normal 2 22 2 7 2 6" xfId="34807"/>
    <cellStyle name="Normal 2 22 2 7 3" xfId="34808"/>
    <cellStyle name="Normal 2 22 2 7 4" xfId="34809"/>
    <cellStyle name="Normal 2 22 2 7 5" xfId="34810"/>
    <cellStyle name="Normal 2 22 2 7 6" xfId="34811"/>
    <cellStyle name="Normal 2 22 2 7 7" xfId="34812"/>
    <cellStyle name="Normal 2 22 2 8" xfId="34813"/>
    <cellStyle name="Normal 2 22 2 8 2" xfId="34814"/>
    <cellStyle name="Normal 2 22 2 8 3" xfId="34815"/>
    <cellStyle name="Normal 2 22 2 8 4" xfId="34816"/>
    <cellStyle name="Normal 2 22 2 8 5" xfId="34817"/>
    <cellStyle name="Normal 2 22 2 8 6" xfId="34818"/>
    <cellStyle name="Normal 2 22 2 9" xfId="34819"/>
    <cellStyle name="Normal 2 22 20" xfId="34820"/>
    <cellStyle name="Normal 2 22 20 2" xfId="34821"/>
    <cellStyle name="Normal 2 22 20 3" xfId="34822"/>
    <cellStyle name="Normal 2 22 20 4" xfId="34823"/>
    <cellStyle name="Normal 2 22 20 5" xfId="34824"/>
    <cellStyle name="Normal 2 22 20 6" xfId="34825"/>
    <cellStyle name="Normal 2 22 21" xfId="34826"/>
    <cellStyle name="Normal 2 22 22" xfId="34827"/>
    <cellStyle name="Normal 2 22 23" xfId="34828"/>
    <cellStyle name="Normal 2 22 24" xfId="34829"/>
    <cellStyle name="Normal 2 22 25" xfId="34830"/>
    <cellStyle name="Normal 2 22 3" xfId="34831"/>
    <cellStyle name="Normal 2 22 3 10" xfId="34832"/>
    <cellStyle name="Normal 2 22 3 11" xfId="34833"/>
    <cellStyle name="Normal 2 22 3 12" xfId="34834"/>
    <cellStyle name="Normal 2 22 3 13" xfId="34835"/>
    <cellStyle name="Normal 2 22 3 2" xfId="34836"/>
    <cellStyle name="Normal 2 22 3 2 2" xfId="34837"/>
    <cellStyle name="Normal 2 22 3 2 2 2" xfId="34838"/>
    <cellStyle name="Normal 2 22 3 2 2 3" xfId="34839"/>
    <cellStyle name="Normal 2 22 3 2 2 4" xfId="34840"/>
    <cellStyle name="Normal 2 22 3 2 2 5" xfId="34841"/>
    <cellStyle name="Normal 2 22 3 2 2 6" xfId="34842"/>
    <cellStyle name="Normal 2 22 3 2 3" xfId="34843"/>
    <cellStyle name="Normal 2 22 3 2 4" xfId="34844"/>
    <cellStyle name="Normal 2 22 3 2 5" xfId="34845"/>
    <cellStyle name="Normal 2 22 3 2 6" xfId="34846"/>
    <cellStyle name="Normal 2 22 3 2 7" xfId="34847"/>
    <cellStyle name="Normal 2 22 3 3" xfId="34848"/>
    <cellStyle name="Normal 2 22 3 3 2" xfId="34849"/>
    <cellStyle name="Normal 2 22 3 3 2 2" xfId="34850"/>
    <cellStyle name="Normal 2 22 3 3 2 3" xfId="34851"/>
    <cellStyle name="Normal 2 22 3 3 2 4" xfId="34852"/>
    <cellStyle name="Normal 2 22 3 3 2 5" xfId="34853"/>
    <cellStyle name="Normal 2 22 3 3 2 6" xfId="34854"/>
    <cellStyle name="Normal 2 22 3 3 3" xfId="34855"/>
    <cellStyle name="Normal 2 22 3 3 4" xfId="34856"/>
    <cellStyle name="Normal 2 22 3 3 5" xfId="34857"/>
    <cellStyle name="Normal 2 22 3 3 6" xfId="34858"/>
    <cellStyle name="Normal 2 22 3 3 7" xfId="34859"/>
    <cellStyle name="Normal 2 22 3 4" xfId="34860"/>
    <cellStyle name="Normal 2 22 3 4 2" xfId="34861"/>
    <cellStyle name="Normal 2 22 3 4 2 2" xfId="34862"/>
    <cellStyle name="Normal 2 22 3 4 2 3" xfId="34863"/>
    <cellStyle name="Normal 2 22 3 4 2 4" xfId="34864"/>
    <cellStyle name="Normal 2 22 3 4 2 5" xfId="34865"/>
    <cellStyle name="Normal 2 22 3 4 2 6" xfId="34866"/>
    <cellStyle name="Normal 2 22 3 4 3" xfId="34867"/>
    <cellStyle name="Normal 2 22 3 4 4" xfId="34868"/>
    <cellStyle name="Normal 2 22 3 4 5" xfId="34869"/>
    <cellStyle name="Normal 2 22 3 4 6" xfId="34870"/>
    <cellStyle name="Normal 2 22 3 4 7" xfId="34871"/>
    <cellStyle name="Normal 2 22 3 5" xfId="34872"/>
    <cellStyle name="Normal 2 22 3 5 2" xfId="34873"/>
    <cellStyle name="Normal 2 22 3 5 2 2" xfId="34874"/>
    <cellStyle name="Normal 2 22 3 5 2 3" xfId="34875"/>
    <cellStyle name="Normal 2 22 3 5 2 4" xfId="34876"/>
    <cellStyle name="Normal 2 22 3 5 2 5" xfId="34877"/>
    <cellStyle name="Normal 2 22 3 5 2 6" xfId="34878"/>
    <cellStyle name="Normal 2 22 3 5 3" xfId="34879"/>
    <cellStyle name="Normal 2 22 3 5 4" xfId="34880"/>
    <cellStyle name="Normal 2 22 3 5 5" xfId="34881"/>
    <cellStyle name="Normal 2 22 3 5 6" xfId="34882"/>
    <cellStyle name="Normal 2 22 3 5 7" xfId="34883"/>
    <cellStyle name="Normal 2 22 3 6" xfId="34884"/>
    <cellStyle name="Normal 2 22 3 6 2" xfId="34885"/>
    <cellStyle name="Normal 2 22 3 6 2 2" xfId="34886"/>
    <cellStyle name="Normal 2 22 3 6 2 3" xfId="34887"/>
    <cellStyle name="Normal 2 22 3 6 2 4" xfId="34888"/>
    <cellStyle name="Normal 2 22 3 6 2 5" xfId="34889"/>
    <cellStyle name="Normal 2 22 3 6 2 6" xfId="34890"/>
    <cellStyle name="Normal 2 22 3 6 3" xfId="34891"/>
    <cellStyle name="Normal 2 22 3 6 4" xfId="34892"/>
    <cellStyle name="Normal 2 22 3 6 5" xfId="34893"/>
    <cellStyle name="Normal 2 22 3 6 6" xfId="34894"/>
    <cellStyle name="Normal 2 22 3 6 7" xfId="34895"/>
    <cellStyle name="Normal 2 22 3 7" xfId="34896"/>
    <cellStyle name="Normal 2 22 3 7 2" xfId="34897"/>
    <cellStyle name="Normal 2 22 3 7 2 2" xfId="34898"/>
    <cellStyle name="Normal 2 22 3 7 2 3" xfId="34899"/>
    <cellStyle name="Normal 2 22 3 7 2 4" xfId="34900"/>
    <cellStyle name="Normal 2 22 3 7 2 5" xfId="34901"/>
    <cellStyle name="Normal 2 22 3 7 2 6" xfId="34902"/>
    <cellStyle name="Normal 2 22 3 7 3" xfId="34903"/>
    <cellStyle name="Normal 2 22 3 7 4" xfId="34904"/>
    <cellStyle name="Normal 2 22 3 7 5" xfId="34905"/>
    <cellStyle name="Normal 2 22 3 7 6" xfId="34906"/>
    <cellStyle name="Normal 2 22 3 7 7" xfId="34907"/>
    <cellStyle name="Normal 2 22 3 8" xfId="34908"/>
    <cellStyle name="Normal 2 22 3 8 2" xfId="34909"/>
    <cellStyle name="Normal 2 22 3 8 3" xfId="34910"/>
    <cellStyle name="Normal 2 22 3 8 4" xfId="34911"/>
    <cellStyle name="Normal 2 22 3 8 5" xfId="34912"/>
    <cellStyle name="Normal 2 22 3 8 6" xfId="34913"/>
    <cellStyle name="Normal 2 22 3 9" xfId="34914"/>
    <cellStyle name="Normal 2 22 3 9 2" xfId="34915"/>
    <cellStyle name="Normal 2 22 3 9 2 2" xfId="34916"/>
    <cellStyle name="Normal 2 22 3 9 3" xfId="34917"/>
    <cellStyle name="Normal 2 22 4" xfId="34918"/>
    <cellStyle name="Normal 2 22 4 10" xfId="34919"/>
    <cellStyle name="Normal 2 22 4 11" xfId="34920"/>
    <cellStyle name="Normal 2 22 4 12" xfId="34921"/>
    <cellStyle name="Normal 2 22 4 13" xfId="34922"/>
    <cellStyle name="Normal 2 22 4 2" xfId="34923"/>
    <cellStyle name="Normal 2 22 4 2 2" xfId="34924"/>
    <cellStyle name="Normal 2 22 4 2 2 2" xfId="34925"/>
    <cellStyle name="Normal 2 22 4 2 2 3" xfId="34926"/>
    <cellStyle name="Normal 2 22 4 2 2 4" xfId="34927"/>
    <cellStyle name="Normal 2 22 4 2 2 5" xfId="34928"/>
    <cellStyle name="Normal 2 22 4 2 2 6" xfId="34929"/>
    <cellStyle name="Normal 2 22 4 2 3" xfId="34930"/>
    <cellStyle name="Normal 2 22 4 2 4" xfId="34931"/>
    <cellStyle name="Normal 2 22 4 2 5" xfId="34932"/>
    <cellStyle name="Normal 2 22 4 2 6" xfId="34933"/>
    <cellStyle name="Normal 2 22 4 2 7" xfId="34934"/>
    <cellStyle name="Normal 2 22 4 3" xfId="34935"/>
    <cellStyle name="Normal 2 22 4 3 2" xfId="34936"/>
    <cellStyle name="Normal 2 22 4 3 2 2" xfId="34937"/>
    <cellStyle name="Normal 2 22 4 3 2 3" xfId="34938"/>
    <cellStyle name="Normal 2 22 4 3 2 4" xfId="34939"/>
    <cellStyle name="Normal 2 22 4 3 2 5" xfId="34940"/>
    <cellStyle name="Normal 2 22 4 3 2 6" xfId="34941"/>
    <cellStyle name="Normal 2 22 4 3 3" xfId="34942"/>
    <cellStyle name="Normal 2 22 4 3 4" xfId="34943"/>
    <cellStyle name="Normal 2 22 4 3 5" xfId="34944"/>
    <cellStyle name="Normal 2 22 4 3 6" xfId="34945"/>
    <cellStyle name="Normal 2 22 4 3 7" xfId="34946"/>
    <cellStyle name="Normal 2 22 4 4" xfId="34947"/>
    <cellStyle name="Normal 2 22 4 4 2" xfId="34948"/>
    <cellStyle name="Normal 2 22 4 4 2 2" xfId="34949"/>
    <cellStyle name="Normal 2 22 4 4 2 3" xfId="34950"/>
    <cellStyle name="Normal 2 22 4 4 2 4" xfId="34951"/>
    <cellStyle name="Normal 2 22 4 4 2 5" xfId="34952"/>
    <cellStyle name="Normal 2 22 4 4 2 6" xfId="34953"/>
    <cellStyle name="Normal 2 22 4 4 3" xfId="34954"/>
    <cellStyle name="Normal 2 22 4 4 4" xfId="34955"/>
    <cellStyle name="Normal 2 22 4 4 5" xfId="34956"/>
    <cellStyle name="Normal 2 22 4 4 6" xfId="34957"/>
    <cellStyle name="Normal 2 22 4 4 7" xfId="34958"/>
    <cellStyle name="Normal 2 22 4 5" xfId="34959"/>
    <cellStyle name="Normal 2 22 4 5 2" xfId="34960"/>
    <cellStyle name="Normal 2 22 4 5 2 2" xfId="34961"/>
    <cellStyle name="Normal 2 22 4 5 2 3" xfId="34962"/>
    <cellStyle name="Normal 2 22 4 5 2 4" xfId="34963"/>
    <cellStyle name="Normal 2 22 4 5 2 5" xfId="34964"/>
    <cellStyle name="Normal 2 22 4 5 2 6" xfId="34965"/>
    <cellStyle name="Normal 2 22 4 5 3" xfId="34966"/>
    <cellStyle name="Normal 2 22 4 5 4" xfId="34967"/>
    <cellStyle name="Normal 2 22 4 5 5" xfId="34968"/>
    <cellStyle name="Normal 2 22 4 5 6" xfId="34969"/>
    <cellStyle name="Normal 2 22 4 5 7" xfId="34970"/>
    <cellStyle name="Normal 2 22 4 6" xfId="34971"/>
    <cellStyle name="Normal 2 22 4 6 2" xfId="34972"/>
    <cellStyle name="Normal 2 22 4 6 2 2" xfId="34973"/>
    <cellStyle name="Normal 2 22 4 6 2 3" xfId="34974"/>
    <cellStyle name="Normal 2 22 4 6 2 4" xfId="34975"/>
    <cellStyle name="Normal 2 22 4 6 2 5" xfId="34976"/>
    <cellStyle name="Normal 2 22 4 6 2 6" xfId="34977"/>
    <cellStyle name="Normal 2 22 4 6 3" xfId="34978"/>
    <cellStyle name="Normal 2 22 4 6 4" xfId="34979"/>
    <cellStyle name="Normal 2 22 4 6 4 2" xfId="34980"/>
    <cellStyle name="Normal 2 22 4 6 4 2 2" xfId="34981"/>
    <cellStyle name="Normal 2 22 4 6 4 3" xfId="34982"/>
    <cellStyle name="Normal 2 22 4 6 5" xfId="34983"/>
    <cellStyle name="Normal 2 22 4 6 6" xfId="34984"/>
    <cellStyle name="Normal 2 22 4 6 7" xfId="34985"/>
    <cellStyle name="Normal 2 22 4 7" xfId="34986"/>
    <cellStyle name="Normal 2 22 4 7 2" xfId="34987"/>
    <cellStyle name="Normal 2 22 4 7 2 2" xfId="34988"/>
    <cellStyle name="Normal 2 22 4 7 2 3" xfId="34989"/>
    <cellStyle name="Normal 2 22 4 7 2 4" xfId="34990"/>
    <cellStyle name="Normal 2 22 4 7 2 5" xfId="34991"/>
    <cellStyle name="Normal 2 22 4 7 2 6" xfId="34992"/>
    <cellStyle name="Normal 2 22 4 7 3" xfId="34993"/>
    <cellStyle name="Normal 2 22 4 7 4" xfId="34994"/>
    <cellStyle name="Normal 2 22 4 7 5" xfId="34995"/>
    <cellStyle name="Normal 2 22 4 7 6" xfId="34996"/>
    <cellStyle name="Normal 2 22 4 7 7" xfId="34997"/>
    <cellStyle name="Normal 2 22 4 8" xfId="34998"/>
    <cellStyle name="Normal 2 22 4 8 2" xfId="34999"/>
    <cellStyle name="Normal 2 22 4 8 3" xfId="35000"/>
    <cellStyle name="Normal 2 22 4 8 4" xfId="35001"/>
    <cellStyle name="Normal 2 22 4 8 5" xfId="35002"/>
    <cellStyle name="Normal 2 22 4 8 6" xfId="35003"/>
    <cellStyle name="Normal 2 22 4 9" xfId="35004"/>
    <cellStyle name="Normal 2 22 5" xfId="35005"/>
    <cellStyle name="Normal 2 22 5 10" xfId="35006"/>
    <cellStyle name="Normal 2 22 5 11" xfId="35007"/>
    <cellStyle name="Normal 2 22 5 12" xfId="35008"/>
    <cellStyle name="Normal 2 22 5 13" xfId="35009"/>
    <cellStyle name="Normal 2 22 5 2" xfId="35010"/>
    <cellStyle name="Normal 2 22 5 2 2" xfId="35011"/>
    <cellStyle name="Normal 2 22 5 2 2 2" xfId="35012"/>
    <cellStyle name="Normal 2 22 5 2 2 3" xfId="35013"/>
    <cellStyle name="Normal 2 22 5 2 2 4" xfId="35014"/>
    <cellStyle name="Normal 2 22 5 2 2 5" xfId="35015"/>
    <cellStyle name="Normal 2 22 5 2 2 6" xfId="35016"/>
    <cellStyle name="Normal 2 22 5 2 3" xfId="35017"/>
    <cellStyle name="Normal 2 22 5 2 4" xfId="35018"/>
    <cellStyle name="Normal 2 22 5 2 5" xfId="35019"/>
    <cellStyle name="Normal 2 22 5 2 6" xfId="35020"/>
    <cellStyle name="Normal 2 22 5 2 7" xfId="35021"/>
    <cellStyle name="Normal 2 22 5 3" xfId="35022"/>
    <cellStyle name="Normal 2 22 5 3 2" xfId="35023"/>
    <cellStyle name="Normal 2 22 5 3 2 2" xfId="35024"/>
    <cellStyle name="Normal 2 22 5 3 2 3" xfId="35025"/>
    <cellStyle name="Normal 2 22 5 3 2 4" xfId="35026"/>
    <cellStyle name="Normal 2 22 5 3 2 5" xfId="35027"/>
    <cellStyle name="Normal 2 22 5 3 2 6" xfId="35028"/>
    <cellStyle name="Normal 2 22 5 3 3" xfId="35029"/>
    <cellStyle name="Normal 2 22 5 3 4" xfId="35030"/>
    <cellStyle name="Normal 2 22 5 3 5" xfId="35031"/>
    <cellStyle name="Normal 2 22 5 3 6" xfId="35032"/>
    <cellStyle name="Normal 2 22 5 3 7" xfId="35033"/>
    <cellStyle name="Normal 2 22 5 4" xfId="35034"/>
    <cellStyle name="Normal 2 22 5 4 2" xfId="35035"/>
    <cellStyle name="Normal 2 22 5 4 2 2" xfId="35036"/>
    <cellStyle name="Normal 2 22 5 4 2 3" xfId="35037"/>
    <cellStyle name="Normal 2 22 5 4 2 4" xfId="35038"/>
    <cellStyle name="Normal 2 22 5 4 2 5" xfId="35039"/>
    <cellStyle name="Normal 2 22 5 4 2 6" xfId="35040"/>
    <cellStyle name="Normal 2 22 5 4 3" xfId="35041"/>
    <cellStyle name="Normal 2 22 5 4 4" xfId="35042"/>
    <cellStyle name="Normal 2 22 5 4 5" xfId="35043"/>
    <cellStyle name="Normal 2 22 5 4 6" xfId="35044"/>
    <cellStyle name="Normal 2 22 5 4 7" xfId="35045"/>
    <cellStyle name="Normal 2 22 5 5" xfId="35046"/>
    <cellStyle name="Normal 2 22 5 5 2" xfId="35047"/>
    <cellStyle name="Normal 2 22 5 5 2 2" xfId="35048"/>
    <cellStyle name="Normal 2 22 5 5 2 3" xfId="35049"/>
    <cellStyle name="Normal 2 22 5 5 2 4" xfId="35050"/>
    <cellStyle name="Normal 2 22 5 5 2 5" xfId="35051"/>
    <cellStyle name="Normal 2 22 5 5 2 6" xfId="35052"/>
    <cellStyle name="Normal 2 22 5 5 3" xfId="35053"/>
    <cellStyle name="Normal 2 22 5 5 4" xfId="35054"/>
    <cellStyle name="Normal 2 22 5 5 5" xfId="35055"/>
    <cellStyle name="Normal 2 22 5 5 6" xfId="35056"/>
    <cellStyle name="Normal 2 22 5 5 7" xfId="35057"/>
    <cellStyle name="Normal 2 22 5 6" xfId="35058"/>
    <cellStyle name="Normal 2 22 5 6 2" xfId="35059"/>
    <cellStyle name="Normal 2 22 5 6 2 2" xfId="35060"/>
    <cellStyle name="Normal 2 22 5 6 2 3" xfId="35061"/>
    <cellStyle name="Normal 2 22 5 6 2 4" xfId="35062"/>
    <cellStyle name="Normal 2 22 5 6 2 5" xfId="35063"/>
    <cellStyle name="Normal 2 22 5 6 2 6" xfId="35064"/>
    <cellStyle name="Normal 2 22 5 6 3" xfId="35065"/>
    <cellStyle name="Normal 2 22 5 6 4" xfId="35066"/>
    <cellStyle name="Normal 2 22 5 6 5" xfId="35067"/>
    <cellStyle name="Normal 2 22 5 6 6" xfId="35068"/>
    <cellStyle name="Normal 2 22 5 6 7" xfId="35069"/>
    <cellStyle name="Normal 2 22 5 7" xfId="35070"/>
    <cellStyle name="Normal 2 22 5 7 2" xfId="35071"/>
    <cellStyle name="Normal 2 22 5 7 2 2" xfId="35072"/>
    <cellStyle name="Normal 2 22 5 7 2 3" xfId="35073"/>
    <cellStyle name="Normal 2 22 5 7 2 4" xfId="35074"/>
    <cellStyle name="Normal 2 22 5 7 2 5" xfId="35075"/>
    <cellStyle name="Normal 2 22 5 7 2 6" xfId="35076"/>
    <cellStyle name="Normal 2 22 5 7 3" xfId="35077"/>
    <cellStyle name="Normal 2 22 5 7 4" xfId="35078"/>
    <cellStyle name="Normal 2 22 5 7 5" xfId="35079"/>
    <cellStyle name="Normal 2 22 5 7 6" xfId="35080"/>
    <cellStyle name="Normal 2 22 5 7 7" xfId="35081"/>
    <cellStyle name="Normal 2 22 5 8" xfId="35082"/>
    <cellStyle name="Normal 2 22 5 8 2" xfId="35083"/>
    <cellStyle name="Normal 2 22 5 8 3" xfId="35084"/>
    <cellStyle name="Normal 2 22 5 8 4" xfId="35085"/>
    <cellStyle name="Normal 2 22 5 8 5" xfId="35086"/>
    <cellStyle name="Normal 2 22 5 8 6" xfId="35087"/>
    <cellStyle name="Normal 2 22 5 9" xfId="35088"/>
    <cellStyle name="Normal 2 22 6" xfId="35089"/>
    <cellStyle name="Normal 2 22 6 10" xfId="35090"/>
    <cellStyle name="Normal 2 22 6 11" xfId="35091"/>
    <cellStyle name="Normal 2 22 6 12" xfId="35092"/>
    <cellStyle name="Normal 2 22 6 13" xfId="35093"/>
    <cellStyle name="Normal 2 22 6 2" xfId="35094"/>
    <cellStyle name="Normal 2 22 6 2 2" xfId="35095"/>
    <cellStyle name="Normal 2 22 6 2 2 2" xfId="35096"/>
    <cellStyle name="Normal 2 22 6 2 2 3" xfId="35097"/>
    <cellStyle name="Normal 2 22 6 2 2 3 2" xfId="35098"/>
    <cellStyle name="Normal 2 22 6 2 2 3 2 2" xfId="35099"/>
    <cellStyle name="Normal 2 22 6 2 2 3 3" xfId="35100"/>
    <cellStyle name="Normal 2 22 6 2 2 4" xfId="35101"/>
    <cellStyle name="Normal 2 22 6 2 2 5" xfId="35102"/>
    <cellStyle name="Normal 2 22 6 2 2 6" xfId="35103"/>
    <cellStyle name="Normal 2 22 6 2 3" xfId="35104"/>
    <cellStyle name="Normal 2 22 6 2 4" xfId="35105"/>
    <cellStyle name="Normal 2 22 6 2 5" xfId="35106"/>
    <cellStyle name="Normal 2 22 6 2 6" xfId="35107"/>
    <cellStyle name="Normal 2 22 6 2 7" xfId="35108"/>
    <cellStyle name="Normal 2 22 6 3" xfId="35109"/>
    <cellStyle name="Normal 2 22 6 3 2" xfId="35110"/>
    <cellStyle name="Normal 2 22 6 3 2 2" xfId="35111"/>
    <cellStyle name="Normal 2 22 6 3 2 3" xfId="35112"/>
    <cellStyle name="Normal 2 22 6 3 2 4" xfId="35113"/>
    <cellStyle name="Normal 2 22 6 3 2 5" xfId="35114"/>
    <cellStyle name="Normal 2 22 6 3 2 6" xfId="35115"/>
    <cellStyle name="Normal 2 22 6 3 3" xfId="35116"/>
    <cellStyle name="Normal 2 22 6 3 4" xfId="35117"/>
    <cellStyle name="Normal 2 22 6 3 5" xfId="35118"/>
    <cellStyle name="Normal 2 22 6 3 6" xfId="35119"/>
    <cellStyle name="Normal 2 22 6 3 7" xfId="35120"/>
    <cellStyle name="Normal 2 22 6 4" xfId="35121"/>
    <cellStyle name="Normal 2 22 6 4 2" xfId="35122"/>
    <cellStyle name="Normal 2 22 6 4 2 2" xfId="35123"/>
    <cellStyle name="Normal 2 22 6 4 2 3" xfId="35124"/>
    <cellStyle name="Normal 2 22 6 4 2 4" xfId="35125"/>
    <cellStyle name="Normal 2 22 6 4 2 5" xfId="35126"/>
    <cellStyle name="Normal 2 22 6 4 2 6" xfId="35127"/>
    <cellStyle name="Normal 2 22 6 4 3" xfId="35128"/>
    <cellStyle name="Normal 2 22 6 4 4" xfId="35129"/>
    <cellStyle name="Normal 2 22 6 4 5" xfId="35130"/>
    <cellStyle name="Normal 2 22 6 4 6" xfId="35131"/>
    <cellStyle name="Normal 2 22 6 4 7" xfId="35132"/>
    <cellStyle name="Normal 2 22 6 5" xfId="35133"/>
    <cellStyle name="Normal 2 22 6 5 2" xfId="35134"/>
    <cellStyle name="Normal 2 22 6 5 2 2" xfId="35135"/>
    <cellStyle name="Normal 2 22 6 5 2 3" xfId="35136"/>
    <cellStyle name="Normal 2 22 6 5 2 4" xfId="35137"/>
    <cellStyle name="Normal 2 22 6 5 2 5" xfId="35138"/>
    <cellStyle name="Normal 2 22 6 5 2 6" xfId="35139"/>
    <cellStyle name="Normal 2 22 6 5 3" xfId="35140"/>
    <cellStyle name="Normal 2 22 6 5 4" xfId="35141"/>
    <cellStyle name="Normal 2 22 6 5 5" xfId="35142"/>
    <cellStyle name="Normal 2 22 6 5 6" xfId="35143"/>
    <cellStyle name="Normal 2 22 6 5 7" xfId="35144"/>
    <cellStyle name="Normal 2 22 6 6" xfId="35145"/>
    <cellStyle name="Normal 2 22 6 6 2" xfId="35146"/>
    <cellStyle name="Normal 2 22 6 6 2 2" xfId="35147"/>
    <cellStyle name="Normal 2 22 6 6 2 3" xfId="35148"/>
    <cellStyle name="Normal 2 22 6 6 2 4" xfId="35149"/>
    <cellStyle name="Normal 2 22 6 6 2 5" xfId="35150"/>
    <cellStyle name="Normal 2 22 6 6 2 6" xfId="35151"/>
    <cellStyle name="Normal 2 22 6 6 3" xfId="35152"/>
    <cellStyle name="Normal 2 22 6 6 4" xfId="35153"/>
    <cellStyle name="Normal 2 22 6 6 5" xfId="35154"/>
    <cellStyle name="Normal 2 22 6 6 6" xfId="35155"/>
    <cellStyle name="Normal 2 22 6 6 7" xfId="35156"/>
    <cellStyle name="Normal 2 22 6 7" xfId="35157"/>
    <cellStyle name="Normal 2 22 6 7 2" xfId="35158"/>
    <cellStyle name="Normal 2 22 6 7 2 2" xfId="35159"/>
    <cellStyle name="Normal 2 22 6 7 2 3" xfId="35160"/>
    <cellStyle name="Normal 2 22 6 7 2 4" xfId="35161"/>
    <cellStyle name="Normal 2 22 6 7 2 5" xfId="35162"/>
    <cellStyle name="Normal 2 22 6 7 2 6" xfId="35163"/>
    <cellStyle name="Normal 2 22 6 7 3" xfId="35164"/>
    <cellStyle name="Normal 2 22 6 7 4" xfId="35165"/>
    <cellStyle name="Normal 2 22 6 7 5" xfId="35166"/>
    <cellStyle name="Normal 2 22 6 7 6" xfId="35167"/>
    <cellStyle name="Normal 2 22 6 7 7" xfId="35168"/>
    <cellStyle name="Normal 2 22 6 8" xfId="35169"/>
    <cellStyle name="Normal 2 22 6 8 2" xfId="35170"/>
    <cellStyle name="Normal 2 22 6 8 2 2" xfId="35171"/>
    <cellStyle name="Normal 2 22 6 8 3" xfId="35172"/>
    <cellStyle name="Normal 2 22 6 8 4" xfId="35173"/>
    <cellStyle name="Normal 2 22 6 8 5" xfId="35174"/>
    <cellStyle name="Normal 2 22 6 8 6" xfId="35175"/>
    <cellStyle name="Normal 2 22 6 9" xfId="35176"/>
    <cellStyle name="Normal 2 22 7" xfId="35177"/>
    <cellStyle name="Normal 2 22 7 10" xfId="35178"/>
    <cellStyle name="Normal 2 22 7 11" xfId="35179"/>
    <cellStyle name="Normal 2 22 7 12" xfId="35180"/>
    <cellStyle name="Normal 2 22 7 13" xfId="35181"/>
    <cellStyle name="Normal 2 22 7 2" xfId="35182"/>
    <cellStyle name="Normal 2 22 7 2 2" xfId="35183"/>
    <cellStyle name="Normal 2 22 7 2 2 2" xfId="35184"/>
    <cellStyle name="Normal 2 22 7 2 2 3" xfId="35185"/>
    <cellStyle name="Normal 2 22 7 2 2 4" xfId="35186"/>
    <cellStyle name="Normal 2 22 7 2 2 5" xfId="35187"/>
    <cellStyle name="Normal 2 22 7 2 2 6" xfId="35188"/>
    <cellStyle name="Normal 2 22 7 2 3" xfId="35189"/>
    <cellStyle name="Normal 2 22 7 2 4" xfId="35190"/>
    <cellStyle name="Normal 2 22 7 2 5" xfId="35191"/>
    <cellStyle name="Normal 2 22 7 2 6" xfId="35192"/>
    <cellStyle name="Normal 2 22 7 2 7" xfId="35193"/>
    <cellStyle name="Normal 2 22 7 3" xfId="35194"/>
    <cellStyle name="Normal 2 22 7 3 2" xfId="35195"/>
    <cellStyle name="Normal 2 22 7 3 2 2" xfId="35196"/>
    <cellStyle name="Normal 2 22 7 3 2 3" xfId="35197"/>
    <cellStyle name="Normal 2 22 7 3 2 4" xfId="35198"/>
    <cellStyle name="Normal 2 22 7 3 2 5" xfId="35199"/>
    <cellStyle name="Normal 2 22 7 3 2 6" xfId="35200"/>
    <cellStyle name="Normal 2 22 7 3 3" xfId="35201"/>
    <cellStyle name="Normal 2 22 7 3 4" xfId="35202"/>
    <cellStyle name="Normal 2 22 7 3 5" xfId="35203"/>
    <cellStyle name="Normal 2 22 7 3 6" xfId="35204"/>
    <cellStyle name="Normal 2 22 7 3 7" xfId="35205"/>
    <cellStyle name="Normal 2 22 7 4" xfId="35206"/>
    <cellStyle name="Normal 2 22 7 4 2" xfId="35207"/>
    <cellStyle name="Normal 2 22 7 4 2 2" xfId="35208"/>
    <cellStyle name="Normal 2 22 7 4 2 3" xfId="35209"/>
    <cellStyle name="Normal 2 22 7 4 2 4" xfId="35210"/>
    <cellStyle name="Normal 2 22 7 4 2 5" xfId="35211"/>
    <cellStyle name="Normal 2 22 7 4 2 6" xfId="35212"/>
    <cellStyle name="Normal 2 22 7 4 3" xfId="35213"/>
    <cellStyle name="Normal 2 22 7 4 4" xfId="35214"/>
    <cellStyle name="Normal 2 22 7 4 5" xfId="35215"/>
    <cellStyle name="Normal 2 22 7 4 6" xfId="35216"/>
    <cellStyle name="Normal 2 22 7 4 7" xfId="35217"/>
    <cellStyle name="Normal 2 22 7 5" xfId="35218"/>
    <cellStyle name="Normal 2 22 7 5 2" xfId="35219"/>
    <cellStyle name="Normal 2 22 7 5 2 2" xfId="35220"/>
    <cellStyle name="Normal 2 22 7 5 2 3" xfId="35221"/>
    <cellStyle name="Normal 2 22 7 5 2 4" xfId="35222"/>
    <cellStyle name="Normal 2 22 7 5 2 5" xfId="35223"/>
    <cellStyle name="Normal 2 22 7 5 2 6" xfId="35224"/>
    <cellStyle name="Normal 2 22 7 5 3" xfId="35225"/>
    <cellStyle name="Normal 2 22 7 5 4" xfId="35226"/>
    <cellStyle name="Normal 2 22 7 5 5" xfId="35227"/>
    <cellStyle name="Normal 2 22 7 5 6" xfId="35228"/>
    <cellStyle name="Normal 2 22 7 5 7" xfId="35229"/>
    <cellStyle name="Normal 2 22 7 6" xfId="35230"/>
    <cellStyle name="Normal 2 22 7 6 2" xfId="35231"/>
    <cellStyle name="Normal 2 22 7 6 2 2" xfId="35232"/>
    <cellStyle name="Normal 2 22 7 6 2 3" xfId="35233"/>
    <cellStyle name="Normal 2 22 7 6 2 4" xfId="35234"/>
    <cellStyle name="Normal 2 22 7 6 2 5" xfId="35235"/>
    <cellStyle name="Normal 2 22 7 6 2 6" xfId="35236"/>
    <cellStyle name="Normal 2 22 7 6 3" xfId="35237"/>
    <cellStyle name="Normal 2 22 7 6 4" xfId="35238"/>
    <cellStyle name="Normal 2 22 7 6 5" xfId="35239"/>
    <cellStyle name="Normal 2 22 7 6 6" xfId="35240"/>
    <cellStyle name="Normal 2 22 7 6 7" xfId="35241"/>
    <cellStyle name="Normal 2 22 7 7" xfId="35242"/>
    <cellStyle name="Normal 2 22 7 7 2" xfId="35243"/>
    <cellStyle name="Normal 2 22 7 7 2 2" xfId="35244"/>
    <cellStyle name="Normal 2 22 7 7 2 3" xfId="35245"/>
    <cellStyle name="Normal 2 22 7 7 2 4" xfId="35246"/>
    <cellStyle name="Normal 2 22 7 7 2 5" xfId="35247"/>
    <cellStyle name="Normal 2 22 7 7 2 6" xfId="35248"/>
    <cellStyle name="Normal 2 22 7 7 3" xfId="35249"/>
    <cellStyle name="Normal 2 22 7 7 4" xfId="35250"/>
    <cellStyle name="Normal 2 22 7 7 5" xfId="35251"/>
    <cellStyle name="Normal 2 22 7 7 6" xfId="35252"/>
    <cellStyle name="Normal 2 22 7 7 7" xfId="35253"/>
    <cellStyle name="Normal 2 22 7 8" xfId="35254"/>
    <cellStyle name="Normal 2 22 7 8 2" xfId="35255"/>
    <cellStyle name="Normal 2 22 7 8 3" xfId="35256"/>
    <cellStyle name="Normal 2 22 7 8 4" xfId="35257"/>
    <cellStyle name="Normal 2 22 7 8 5" xfId="35258"/>
    <cellStyle name="Normal 2 22 7 8 6" xfId="35259"/>
    <cellStyle name="Normal 2 22 7 9" xfId="35260"/>
    <cellStyle name="Normal 2 22 8" xfId="35261"/>
    <cellStyle name="Normal 2 22 8 10" xfId="35262"/>
    <cellStyle name="Normal 2 22 8 11" xfId="35263"/>
    <cellStyle name="Normal 2 22 8 12" xfId="35264"/>
    <cellStyle name="Normal 2 22 8 13" xfId="35265"/>
    <cellStyle name="Normal 2 22 8 2" xfId="35266"/>
    <cellStyle name="Normal 2 22 8 2 2" xfId="35267"/>
    <cellStyle name="Normal 2 22 8 2 2 2" xfId="35268"/>
    <cellStyle name="Normal 2 22 8 2 2 3" xfId="35269"/>
    <cellStyle name="Normal 2 22 8 2 2 4" xfId="35270"/>
    <cellStyle name="Normal 2 22 8 2 2 5" xfId="35271"/>
    <cellStyle name="Normal 2 22 8 2 2 6" xfId="35272"/>
    <cellStyle name="Normal 2 22 8 2 3" xfId="35273"/>
    <cellStyle name="Normal 2 22 8 2 4" xfId="35274"/>
    <cellStyle name="Normal 2 22 8 2 5" xfId="35275"/>
    <cellStyle name="Normal 2 22 8 2 6" xfId="35276"/>
    <cellStyle name="Normal 2 22 8 2 7" xfId="35277"/>
    <cellStyle name="Normal 2 22 8 3" xfId="35278"/>
    <cellStyle name="Normal 2 22 8 3 2" xfId="35279"/>
    <cellStyle name="Normal 2 22 8 3 2 2" xfId="35280"/>
    <cellStyle name="Normal 2 22 8 3 2 3" xfId="35281"/>
    <cellStyle name="Normal 2 22 8 3 2 4" xfId="35282"/>
    <cellStyle name="Normal 2 22 8 3 2 5" xfId="35283"/>
    <cellStyle name="Normal 2 22 8 3 2 6" xfId="35284"/>
    <cellStyle name="Normal 2 22 8 3 3" xfId="35285"/>
    <cellStyle name="Normal 2 22 8 3 4" xfId="35286"/>
    <cellStyle name="Normal 2 22 8 3 5" xfId="35287"/>
    <cellStyle name="Normal 2 22 8 3 6" xfId="35288"/>
    <cellStyle name="Normal 2 22 8 3 7" xfId="35289"/>
    <cellStyle name="Normal 2 22 8 4" xfId="35290"/>
    <cellStyle name="Normal 2 22 8 4 2" xfId="35291"/>
    <cellStyle name="Normal 2 22 8 4 2 2" xfId="35292"/>
    <cellStyle name="Normal 2 22 8 4 2 3" xfId="35293"/>
    <cellStyle name="Normal 2 22 8 4 2 4" xfId="35294"/>
    <cellStyle name="Normal 2 22 8 4 2 5" xfId="35295"/>
    <cellStyle name="Normal 2 22 8 4 2 6" xfId="35296"/>
    <cellStyle name="Normal 2 22 8 4 3" xfId="35297"/>
    <cellStyle name="Normal 2 22 8 4 4" xfId="35298"/>
    <cellStyle name="Normal 2 22 8 4 5" xfId="35299"/>
    <cellStyle name="Normal 2 22 8 4 6" xfId="35300"/>
    <cellStyle name="Normal 2 22 8 4 7" xfId="35301"/>
    <cellStyle name="Normal 2 22 8 5" xfId="35302"/>
    <cellStyle name="Normal 2 22 8 5 2" xfId="35303"/>
    <cellStyle name="Normal 2 22 8 5 2 2" xfId="35304"/>
    <cellStyle name="Normal 2 22 8 5 2 3" xfId="35305"/>
    <cellStyle name="Normal 2 22 8 5 2 4" xfId="35306"/>
    <cellStyle name="Normal 2 22 8 5 2 5" xfId="35307"/>
    <cellStyle name="Normal 2 22 8 5 2 6" xfId="35308"/>
    <cellStyle name="Normal 2 22 8 5 3" xfId="35309"/>
    <cellStyle name="Normal 2 22 8 5 4" xfId="35310"/>
    <cellStyle name="Normal 2 22 8 5 5" xfId="35311"/>
    <cellStyle name="Normal 2 22 8 5 6" xfId="35312"/>
    <cellStyle name="Normal 2 22 8 5 7" xfId="35313"/>
    <cellStyle name="Normal 2 22 8 6" xfId="35314"/>
    <cellStyle name="Normal 2 22 8 6 2" xfId="35315"/>
    <cellStyle name="Normal 2 22 8 6 2 2" xfId="35316"/>
    <cellStyle name="Normal 2 22 8 6 2 3" xfId="35317"/>
    <cellStyle name="Normal 2 22 8 6 2 4" xfId="35318"/>
    <cellStyle name="Normal 2 22 8 6 2 5" xfId="35319"/>
    <cellStyle name="Normal 2 22 8 6 2 6" xfId="35320"/>
    <cellStyle name="Normal 2 22 8 6 3" xfId="35321"/>
    <cellStyle name="Normal 2 22 8 6 4" xfId="35322"/>
    <cellStyle name="Normal 2 22 8 6 5" xfId="35323"/>
    <cellStyle name="Normal 2 22 8 6 6" xfId="35324"/>
    <cellStyle name="Normal 2 22 8 6 7" xfId="35325"/>
    <cellStyle name="Normal 2 22 8 7" xfId="35326"/>
    <cellStyle name="Normal 2 22 8 7 2" xfId="35327"/>
    <cellStyle name="Normal 2 22 8 7 2 2" xfId="35328"/>
    <cellStyle name="Normal 2 22 8 7 2 3" xfId="35329"/>
    <cellStyle name="Normal 2 22 8 7 2 4" xfId="35330"/>
    <cellStyle name="Normal 2 22 8 7 2 5" xfId="35331"/>
    <cellStyle name="Normal 2 22 8 7 2 6" xfId="35332"/>
    <cellStyle name="Normal 2 22 8 7 3" xfId="35333"/>
    <cellStyle name="Normal 2 22 8 7 4" xfId="35334"/>
    <cellStyle name="Normal 2 22 8 7 5" xfId="35335"/>
    <cellStyle name="Normal 2 22 8 7 6" xfId="35336"/>
    <cellStyle name="Normal 2 22 8 7 7" xfId="35337"/>
    <cellStyle name="Normal 2 22 8 8" xfId="35338"/>
    <cellStyle name="Normal 2 22 8 8 2" xfId="35339"/>
    <cellStyle name="Normal 2 22 8 8 3" xfId="35340"/>
    <cellStyle name="Normal 2 22 8 8 4" xfId="35341"/>
    <cellStyle name="Normal 2 22 8 8 5" xfId="35342"/>
    <cellStyle name="Normal 2 22 8 8 6" xfId="35343"/>
    <cellStyle name="Normal 2 22 8 9" xfId="35344"/>
    <cellStyle name="Normal 2 22 9" xfId="35345"/>
    <cellStyle name="Normal 2 22 9 10" xfId="35346"/>
    <cellStyle name="Normal 2 22 9 11" xfId="35347"/>
    <cellStyle name="Normal 2 22 9 12" xfId="35348"/>
    <cellStyle name="Normal 2 22 9 13" xfId="35349"/>
    <cellStyle name="Normal 2 22 9 2" xfId="35350"/>
    <cellStyle name="Normal 2 22 9 2 2" xfId="35351"/>
    <cellStyle name="Normal 2 22 9 2 2 2" xfId="35352"/>
    <cellStyle name="Normal 2 22 9 2 2 3" xfId="35353"/>
    <cellStyle name="Normal 2 22 9 2 2 4" xfId="35354"/>
    <cellStyle name="Normal 2 22 9 2 2 5" xfId="35355"/>
    <cellStyle name="Normal 2 22 9 2 2 6" xfId="35356"/>
    <cellStyle name="Normal 2 22 9 2 3" xfId="35357"/>
    <cellStyle name="Normal 2 22 9 2 4" xfId="35358"/>
    <cellStyle name="Normal 2 22 9 2 5" xfId="35359"/>
    <cellStyle name="Normal 2 22 9 2 6" xfId="35360"/>
    <cellStyle name="Normal 2 22 9 2 7" xfId="35361"/>
    <cellStyle name="Normal 2 22 9 3" xfId="35362"/>
    <cellStyle name="Normal 2 22 9 3 2" xfId="35363"/>
    <cellStyle name="Normal 2 22 9 3 2 2" xfId="35364"/>
    <cellStyle name="Normal 2 22 9 3 2 3" xfId="35365"/>
    <cellStyle name="Normal 2 22 9 3 2 4" xfId="35366"/>
    <cellStyle name="Normal 2 22 9 3 2 5" xfId="35367"/>
    <cellStyle name="Normal 2 22 9 3 2 6" xfId="35368"/>
    <cellStyle name="Normal 2 22 9 3 3" xfId="35369"/>
    <cellStyle name="Normal 2 22 9 3 4" xfId="35370"/>
    <cellStyle name="Normal 2 22 9 3 5" xfId="35371"/>
    <cellStyle name="Normal 2 22 9 3 6" xfId="35372"/>
    <cellStyle name="Normal 2 22 9 3 7" xfId="35373"/>
    <cellStyle name="Normal 2 22 9 4" xfId="35374"/>
    <cellStyle name="Normal 2 22 9 4 2" xfId="35375"/>
    <cellStyle name="Normal 2 22 9 4 2 2" xfId="35376"/>
    <cellStyle name="Normal 2 22 9 4 2 3" xfId="35377"/>
    <cellStyle name="Normal 2 22 9 4 2 4" xfId="35378"/>
    <cellStyle name="Normal 2 22 9 4 2 5" xfId="35379"/>
    <cellStyle name="Normal 2 22 9 4 2 6" xfId="35380"/>
    <cellStyle name="Normal 2 22 9 4 3" xfId="35381"/>
    <cellStyle name="Normal 2 22 9 4 4" xfId="35382"/>
    <cellStyle name="Normal 2 22 9 4 5" xfId="35383"/>
    <cellStyle name="Normal 2 22 9 4 6" xfId="35384"/>
    <cellStyle name="Normal 2 22 9 4 7" xfId="35385"/>
    <cellStyle name="Normal 2 22 9 5" xfId="35386"/>
    <cellStyle name="Normal 2 22 9 5 2" xfId="35387"/>
    <cellStyle name="Normal 2 22 9 5 2 2" xfId="35388"/>
    <cellStyle name="Normal 2 22 9 5 2 3" xfId="35389"/>
    <cellStyle name="Normal 2 22 9 5 2 4" xfId="35390"/>
    <cellStyle name="Normal 2 22 9 5 2 5" xfId="35391"/>
    <cellStyle name="Normal 2 22 9 5 2 6" xfId="35392"/>
    <cellStyle name="Normal 2 22 9 5 3" xfId="35393"/>
    <cellStyle name="Normal 2 22 9 5 4" xfId="35394"/>
    <cellStyle name="Normal 2 22 9 5 5" xfId="35395"/>
    <cellStyle name="Normal 2 22 9 5 6" xfId="35396"/>
    <cellStyle name="Normal 2 22 9 5 7" xfId="35397"/>
    <cellStyle name="Normal 2 22 9 6" xfId="35398"/>
    <cellStyle name="Normal 2 22 9 6 2" xfId="35399"/>
    <cellStyle name="Normal 2 22 9 6 2 2" xfId="35400"/>
    <cellStyle name="Normal 2 22 9 6 2 3" xfId="35401"/>
    <cellStyle name="Normal 2 22 9 6 2 4" xfId="35402"/>
    <cellStyle name="Normal 2 22 9 6 2 5" xfId="35403"/>
    <cellStyle name="Normal 2 22 9 6 2 6" xfId="35404"/>
    <cellStyle name="Normal 2 22 9 6 3" xfId="35405"/>
    <cellStyle name="Normal 2 22 9 6 4" xfId="35406"/>
    <cellStyle name="Normal 2 22 9 6 5" xfId="35407"/>
    <cellStyle name="Normal 2 22 9 6 6" xfId="35408"/>
    <cellStyle name="Normal 2 22 9 6 7" xfId="35409"/>
    <cellStyle name="Normal 2 22 9 7" xfId="35410"/>
    <cellStyle name="Normal 2 22 9 7 2" xfId="35411"/>
    <cellStyle name="Normal 2 22 9 7 2 2" xfId="35412"/>
    <cellStyle name="Normal 2 22 9 7 2 3" xfId="35413"/>
    <cellStyle name="Normal 2 22 9 7 2 4" xfId="35414"/>
    <cellStyle name="Normal 2 22 9 7 2 5" xfId="35415"/>
    <cellStyle name="Normal 2 22 9 7 2 6" xfId="35416"/>
    <cellStyle name="Normal 2 22 9 7 3" xfId="35417"/>
    <cellStyle name="Normal 2 22 9 7 3 2" xfId="35418"/>
    <cellStyle name="Normal 2 22 9 7 4" xfId="35419"/>
    <cellStyle name="Normal 2 22 9 7 5" xfId="35420"/>
    <cellStyle name="Normal 2 22 9 7 6" xfId="35421"/>
    <cellStyle name="Normal 2 22 9 7 7" xfId="35422"/>
    <cellStyle name="Normal 2 22 9 8" xfId="35423"/>
    <cellStyle name="Normal 2 22 9 8 2" xfId="35424"/>
    <cellStyle name="Normal 2 22 9 8 3" xfId="35425"/>
    <cellStyle name="Normal 2 22 9 8 4" xfId="35426"/>
    <cellStyle name="Normal 2 22 9 8 5" xfId="35427"/>
    <cellStyle name="Normal 2 22 9 8 6" xfId="35428"/>
    <cellStyle name="Normal 2 22 9 9" xfId="35429"/>
    <cellStyle name="Normal 2 23" xfId="35430"/>
    <cellStyle name="Normal 2 23 10" xfId="35431"/>
    <cellStyle name="Normal 2 23 10 10" xfId="35432"/>
    <cellStyle name="Normal 2 23 10 11" xfId="35433"/>
    <cellStyle name="Normal 2 23 10 12" xfId="35434"/>
    <cellStyle name="Normal 2 23 10 13" xfId="35435"/>
    <cellStyle name="Normal 2 23 10 2" xfId="35436"/>
    <cellStyle name="Normal 2 23 10 2 2" xfId="35437"/>
    <cellStyle name="Normal 2 23 10 2 2 2" xfId="35438"/>
    <cellStyle name="Normal 2 23 10 2 2 3" xfId="35439"/>
    <cellStyle name="Normal 2 23 10 2 2 4" xfId="35440"/>
    <cellStyle name="Normal 2 23 10 2 2 5" xfId="35441"/>
    <cellStyle name="Normal 2 23 10 2 2 6" xfId="35442"/>
    <cellStyle name="Normal 2 23 10 2 3" xfId="35443"/>
    <cellStyle name="Normal 2 23 10 2 3 2" xfId="35444"/>
    <cellStyle name="Normal 2 23 10 2 4" xfId="35445"/>
    <cellStyle name="Normal 2 23 10 2 5" xfId="35446"/>
    <cellStyle name="Normal 2 23 10 2 6" xfId="35447"/>
    <cellStyle name="Normal 2 23 10 2 7" xfId="35448"/>
    <cellStyle name="Normal 2 23 10 3" xfId="35449"/>
    <cellStyle name="Normal 2 23 10 3 2" xfId="35450"/>
    <cellStyle name="Normal 2 23 10 3 2 2" xfId="35451"/>
    <cellStyle name="Normal 2 23 10 3 2 3" xfId="35452"/>
    <cellStyle name="Normal 2 23 10 3 2 4" xfId="35453"/>
    <cellStyle name="Normal 2 23 10 3 2 5" xfId="35454"/>
    <cellStyle name="Normal 2 23 10 3 2 6" xfId="35455"/>
    <cellStyle name="Normal 2 23 10 3 3" xfId="35456"/>
    <cellStyle name="Normal 2 23 10 3 4" xfId="35457"/>
    <cellStyle name="Normal 2 23 10 3 5" xfId="35458"/>
    <cellStyle name="Normal 2 23 10 3 6" xfId="35459"/>
    <cellStyle name="Normal 2 23 10 3 7" xfId="35460"/>
    <cellStyle name="Normal 2 23 10 4" xfId="35461"/>
    <cellStyle name="Normal 2 23 10 4 2" xfId="35462"/>
    <cellStyle name="Normal 2 23 10 4 2 2" xfId="35463"/>
    <cellStyle name="Normal 2 23 10 4 2 3" xfId="35464"/>
    <cellStyle name="Normal 2 23 10 4 2 4" xfId="35465"/>
    <cellStyle name="Normal 2 23 10 4 2 5" xfId="35466"/>
    <cellStyle name="Normal 2 23 10 4 2 6" xfId="35467"/>
    <cellStyle name="Normal 2 23 10 4 3" xfId="35468"/>
    <cellStyle name="Normal 2 23 10 4 4" xfId="35469"/>
    <cellStyle name="Normal 2 23 10 4 5" xfId="35470"/>
    <cellStyle name="Normal 2 23 10 4 6" xfId="35471"/>
    <cellStyle name="Normal 2 23 10 4 7" xfId="35472"/>
    <cellStyle name="Normal 2 23 10 5" xfId="35473"/>
    <cellStyle name="Normal 2 23 10 5 2" xfId="35474"/>
    <cellStyle name="Normal 2 23 10 5 2 2" xfId="35475"/>
    <cellStyle name="Normal 2 23 10 5 2 3" xfId="35476"/>
    <cellStyle name="Normal 2 23 10 5 2 4" xfId="35477"/>
    <cellStyle name="Normal 2 23 10 5 2 5" xfId="35478"/>
    <cellStyle name="Normal 2 23 10 5 2 6" xfId="35479"/>
    <cellStyle name="Normal 2 23 10 5 3" xfId="35480"/>
    <cellStyle name="Normal 2 23 10 5 4" xfId="35481"/>
    <cellStyle name="Normal 2 23 10 5 5" xfId="35482"/>
    <cellStyle name="Normal 2 23 10 5 6" xfId="35483"/>
    <cellStyle name="Normal 2 23 10 5 7" xfId="35484"/>
    <cellStyle name="Normal 2 23 10 6" xfId="35485"/>
    <cellStyle name="Normal 2 23 10 6 2" xfId="35486"/>
    <cellStyle name="Normal 2 23 10 6 2 2" xfId="35487"/>
    <cellStyle name="Normal 2 23 10 6 2 3" xfId="35488"/>
    <cellStyle name="Normal 2 23 10 6 2 4" xfId="35489"/>
    <cellStyle name="Normal 2 23 10 6 2 5" xfId="35490"/>
    <cellStyle name="Normal 2 23 10 6 2 6" xfId="35491"/>
    <cellStyle name="Normal 2 23 10 6 3" xfId="35492"/>
    <cellStyle name="Normal 2 23 10 6 4" xfId="35493"/>
    <cellStyle name="Normal 2 23 10 6 5" xfId="35494"/>
    <cellStyle name="Normal 2 23 10 6 6" xfId="35495"/>
    <cellStyle name="Normal 2 23 10 6 7" xfId="35496"/>
    <cellStyle name="Normal 2 23 10 7" xfId="35497"/>
    <cellStyle name="Normal 2 23 10 7 2" xfId="35498"/>
    <cellStyle name="Normal 2 23 10 7 2 2" xfId="35499"/>
    <cellStyle name="Normal 2 23 10 7 2 3" xfId="35500"/>
    <cellStyle name="Normal 2 23 10 7 2 4" xfId="35501"/>
    <cellStyle name="Normal 2 23 10 7 2 5" xfId="35502"/>
    <cellStyle name="Normal 2 23 10 7 2 6" xfId="35503"/>
    <cellStyle name="Normal 2 23 10 7 3" xfId="35504"/>
    <cellStyle name="Normal 2 23 10 7 4" xfId="35505"/>
    <cellStyle name="Normal 2 23 10 7 5" xfId="35506"/>
    <cellStyle name="Normal 2 23 10 7 6" xfId="35507"/>
    <cellStyle name="Normal 2 23 10 7 7" xfId="35508"/>
    <cellStyle name="Normal 2 23 10 8" xfId="35509"/>
    <cellStyle name="Normal 2 23 10 8 2" xfId="35510"/>
    <cellStyle name="Normal 2 23 10 8 3" xfId="35511"/>
    <cellStyle name="Normal 2 23 10 8 4" xfId="35512"/>
    <cellStyle name="Normal 2 23 10 8 5" xfId="35513"/>
    <cellStyle name="Normal 2 23 10 8 6" xfId="35514"/>
    <cellStyle name="Normal 2 23 10 9" xfId="35515"/>
    <cellStyle name="Normal 2 23 11" xfId="35516"/>
    <cellStyle name="Normal 2 23 11 10" xfId="35517"/>
    <cellStyle name="Normal 2 23 11 11" xfId="35518"/>
    <cellStyle name="Normal 2 23 11 12" xfId="35519"/>
    <cellStyle name="Normal 2 23 11 13" xfId="35520"/>
    <cellStyle name="Normal 2 23 11 2" xfId="35521"/>
    <cellStyle name="Normal 2 23 11 2 2" xfId="35522"/>
    <cellStyle name="Normal 2 23 11 2 2 2" xfId="35523"/>
    <cellStyle name="Normal 2 23 11 2 2 3" xfId="35524"/>
    <cellStyle name="Normal 2 23 11 2 2 4" xfId="35525"/>
    <cellStyle name="Normal 2 23 11 2 2 5" xfId="35526"/>
    <cellStyle name="Normal 2 23 11 2 2 6" xfId="35527"/>
    <cellStyle name="Normal 2 23 11 2 3" xfId="35528"/>
    <cellStyle name="Normal 2 23 11 2 4" xfId="35529"/>
    <cellStyle name="Normal 2 23 11 2 5" xfId="35530"/>
    <cellStyle name="Normal 2 23 11 2 6" xfId="35531"/>
    <cellStyle name="Normal 2 23 11 2 7" xfId="35532"/>
    <cellStyle name="Normal 2 23 11 3" xfId="35533"/>
    <cellStyle name="Normal 2 23 11 3 2" xfId="35534"/>
    <cellStyle name="Normal 2 23 11 3 2 2" xfId="35535"/>
    <cellStyle name="Normal 2 23 11 3 2 3" xfId="35536"/>
    <cellStyle name="Normal 2 23 11 3 2 4" xfId="35537"/>
    <cellStyle name="Normal 2 23 11 3 2 5" xfId="35538"/>
    <cellStyle name="Normal 2 23 11 3 2 6" xfId="35539"/>
    <cellStyle name="Normal 2 23 11 3 3" xfId="35540"/>
    <cellStyle name="Normal 2 23 11 3 4" xfId="35541"/>
    <cellStyle name="Normal 2 23 11 3 5" xfId="35542"/>
    <cellStyle name="Normal 2 23 11 3 6" xfId="35543"/>
    <cellStyle name="Normal 2 23 11 3 7" xfId="35544"/>
    <cellStyle name="Normal 2 23 11 4" xfId="35545"/>
    <cellStyle name="Normal 2 23 11 4 2" xfId="35546"/>
    <cellStyle name="Normal 2 23 11 4 2 2" xfId="35547"/>
    <cellStyle name="Normal 2 23 11 4 2 2 2" xfId="35548"/>
    <cellStyle name="Normal 2 23 11 4 2 2 2 2" xfId="35549"/>
    <cellStyle name="Normal 2 23 11 4 2 2 3" xfId="35550"/>
    <cellStyle name="Normal 2 23 11 4 2 3" xfId="35551"/>
    <cellStyle name="Normal 2 23 11 4 2 4" xfId="35552"/>
    <cellStyle name="Normal 2 23 11 4 2 5" xfId="35553"/>
    <cellStyle name="Normal 2 23 11 4 2 6" xfId="35554"/>
    <cellStyle name="Normal 2 23 11 4 3" xfId="35555"/>
    <cellStyle name="Normal 2 23 11 4 4" xfId="35556"/>
    <cellStyle name="Normal 2 23 11 4 5" xfId="35557"/>
    <cellStyle name="Normal 2 23 11 4 6" xfId="35558"/>
    <cellStyle name="Normal 2 23 11 4 7" xfId="35559"/>
    <cellStyle name="Normal 2 23 11 5" xfId="35560"/>
    <cellStyle name="Normal 2 23 11 5 2" xfId="35561"/>
    <cellStyle name="Normal 2 23 11 5 2 2" xfId="35562"/>
    <cellStyle name="Normal 2 23 11 5 2 3" xfId="35563"/>
    <cellStyle name="Normal 2 23 11 5 2 3 2" xfId="35564"/>
    <cellStyle name="Normal 2 23 11 5 2 3 2 2" xfId="35565"/>
    <cellStyle name="Normal 2 23 11 5 2 3 3" xfId="35566"/>
    <cellStyle name="Normal 2 23 11 5 2 4" xfId="35567"/>
    <cellStyle name="Normal 2 23 11 5 2 5" xfId="35568"/>
    <cellStyle name="Normal 2 23 11 5 2 6" xfId="35569"/>
    <cellStyle name="Normal 2 23 11 5 3" xfId="35570"/>
    <cellStyle name="Normal 2 23 11 5 4" xfId="35571"/>
    <cellStyle name="Normal 2 23 11 5 5" xfId="35572"/>
    <cellStyle name="Normal 2 23 11 5 6" xfId="35573"/>
    <cellStyle name="Normal 2 23 11 5 7" xfId="35574"/>
    <cellStyle name="Normal 2 23 11 6" xfId="35575"/>
    <cellStyle name="Normal 2 23 11 6 2" xfId="35576"/>
    <cellStyle name="Normal 2 23 11 6 2 2" xfId="35577"/>
    <cellStyle name="Normal 2 23 11 6 2 3" xfId="35578"/>
    <cellStyle name="Normal 2 23 11 6 2 4" xfId="35579"/>
    <cellStyle name="Normal 2 23 11 6 2 5" xfId="35580"/>
    <cellStyle name="Normal 2 23 11 6 2 6" xfId="35581"/>
    <cellStyle name="Normal 2 23 11 6 3" xfId="35582"/>
    <cellStyle name="Normal 2 23 11 6 4" xfId="35583"/>
    <cellStyle name="Normal 2 23 11 6 5" xfId="35584"/>
    <cellStyle name="Normal 2 23 11 6 6" xfId="35585"/>
    <cellStyle name="Normal 2 23 11 6 7" xfId="35586"/>
    <cellStyle name="Normal 2 23 11 7" xfId="35587"/>
    <cellStyle name="Normal 2 23 11 7 2" xfId="35588"/>
    <cellStyle name="Normal 2 23 11 7 2 2" xfId="35589"/>
    <cellStyle name="Normal 2 23 11 7 2 2 2" xfId="35590"/>
    <cellStyle name="Normal 2 23 11 7 2 2 2 2" xfId="35591"/>
    <cellStyle name="Normal 2 23 11 7 2 2 3" xfId="35592"/>
    <cellStyle name="Normal 2 23 11 7 2 3" xfId="35593"/>
    <cellStyle name="Normal 2 23 11 7 2 3 2" xfId="35594"/>
    <cellStyle name="Normal 2 23 11 7 2 3 2 2" xfId="35595"/>
    <cellStyle name="Normal 2 23 11 7 2 3 3" xfId="35596"/>
    <cellStyle name="Normal 2 23 11 7 2 4" xfId="35597"/>
    <cellStyle name="Normal 2 23 11 7 2 5" xfId="35598"/>
    <cellStyle name="Normal 2 23 11 7 2 6" xfId="35599"/>
    <cellStyle name="Normal 2 23 11 7 3" xfId="35600"/>
    <cellStyle name="Normal 2 23 11 7 4" xfId="35601"/>
    <cellStyle name="Normal 2 23 11 7 5" xfId="35602"/>
    <cellStyle name="Normal 2 23 11 7 6" xfId="35603"/>
    <cellStyle name="Normal 2 23 11 7 7" xfId="35604"/>
    <cellStyle name="Normal 2 23 11 8" xfId="35605"/>
    <cellStyle name="Normal 2 23 11 8 2" xfId="35606"/>
    <cellStyle name="Normal 2 23 11 8 3" xfId="35607"/>
    <cellStyle name="Normal 2 23 11 8 4" xfId="35608"/>
    <cellStyle name="Normal 2 23 11 8 5" xfId="35609"/>
    <cellStyle name="Normal 2 23 11 8 6" xfId="35610"/>
    <cellStyle name="Normal 2 23 11 9" xfId="35611"/>
    <cellStyle name="Normal 2 23 12" xfId="35612"/>
    <cellStyle name="Normal 2 23 12 10" xfId="35613"/>
    <cellStyle name="Normal 2 23 12 11" xfId="35614"/>
    <cellStyle name="Normal 2 23 12 12" xfId="35615"/>
    <cellStyle name="Normal 2 23 12 13" xfId="35616"/>
    <cellStyle name="Normal 2 23 12 2" xfId="35617"/>
    <cellStyle name="Normal 2 23 12 2 2" xfId="35618"/>
    <cellStyle name="Normal 2 23 12 2 2 2" xfId="35619"/>
    <cellStyle name="Normal 2 23 12 2 2 3" xfId="35620"/>
    <cellStyle name="Normal 2 23 12 2 2 4" xfId="35621"/>
    <cellStyle name="Normal 2 23 12 2 2 5" xfId="35622"/>
    <cellStyle name="Normal 2 23 12 2 2 6" xfId="35623"/>
    <cellStyle name="Normal 2 23 12 2 3" xfId="35624"/>
    <cellStyle name="Normal 2 23 12 2 4" xfId="35625"/>
    <cellStyle name="Normal 2 23 12 2 4 2" xfId="35626"/>
    <cellStyle name="Normal 2 23 12 2 4 2 2" xfId="35627"/>
    <cellStyle name="Normal 2 23 12 2 4 3" xfId="35628"/>
    <cellStyle name="Normal 2 23 12 2 5" xfId="35629"/>
    <cellStyle name="Normal 2 23 12 2 6" xfId="35630"/>
    <cellStyle name="Normal 2 23 12 2 7" xfId="35631"/>
    <cellStyle name="Normal 2 23 12 3" xfId="35632"/>
    <cellStyle name="Normal 2 23 12 3 2" xfId="35633"/>
    <cellStyle name="Normal 2 23 12 3 2 2" xfId="35634"/>
    <cellStyle name="Normal 2 23 12 3 2 3" xfId="35635"/>
    <cellStyle name="Normal 2 23 12 3 2 4" xfId="35636"/>
    <cellStyle name="Normal 2 23 12 3 2 5" xfId="35637"/>
    <cellStyle name="Normal 2 23 12 3 2 6" xfId="35638"/>
    <cellStyle name="Normal 2 23 12 3 3" xfId="35639"/>
    <cellStyle name="Normal 2 23 12 3 4" xfId="35640"/>
    <cellStyle name="Normal 2 23 12 3 5" xfId="35641"/>
    <cellStyle name="Normal 2 23 12 3 6" xfId="35642"/>
    <cellStyle name="Normal 2 23 12 3 7" xfId="35643"/>
    <cellStyle name="Normal 2 23 12 4" xfId="35644"/>
    <cellStyle name="Normal 2 23 12 4 2" xfId="35645"/>
    <cellStyle name="Normal 2 23 12 4 2 2" xfId="35646"/>
    <cellStyle name="Normal 2 23 12 4 2 3" xfId="35647"/>
    <cellStyle name="Normal 2 23 12 4 2 4" xfId="35648"/>
    <cellStyle name="Normal 2 23 12 4 2 5" xfId="35649"/>
    <cellStyle name="Normal 2 23 12 4 2 6" xfId="35650"/>
    <cellStyle name="Normal 2 23 12 4 3" xfId="35651"/>
    <cellStyle name="Normal 2 23 12 4 4" xfId="35652"/>
    <cellStyle name="Normal 2 23 12 4 5" xfId="35653"/>
    <cellStyle name="Normal 2 23 12 4 6" xfId="35654"/>
    <cellStyle name="Normal 2 23 12 4 7" xfId="35655"/>
    <cellStyle name="Normal 2 23 12 5" xfId="35656"/>
    <cellStyle name="Normal 2 23 12 5 2" xfId="35657"/>
    <cellStyle name="Normal 2 23 12 5 2 2" xfId="35658"/>
    <cellStyle name="Normal 2 23 12 5 2 3" xfId="35659"/>
    <cellStyle name="Normal 2 23 12 5 2 4" xfId="35660"/>
    <cellStyle name="Normal 2 23 12 5 2 5" xfId="35661"/>
    <cellStyle name="Normal 2 23 12 5 2 6" xfId="35662"/>
    <cellStyle name="Normal 2 23 12 5 3" xfId="35663"/>
    <cellStyle name="Normal 2 23 12 5 4" xfId="35664"/>
    <cellStyle name="Normal 2 23 12 5 5" xfId="35665"/>
    <cellStyle name="Normal 2 23 12 5 6" xfId="35666"/>
    <cellStyle name="Normal 2 23 12 5 7" xfId="35667"/>
    <cellStyle name="Normal 2 23 12 6" xfId="35668"/>
    <cellStyle name="Normal 2 23 12 6 2" xfId="35669"/>
    <cellStyle name="Normal 2 23 12 6 2 2" xfId="35670"/>
    <cellStyle name="Normal 2 23 12 6 2 3" xfId="35671"/>
    <cellStyle name="Normal 2 23 12 6 2 4" xfId="35672"/>
    <cellStyle name="Normal 2 23 12 6 2 5" xfId="35673"/>
    <cellStyle name="Normal 2 23 12 6 2 6" xfId="35674"/>
    <cellStyle name="Normal 2 23 12 6 3" xfId="35675"/>
    <cellStyle name="Normal 2 23 12 6 4" xfId="35676"/>
    <cellStyle name="Normal 2 23 12 6 5" xfId="35677"/>
    <cellStyle name="Normal 2 23 12 6 6" xfId="35678"/>
    <cellStyle name="Normal 2 23 12 6 7" xfId="35679"/>
    <cellStyle name="Normal 2 23 12 7" xfId="35680"/>
    <cellStyle name="Normal 2 23 12 7 2" xfId="35681"/>
    <cellStyle name="Normal 2 23 12 7 2 2" xfId="35682"/>
    <cellStyle name="Normal 2 23 12 7 2 3" xfId="35683"/>
    <cellStyle name="Normal 2 23 12 7 2 4" xfId="35684"/>
    <cellStyle name="Normal 2 23 12 7 2 5" xfId="35685"/>
    <cellStyle name="Normal 2 23 12 7 2 6" xfId="35686"/>
    <cellStyle name="Normal 2 23 12 7 3" xfId="35687"/>
    <cellStyle name="Normal 2 23 12 7 4" xfId="35688"/>
    <cellStyle name="Normal 2 23 12 7 5" xfId="35689"/>
    <cellStyle name="Normal 2 23 12 7 6" xfId="35690"/>
    <cellStyle name="Normal 2 23 12 7 7" xfId="35691"/>
    <cellStyle name="Normal 2 23 12 8" xfId="35692"/>
    <cellStyle name="Normal 2 23 12 8 2" xfId="35693"/>
    <cellStyle name="Normal 2 23 12 8 3" xfId="35694"/>
    <cellStyle name="Normal 2 23 12 8 4" xfId="35695"/>
    <cellStyle name="Normal 2 23 12 8 5" xfId="35696"/>
    <cellStyle name="Normal 2 23 12 8 6" xfId="35697"/>
    <cellStyle name="Normal 2 23 12 9" xfId="35698"/>
    <cellStyle name="Normal 2 23 13" xfId="35699"/>
    <cellStyle name="Normal 2 23 13 10" xfId="35700"/>
    <cellStyle name="Normal 2 23 13 11" xfId="35701"/>
    <cellStyle name="Normal 2 23 13 12" xfId="35702"/>
    <cellStyle name="Normal 2 23 13 13" xfId="35703"/>
    <cellStyle name="Normal 2 23 13 2" xfId="35704"/>
    <cellStyle name="Normal 2 23 13 2 2" xfId="35705"/>
    <cellStyle name="Normal 2 23 13 2 2 2" xfId="35706"/>
    <cellStyle name="Normal 2 23 13 2 2 2 2" xfId="35707"/>
    <cellStyle name="Normal 2 23 13 2 2 2 2 2" xfId="35708"/>
    <cellStyle name="Normal 2 23 13 2 2 2 3" xfId="35709"/>
    <cellStyle name="Normal 2 23 13 2 2 3" xfId="35710"/>
    <cellStyle name="Normal 2 23 13 2 2 4" xfId="35711"/>
    <cellStyle name="Normal 2 23 13 2 2 5" xfId="35712"/>
    <cellStyle name="Normal 2 23 13 2 2 6" xfId="35713"/>
    <cellStyle name="Normal 2 23 13 2 3" xfId="35714"/>
    <cellStyle name="Normal 2 23 13 2 4" xfId="35715"/>
    <cellStyle name="Normal 2 23 13 2 5" xfId="35716"/>
    <cellStyle name="Normal 2 23 13 2 6" xfId="35717"/>
    <cellStyle name="Normal 2 23 13 2 7" xfId="35718"/>
    <cellStyle name="Normal 2 23 13 3" xfId="35719"/>
    <cellStyle name="Normal 2 23 13 3 2" xfId="35720"/>
    <cellStyle name="Normal 2 23 13 3 2 2" xfId="35721"/>
    <cellStyle name="Normal 2 23 13 3 2 3" xfId="35722"/>
    <cellStyle name="Normal 2 23 13 3 2 4" xfId="35723"/>
    <cellStyle name="Normal 2 23 13 3 2 5" xfId="35724"/>
    <cellStyle name="Normal 2 23 13 3 2 6" xfId="35725"/>
    <cellStyle name="Normal 2 23 13 3 3" xfId="35726"/>
    <cellStyle name="Normal 2 23 13 3 4" xfId="35727"/>
    <cellStyle name="Normal 2 23 13 3 5" xfId="35728"/>
    <cellStyle name="Normal 2 23 13 3 6" xfId="35729"/>
    <cellStyle name="Normal 2 23 13 3 7" xfId="35730"/>
    <cellStyle name="Normal 2 23 13 4" xfId="35731"/>
    <cellStyle name="Normal 2 23 13 4 2" xfId="35732"/>
    <cellStyle name="Normal 2 23 13 4 2 2" xfId="35733"/>
    <cellStyle name="Normal 2 23 13 4 2 3" xfId="35734"/>
    <cellStyle name="Normal 2 23 13 4 2 4" xfId="35735"/>
    <cellStyle name="Normal 2 23 13 4 2 5" xfId="35736"/>
    <cellStyle name="Normal 2 23 13 4 2 6" xfId="35737"/>
    <cellStyle name="Normal 2 23 13 4 3" xfId="35738"/>
    <cellStyle name="Normal 2 23 13 4 3 2" xfId="35739"/>
    <cellStyle name="Normal 2 23 13 4 4" xfId="35740"/>
    <cellStyle name="Normal 2 23 13 4 5" xfId="35741"/>
    <cellStyle name="Normal 2 23 13 4 6" xfId="35742"/>
    <cellStyle name="Normal 2 23 13 4 7" xfId="35743"/>
    <cellStyle name="Normal 2 23 13 5" xfId="35744"/>
    <cellStyle name="Normal 2 23 13 5 2" xfId="35745"/>
    <cellStyle name="Normal 2 23 13 5 2 2" xfId="35746"/>
    <cellStyle name="Normal 2 23 13 5 2 3" xfId="35747"/>
    <cellStyle name="Normal 2 23 13 5 2 4" xfId="35748"/>
    <cellStyle name="Normal 2 23 13 5 2 5" xfId="35749"/>
    <cellStyle name="Normal 2 23 13 5 2 6" xfId="35750"/>
    <cellStyle name="Normal 2 23 13 5 3" xfId="35751"/>
    <cellStyle name="Normal 2 23 13 5 4" xfId="35752"/>
    <cellStyle name="Normal 2 23 13 5 5" xfId="35753"/>
    <cellStyle name="Normal 2 23 13 5 6" xfId="35754"/>
    <cellStyle name="Normal 2 23 13 5 7" xfId="35755"/>
    <cellStyle name="Normal 2 23 13 6" xfId="35756"/>
    <cellStyle name="Normal 2 23 13 6 2" xfId="35757"/>
    <cellStyle name="Normal 2 23 13 6 2 2" xfId="35758"/>
    <cellStyle name="Normal 2 23 13 6 2 3" xfId="35759"/>
    <cellStyle name="Normal 2 23 13 6 2 4" xfId="35760"/>
    <cellStyle name="Normal 2 23 13 6 2 5" xfId="35761"/>
    <cellStyle name="Normal 2 23 13 6 2 6" xfId="35762"/>
    <cellStyle name="Normal 2 23 13 6 3" xfId="35763"/>
    <cellStyle name="Normal 2 23 13 6 4" xfId="35764"/>
    <cellStyle name="Normal 2 23 13 6 5" xfId="35765"/>
    <cellStyle name="Normal 2 23 13 6 6" xfId="35766"/>
    <cellStyle name="Normal 2 23 13 6 7" xfId="35767"/>
    <cellStyle name="Normal 2 23 13 7" xfId="35768"/>
    <cellStyle name="Normal 2 23 13 7 2" xfId="35769"/>
    <cellStyle name="Normal 2 23 13 7 2 2" xfId="35770"/>
    <cellStyle name="Normal 2 23 13 7 2 3" xfId="35771"/>
    <cellStyle name="Normal 2 23 13 7 2 4" xfId="35772"/>
    <cellStyle name="Normal 2 23 13 7 2 5" xfId="35773"/>
    <cellStyle name="Normal 2 23 13 7 2 6" xfId="35774"/>
    <cellStyle name="Normal 2 23 13 7 3" xfId="35775"/>
    <cellStyle name="Normal 2 23 13 7 4" xfId="35776"/>
    <cellStyle name="Normal 2 23 13 7 5" xfId="35777"/>
    <cellStyle name="Normal 2 23 13 7 6" xfId="35778"/>
    <cellStyle name="Normal 2 23 13 7 7" xfId="35779"/>
    <cellStyle name="Normal 2 23 13 8" xfId="35780"/>
    <cellStyle name="Normal 2 23 13 8 2" xfId="35781"/>
    <cellStyle name="Normal 2 23 13 8 3" xfId="35782"/>
    <cellStyle name="Normal 2 23 13 8 4" xfId="35783"/>
    <cellStyle name="Normal 2 23 13 8 5" xfId="35784"/>
    <cellStyle name="Normal 2 23 13 8 6" xfId="35785"/>
    <cellStyle name="Normal 2 23 13 9" xfId="35786"/>
    <cellStyle name="Normal 2 23 14" xfId="35787"/>
    <cellStyle name="Normal 2 23 14 2" xfId="35788"/>
    <cellStyle name="Normal 2 23 14 2 2" xfId="35789"/>
    <cellStyle name="Normal 2 23 14 2 3" xfId="35790"/>
    <cellStyle name="Normal 2 23 14 2 4" xfId="35791"/>
    <cellStyle name="Normal 2 23 14 2 5" xfId="35792"/>
    <cellStyle name="Normal 2 23 14 2 6" xfId="35793"/>
    <cellStyle name="Normal 2 23 14 3" xfId="35794"/>
    <cellStyle name="Normal 2 23 14 4" xfId="35795"/>
    <cellStyle name="Normal 2 23 14 5" xfId="35796"/>
    <cellStyle name="Normal 2 23 14 6" xfId="35797"/>
    <cellStyle name="Normal 2 23 14 7" xfId="35798"/>
    <cellStyle name="Normal 2 23 15" xfId="35799"/>
    <cellStyle name="Normal 2 23 15 2" xfId="35800"/>
    <cellStyle name="Normal 2 23 15 2 2" xfId="35801"/>
    <cellStyle name="Normal 2 23 15 2 3" xfId="35802"/>
    <cellStyle name="Normal 2 23 15 2 4" xfId="35803"/>
    <cellStyle name="Normal 2 23 15 2 5" xfId="35804"/>
    <cellStyle name="Normal 2 23 15 2 6" xfId="35805"/>
    <cellStyle name="Normal 2 23 15 3" xfId="35806"/>
    <cellStyle name="Normal 2 23 15 4" xfId="35807"/>
    <cellStyle name="Normal 2 23 15 5" xfId="35808"/>
    <cellStyle name="Normal 2 23 15 6" xfId="35809"/>
    <cellStyle name="Normal 2 23 15 7" xfId="35810"/>
    <cellStyle name="Normal 2 23 16" xfId="35811"/>
    <cellStyle name="Normal 2 23 16 2" xfId="35812"/>
    <cellStyle name="Normal 2 23 16 2 2" xfId="35813"/>
    <cellStyle name="Normal 2 23 16 2 3" xfId="35814"/>
    <cellStyle name="Normal 2 23 16 2 4" xfId="35815"/>
    <cellStyle name="Normal 2 23 16 2 5" xfId="35816"/>
    <cellStyle name="Normal 2 23 16 2 6" xfId="35817"/>
    <cellStyle name="Normal 2 23 16 3" xfId="35818"/>
    <cellStyle name="Normal 2 23 16 4" xfId="35819"/>
    <cellStyle name="Normal 2 23 16 5" xfId="35820"/>
    <cellStyle name="Normal 2 23 16 6" xfId="35821"/>
    <cellStyle name="Normal 2 23 16 7" xfId="35822"/>
    <cellStyle name="Normal 2 23 17" xfId="35823"/>
    <cellStyle name="Normal 2 23 17 2" xfId="35824"/>
    <cellStyle name="Normal 2 23 17 2 2" xfId="35825"/>
    <cellStyle name="Normal 2 23 17 2 3" xfId="35826"/>
    <cellStyle name="Normal 2 23 17 2 4" xfId="35827"/>
    <cellStyle name="Normal 2 23 17 2 5" xfId="35828"/>
    <cellStyle name="Normal 2 23 17 2 6" xfId="35829"/>
    <cellStyle name="Normal 2 23 17 3" xfId="35830"/>
    <cellStyle name="Normal 2 23 17 4" xfId="35831"/>
    <cellStyle name="Normal 2 23 17 5" xfId="35832"/>
    <cellStyle name="Normal 2 23 17 6" xfId="35833"/>
    <cellStyle name="Normal 2 23 17 7" xfId="35834"/>
    <cellStyle name="Normal 2 23 18" xfId="35835"/>
    <cellStyle name="Normal 2 23 18 2" xfId="35836"/>
    <cellStyle name="Normal 2 23 18 2 2" xfId="35837"/>
    <cellStyle name="Normal 2 23 18 2 3" xfId="35838"/>
    <cellStyle name="Normal 2 23 18 2 4" xfId="35839"/>
    <cellStyle name="Normal 2 23 18 2 5" xfId="35840"/>
    <cellStyle name="Normal 2 23 18 2 6" xfId="35841"/>
    <cellStyle name="Normal 2 23 18 3" xfId="35842"/>
    <cellStyle name="Normal 2 23 18 4" xfId="35843"/>
    <cellStyle name="Normal 2 23 18 5" xfId="35844"/>
    <cellStyle name="Normal 2 23 18 6" xfId="35845"/>
    <cellStyle name="Normal 2 23 18 7" xfId="35846"/>
    <cellStyle name="Normal 2 23 19" xfId="35847"/>
    <cellStyle name="Normal 2 23 19 2" xfId="35848"/>
    <cellStyle name="Normal 2 23 19 2 2" xfId="35849"/>
    <cellStyle name="Normal 2 23 19 2 3" xfId="35850"/>
    <cellStyle name="Normal 2 23 19 2 4" xfId="35851"/>
    <cellStyle name="Normal 2 23 19 2 5" xfId="35852"/>
    <cellStyle name="Normal 2 23 19 2 6" xfId="35853"/>
    <cellStyle name="Normal 2 23 19 3" xfId="35854"/>
    <cellStyle name="Normal 2 23 19 4" xfId="35855"/>
    <cellStyle name="Normal 2 23 19 5" xfId="35856"/>
    <cellStyle name="Normal 2 23 19 6" xfId="35857"/>
    <cellStyle name="Normal 2 23 19 7" xfId="35858"/>
    <cellStyle name="Normal 2 23 2" xfId="35859"/>
    <cellStyle name="Normal 2 23 2 10" xfId="35860"/>
    <cellStyle name="Normal 2 23 2 11" xfId="35861"/>
    <cellStyle name="Normal 2 23 2 12" xfId="35862"/>
    <cellStyle name="Normal 2 23 2 13" xfId="35863"/>
    <cellStyle name="Normal 2 23 2 2" xfId="35864"/>
    <cellStyle name="Normal 2 23 2 2 2" xfId="35865"/>
    <cellStyle name="Normal 2 23 2 2 2 2" xfId="35866"/>
    <cellStyle name="Normal 2 23 2 2 2 3" xfId="35867"/>
    <cellStyle name="Normal 2 23 2 2 2 4" xfId="35868"/>
    <cellStyle name="Normal 2 23 2 2 2 5" xfId="35869"/>
    <cellStyle name="Normal 2 23 2 2 2 6" xfId="35870"/>
    <cellStyle name="Normal 2 23 2 2 3" xfId="35871"/>
    <cellStyle name="Normal 2 23 2 2 4" xfId="35872"/>
    <cellStyle name="Normal 2 23 2 2 5" xfId="35873"/>
    <cellStyle name="Normal 2 23 2 2 6" xfId="35874"/>
    <cellStyle name="Normal 2 23 2 2 7" xfId="35875"/>
    <cellStyle name="Normal 2 23 2 3" xfId="35876"/>
    <cellStyle name="Normal 2 23 2 3 2" xfId="35877"/>
    <cellStyle name="Normal 2 23 2 3 2 2" xfId="35878"/>
    <cellStyle name="Normal 2 23 2 3 2 3" xfId="35879"/>
    <cellStyle name="Normal 2 23 2 3 2 4" xfId="35880"/>
    <cellStyle name="Normal 2 23 2 3 2 5" xfId="35881"/>
    <cellStyle name="Normal 2 23 2 3 2 6" xfId="35882"/>
    <cellStyle name="Normal 2 23 2 3 3" xfId="35883"/>
    <cellStyle name="Normal 2 23 2 3 4" xfId="35884"/>
    <cellStyle name="Normal 2 23 2 3 5" xfId="35885"/>
    <cellStyle name="Normal 2 23 2 3 6" xfId="35886"/>
    <cellStyle name="Normal 2 23 2 3 7" xfId="35887"/>
    <cellStyle name="Normal 2 23 2 4" xfId="35888"/>
    <cellStyle name="Normal 2 23 2 4 2" xfId="35889"/>
    <cellStyle name="Normal 2 23 2 4 2 2" xfId="35890"/>
    <cellStyle name="Normal 2 23 2 4 2 3" xfId="35891"/>
    <cellStyle name="Normal 2 23 2 4 2 4" xfId="35892"/>
    <cellStyle name="Normal 2 23 2 4 2 5" xfId="35893"/>
    <cellStyle name="Normal 2 23 2 4 2 6" xfId="35894"/>
    <cellStyle name="Normal 2 23 2 4 3" xfId="35895"/>
    <cellStyle name="Normal 2 23 2 4 4" xfId="35896"/>
    <cellStyle name="Normal 2 23 2 4 5" xfId="35897"/>
    <cellStyle name="Normal 2 23 2 4 6" xfId="35898"/>
    <cellStyle name="Normal 2 23 2 4 7" xfId="35899"/>
    <cellStyle name="Normal 2 23 2 5" xfId="35900"/>
    <cellStyle name="Normal 2 23 2 5 2" xfId="35901"/>
    <cellStyle name="Normal 2 23 2 5 2 2" xfId="35902"/>
    <cellStyle name="Normal 2 23 2 5 2 3" xfId="35903"/>
    <cellStyle name="Normal 2 23 2 5 2 4" xfId="35904"/>
    <cellStyle name="Normal 2 23 2 5 2 5" xfId="35905"/>
    <cellStyle name="Normal 2 23 2 5 2 6" xfId="35906"/>
    <cellStyle name="Normal 2 23 2 5 3" xfId="35907"/>
    <cellStyle name="Normal 2 23 2 5 4" xfId="35908"/>
    <cellStyle name="Normal 2 23 2 5 5" xfId="35909"/>
    <cellStyle name="Normal 2 23 2 5 6" xfId="35910"/>
    <cellStyle name="Normal 2 23 2 5 7" xfId="35911"/>
    <cellStyle name="Normal 2 23 2 6" xfId="35912"/>
    <cellStyle name="Normal 2 23 2 6 2" xfId="35913"/>
    <cellStyle name="Normal 2 23 2 6 2 2" xfId="35914"/>
    <cellStyle name="Normal 2 23 2 6 2 3" xfId="35915"/>
    <cellStyle name="Normal 2 23 2 6 2 4" xfId="35916"/>
    <cellStyle name="Normal 2 23 2 6 2 5" xfId="35917"/>
    <cellStyle name="Normal 2 23 2 6 2 6" xfId="35918"/>
    <cellStyle name="Normal 2 23 2 6 3" xfId="35919"/>
    <cellStyle name="Normal 2 23 2 6 4" xfId="35920"/>
    <cellStyle name="Normal 2 23 2 6 5" xfId="35921"/>
    <cellStyle name="Normal 2 23 2 6 6" xfId="35922"/>
    <cellStyle name="Normal 2 23 2 6 7" xfId="35923"/>
    <cellStyle name="Normal 2 23 2 7" xfId="35924"/>
    <cellStyle name="Normal 2 23 2 7 2" xfId="35925"/>
    <cellStyle name="Normal 2 23 2 7 2 2" xfId="35926"/>
    <cellStyle name="Normal 2 23 2 7 2 3" xfId="35927"/>
    <cellStyle name="Normal 2 23 2 7 2 4" xfId="35928"/>
    <cellStyle name="Normal 2 23 2 7 2 5" xfId="35929"/>
    <cellStyle name="Normal 2 23 2 7 2 6" xfId="35930"/>
    <cellStyle name="Normal 2 23 2 7 3" xfId="35931"/>
    <cellStyle name="Normal 2 23 2 7 4" xfId="35932"/>
    <cellStyle name="Normal 2 23 2 7 5" xfId="35933"/>
    <cellStyle name="Normal 2 23 2 7 6" xfId="35934"/>
    <cellStyle name="Normal 2 23 2 7 7" xfId="35935"/>
    <cellStyle name="Normal 2 23 2 8" xfId="35936"/>
    <cellStyle name="Normal 2 23 2 8 2" xfId="35937"/>
    <cellStyle name="Normal 2 23 2 8 3" xfId="35938"/>
    <cellStyle name="Normal 2 23 2 8 4" xfId="35939"/>
    <cellStyle name="Normal 2 23 2 8 5" xfId="35940"/>
    <cellStyle name="Normal 2 23 2 8 6" xfId="35941"/>
    <cellStyle name="Normal 2 23 2 9" xfId="35942"/>
    <cellStyle name="Normal 2 23 20" xfId="35943"/>
    <cellStyle name="Normal 2 23 20 2" xfId="35944"/>
    <cellStyle name="Normal 2 23 20 3" xfId="35945"/>
    <cellStyle name="Normal 2 23 20 4" xfId="35946"/>
    <cellStyle name="Normal 2 23 20 5" xfId="35947"/>
    <cellStyle name="Normal 2 23 20 6" xfId="35948"/>
    <cellStyle name="Normal 2 23 21" xfId="35949"/>
    <cellStyle name="Normal 2 23 22" xfId="35950"/>
    <cellStyle name="Normal 2 23 23" xfId="35951"/>
    <cellStyle name="Normal 2 23 24" xfId="35952"/>
    <cellStyle name="Normal 2 23 25" xfId="35953"/>
    <cellStyle name="Normal 2 23 3" xfId="35954"/>
    <cellStyle name="Normal 2 23 3 10" xfId="35955"/>
    <cellStyle name="Normal 2 23 3 11" xfId="35956"/>
    <cellStyle name="Normal 2 23 3 12" xfId="35957"/>
    <cellStyle name="Normal 2 23 3 13" xfId="35958"/>
    <cellStyle name="Normal 2 23 3 2" xfId="35959"/>
    <cellStyle name="Normal 2 23 3 2 2" xfId="35960"/>
    <cellStyle name="Normal 2 23 3 2 2 2" xfId="35961"/>
    <cellStyle name="Normal 2 23 3 2 2 3" xfId="35962"/>
    <cellStyle name="Normal 2 23 3 2 2 4" xfId="35963"/>
    <cellStyle name="Normal 2 23 3 2 2 5" xfId="35964"/>
    <cellStyle name="Normal 2 23 3 2 2 6" xfId="35965"/>
    <cellStyle name="Normal 2 23 3 2 3" xfId="35966"/>
    <cellStyle name="Normal 2 23 3 2 4" xfId="35967"/>
    <cellStyle name="Normal 2 23 3 2 5" xfId="35968"/>
    <cellStyle name="Normal 2 23 3 2 6" xfId="35969"/>
    <cellStyle name="Normal 2 23 3 2 7" xfId="35970"/>
    <cellStyle name="Normal 2 23 3 3" xfId="35971"/>
    <cellStyle name="Normal 2 23 3 3 2" xfId="35972"/>
    <cellStyle name="Normal 2 23 3 3 2 2" xfId="35973"/>
    <cellStyle name="Normal 2 23 3 3 2 3" xfId="35974"/>
    <cellStyle name="Normal 2 23 3 3 2 4" xfId="35975"/>
    <cellStyle name="Normal 2 23 3 3 2 5" xfId="35976"/>
    <cellStyle name="Normal 2 23 3 3 2 6" xfId="35977"/>
    <cellStyle name="Normal 2 23 3 3 3" xfId="35978"/>
    <cellStyle name="Normal 2 23 3 3 4" xfId="35979"/>
    <cellStyle name="Normal 2 23 3 3 5" xfId="35980"/>
    <cellStyle name="Normal 2 23 3 3 6" xfId="35981"/>
    <cellStyle name="Normal 2 23 3 3 7" xfId="35982"/>
    <cellStyle name="Normal 2 23 3 4" xfId="35983"/>
    <cellStyle name="Normal 2 23 3 4 2" xfId="35984"/>
    <cellStyle name="Normal 2 23 3 4 2 2" xfId="35985"/>
    <cellStyle name="Normal 2 23 3 4 2 3" xfId="35986"/>
    <cellStyle name="Normal 2 23 3 4 2 4" xfId="35987"/>
    <cellStyle name="Normal 2 23 3 4 2 5" xfId="35988"/>
    <cellStyle name="Normal 2 23 3 4 2 6" xfId="35989"/>
    <cellStyle name="Normal 2 23 3 4 3" xfId="35990"/>
    <cellStyle name="Normal 2 23 3 4 4" xfId="35991"/>
    <cellStyle name="Normal 2 23 3 4 5" xfId="35992"/>
    <cellStyle name="Normal 2 23 3 4 6" xfId="35993"/>
    <cellStyle name="Normal 2 23 3 4 7" xfId="35994"/>
    <cellStyle name="Normal 2 23 3 5" xfId="35995"/>
    <cellStyle name="Normal 2 23 3 5 2" xfId="35996"/>
    <cellStyle name="Normal 2 23 3 5 2 2" xfId="35997"/>
    <cellStyle name="Normal 2 23 3 5 2 3" xfId="35998"/>
    <cellStyle name="Normal 2 23 3 5 2 4" xfId="35999"/>
    <cellStyle name="Normal 2 23 3 5 2 5" xfId="36000"/>
    <cellStyle name="Normal 2 23 3 5 2 6" xfId="36001"/>
    <cellStyle name="Normal 2 23 3 5 3" xfId="36002"/>
    <cellStyle name="Normal 2 23 3 5 4" xfId="36003"/>
    <cellStyle name="Normal 2 23 3 5 5" xfId="36004"/>
    <cellStyle name="Normal 2 23 3 5 6" xfId="36005"/>
    <cellStyle name="Normal 2 23 3 5 7" xfId="36006"/>
    <cellStyle name="Normal 2 23 3 6" xfId="36007"/>
    <cellStyle name="Normal 2 23 3 6 2" xfId="36008"/>
    <cellStyle name="Normal 2 23 3 6 2 2" xfId="36009"/>
    <cellStyle name="Normal 2 23 3 6 2 3" xfId="36010"/>
    <cellStyle name="Normal 2 23 3 6 2 4" xfId="36011"/>
    <cellStyle name="Normal 2 23 3 6 2 5" xfId="36012"/>
    <cellStyle name="Normal 2 23 3 6 2 6" xfId="36013"/>
    <cellStyle name="Normal 2 23 3 6 3" xfId="36014"/>
    <cellStyle name="Normal 2 23 3 6 4" xfId="36015"/>
    <cellStyle name="Normal 2 23 3 6 5" xfId="36016"/>
    <cellStyle name="Normal 2 23 3 6 6" xfId="36017"/>
    <cellStyle name="Normal 2 23 3 6 7" xfId="36018"/>
    <cellStyle name="Normal 2 23 3 7" xfId="36019"/>
    <cellStyle name="Normal 2 23 3 7 2" xfId="36020"/>
    <cellStyle name="Normal 2 23 3 7 2 2" xfId="36021"/>
    <cellStyle name="Normal 2 23 3 7 2 3" xfId="36022"/>
    <cellStyle name="Normal 2 23 3 7 2 4" xfId="36023"/>
    <cellStyle name="Normal 2 23 3 7 2 5" xfId="36024"/>
    <cellStyle name="Normal 2 23 3 7 2 6" xfId="36025"/>
    <cellStyle name="Normal 2 23 3 7 3" xfId="36026"/>
    <cellStyle name="Normal 2 23 3 7 4" xfId="36027"/>
    <cellStyle name="Normal 2 23 3 7 5" xfId="36028"/>
    <cellStyle name="Normal 2 23 3 7 6" xfId="36029"/>
    <cellStyle name="Normal 2 23 3 7 7" xfId="36030"/>
    <cellStyle name="Normal 2 23 3 8" xfId="36031"/>
    <cellStyle name="Normal 2 23 3 8 2" xfId="36032"/>
    <cellStyle name="Normal 2 23 3 8 2 2" xfId="36033"/>
    <cellStyle name="Normal 2 23 3 8 3" xfId="36034"/>
    <cellStyle name="Normal 2 23 3 8 4" xfId="36035"/>
    <cellStyle name="Normal 2 23 3 8 5" xfId="36036"/>
    <cellStyle name="Normal 2 23 3 8 6" xfId="36037"/>
    <cellStyle name="Normal 2 23 3 9" xfId="36038"/>
    <cellStyle name="Normal 2 23 4" xfId="36039"/>
    <cellStyle name="Normal 2 23 4 10" xfId="36040"/>
    <cellStyle name="Normal 2 23 4 11" xfId="36041"/>
    <cellStyle name="Normal 2 23 4 12" xfId="36042"/>
    <cellStyle name="Normal 2 23 4 13" xfId="36043"/>
    <cellStyle name="Normal 2 23 4 2" xfId="36044"/>
    <cellStyle name="Normal 2 23 4 2 2" xfId="36045"/>
    <cellStyle name="Normal 2 23 4 2 2 2" xfId="36046"/>
    <cellStyle name="Normal 2 23 4 2 2 3" xfId="36047"/>
    <cellStyle name="Normal 2 23 4 2 2 4" xfId="36048"/>
    <cellStyle name="Normal 2 23 4 2 2 5" xfId="36049"/>
    <cellStyle name="Normal 2 23 4 2 2 6" xfId="36050"/>
    <cellStyle name="Normal 2 23 4 2 3" xfId="36051"/>
    <cellStyle name="Normal 2 23 4 2 4" xfId="36052"/>
    <cellStyle name="Normal 2 23 4 2 5" xfId="36053"/>
    <cellStyle name="Normal 2 23 4 2 6" xfId="36054"/>
    <cellStyle name="Normal 2 23 4 2 7" xfId="36055"/>
    <cellStyle name="Normal 2 23 4 3" xfId="36056"/>
    <cellStyle name="Normal 2 23 4 3 2" xfId="36057"/>
    <cellStyle name="Normal 2 23 4 3 2 2" xfId="36058"/>
    <cellStyle name="Normal 2 23 4 3 2 3" xfId="36059"/>
    <cellStyle name="Normal 2 23 4 3 2 4" xfId="36060"/>
    <cellStyle name="Normal 2 23 4 3 2 5" xfId="36061"/>
    <cellStyle name="Normal 2 23 4 3 2 6" xfId="36062"/>
    <cellStyle name="Normal 2 23 4 3 3" xfId="36063"/>
    <cellStyle name="Normal 2 23 4 3 4" xfId="36064"/>
    <cellStyle name="Normal 2 23 4 3 5" xfId="36065"/>
    <cellStyle name="Normal 2 23 4 3 6" xfId="36066"/>
    <cellStyle name="Normal 2 23 4 3 7" xfId="36067"/>
    <cellStyle name="Normal 2 23 4 4" xfId="36068"/>
    <cellStyle name="Normal 2 23 4 4 2" xfId="36069"/>
    <cellStyle name="Normal 2 23 4 4 2 2" xfId="36070"/>
    <cellStyle name="Normal 2 23 4 4 2 3" xfId="36071"/>
    <cellStyle name="Normal 2 23 4 4 2 4" xfId="36072"/>
    <cellStyle name="Normal 2 23 4 4 2 5" xfId="36073"/>
    <cellStyle name="Normal 2 23 4 4 2 6" xfId="36074"/>
    <cellStyle name="Normal 2 23 4 4 3" xfId="36075"/>
    <cellStyle name="Normal 2 23 4 4 4" xfId="36076"/>
    <cellStyle name="Normal 2 23 4 4 5" xfId="36077"/>
    <cellStyle name="Normal 2 23 4 4 6" xfId="36078"/>
    <cellStyle name="Normal 2 23 4 4 7" xfId="36079"/>
    <cellStyle name="Normal 2 23 4 5" xfId="36080"/>
    <cellStyle name="Normal 2 23 4 5 2" xfId="36081"/>
    <cellStyle name="Normal 2 23 4 5 2 2" xfId="36082"/>
    <cellStyle name="Normal 2 23 4 5 2 3" xfId="36083"/>
    <cellStyle name="Normal 2 23 4 5 2 4" xfId="36084"/>
    <cellStyle name="Normal 2 23 4 5 2 5" xfId="36085"/>
    <cellStyle name="Normal 2 23 4 5 2 6" xfId="36086"/>
    <cellStyle name="Normal 2 23 4 5 3" xfId="36087"/>
    <cellStyle name="Normal 2 23 4 5 4" xfId="36088"/>
    <cellStyle name="Normal 2 23 4 5 5" xfId="36089"/>
    <cellStyle name="Normal 2 23 4 5 6" xfId="36090"/>
    <cellStyle name="Normal 2 23 4 5 7" xfId="36091"/>
    <cellStyle name="Normal 2 23 4 6" xfId="36092"/>
    <cellStyle name="Normal 2 23 4 6 2" xfId="36093"/>
    <cellStyle name="Normal 2 23 4 6 2 2" xfId="36094"/>
    <cellStyle name="Normal 2 23 4 6 2 3" xfId="36095"/>
    <cellStyle name="Normal 2 23 4 6 2 4" xfId="36096"/>
    <cellStyle name="Normal 2 23 4 6 2 5" xfId="36097"/>
    <cellStyle name="Normal 2 23 4 6 2 6" xfId="36098"/>
    <cellStyle name="Normal 2 23 4 6 3" xfId="36099"/>
    <cellStyle name="Normal 2 23 4 6 3 2" xfId="36100"/>
    <cellStyle name="Normal 2 23 4 6 3 2 2" xfId="36101"/>
    <cellStyle name="Normal 2 23 4 6 3 3" xfId="36102"/>
    <cellStyle name="Normal 2 23 4 6 4" xfId="36103"/>
    <cellStyle name="Normal 2 23 4 6 5" xfId="36104"/>
    <cellStyle name="Normal 2 23 4 6 6" xfId="36105"/>
    <cellStyle name="Normal 2 23 4 6 7" xfId="36106"/>
    <cellStyle name="Normal 2 23 4 7" xfId="36107"/>
    <cellStyle name="Normal 2 23 4 7 2" xfId="36108"/>
    <cellStyle name="Normal 2 23 4 7 2 2" xfId="36109"/>
    <cellStyle name="Normal 2 23 4 7 2 3" xfId="36110"/>
    <cellStyle name="Normal 2 23 4 7 2 4" xfId="36111"/>
    <cellStyle name="Normal 2 23 4 7 2 5" xfId="36112"/>
    <cellStyle name="Normal 2 23 4 7 2 6" xfId="36113"/>
    <cellStyle name="Normal 2 23 4 7 3" xfId="36114"/>
    <cellStyle name="Normal 2 23 4 7 4" xfId="36115"/>
    <cellStyle name="Normal 2 23 4 7 4 2" xfId="36116"/>
    <cellStyle name="Normal 2 23 4 7 4 2 2" xfId="36117"/>
    <cellStyle name="Normal 2 23 4 7 4 3" xfId="36118"/>
    <cellStyle name="Normal 2 23 4 7 5" xfId="36119"/>
    <cellStyle name="Normal 2 23 4 7 6" xfId="36120"/>
    <cellStyle name="Normal 2 23 4 7 7" xfId="36121"/>
    <cellStyle name="Normal 2 23 4 8" xfId="36122"/>
    <cellStyle name="Normal 2 23 4 8 2" xfId="36123"/>
    <cellStyle name="Normal 2 23 4 8 3" xfId="36124"/>
    <cellStyle name="Normal 2 23 4 8 4" xfId="36125"/>
    <cellStyle name="Normal 2 23 4 8 5" xfId="36126"/>
    <cellStyle name="Normal 2 23 4 8 6" xfId="36127"/>
    <cellStyle name="Normal 2 23 4 9" xfId="36128"/>
    <cellStyle name="Normal 2 23 5" xfId="36129"/>
    <cellStyle name="Normal 2 23 5 10" xfId="36130"/>
    <cellStyle name="Normal 2 23 5 11" xfId="36131"/>
    <cellStyle name="Normal 2 23 5 12" xfId="36132"/>
    <cellStyle name="Normal 2 23 5 13" xfId="36133"/>
    <cellStyle name="Normal 2 23 5 2" xfId="36134"/>
    <cellStyle name="Normal 2 23 5 2 2" xfId="36135"/>
    <cellStyle name="Normal 2 23 5 2 2 2" xfId="36136"/>
    <cellStyle name="Normal 2 23 5 2 2 3" xfId="36137"/>
    <cellStyle name="Normal 2 23 5 2 2 4" xfId="36138"/>
    <cellStyle name="Normal 2 23 5 2 2 5" xfId="36139"/>
    <cellStyle name="Normal 2 23 5 2 2 6" xfId="36140"/>
    <cellStyle name="Normal 2 23 5 2 3" xfId="36141"/>
    <cellStyle name="Normal 2 23 5 2 4" xfId="36142"/>
    <cellStyle name="Normal 2 23 5 2 5" xfId="36143"/>
    <cellStyle name="Normal 2 23 5 2 6" xfId="36144"/>
    <cellStyle name="Normal 2 23 5 2 7" xfId="36145"/>
    <cellStyle name="Normal 2 23 5 3" xfId="36146"/>
    <cellStyle name="Normal 2 23 5 3 2" xfId="36147"/>
    <cellStyle name="Normal 2 23 5 3 2 2" xfId="36148"/>
    <cellStyle name="Normal 2 23 5 3 2 3" xfId="36149"/>
    <cellStyle name="Normal 2 23 5 3 2 4" xfId="36150"/>
    <cellStyle name="Normal 2 23 5 3 2 5" xfId="36151"/>
    <cellStyle name="Normal 2 23 5 3 2 6" xfId="36152"/>
    <cellStyle name="Normal 2 23 5 3 3" xfId="36153"/>
    <cellStyle name="Normal 2 23 5 3 4" xfId="36154"/>
    <cellStyle name="Normal 2 23 5 3 5" xfId="36155"/>
    <cellStyle name="Normal 2 23 5 3 6" xfId="36156"/>
    <cellStyle name="Normal 2 23 5 3 7" xfId="36157"/>
    <cellStyle name="Normal 2 23 5 4" xfId="36158"/>
    <cellStyle name="Normal 2 23 5 4 2" xfId="36159"/>
    <cellStyle name="Normal 2 23 5 4 2 2" xfId="36160"/>
    <cellStyle name="Normal 2 23 5 4 2 3" xfId="36161"/>
    <cellStyle name="Normal 2 23 5 4 2 4" xfId="36162"/>
    <cellStyle name="Normal 2 23 5 4 2 5" xfId="36163"/>
    <cellStyle name="Normal 2 23 5 4 2 6" xfId="36164"/>
    <cellStyle name="Normal 2 23 5 4 3" xfId="36165"/>
    <cellStyle name="Normal 2 23 5 4 4" xfId="36166"/>
    <cellStyle name="Normal 2 23 5 4 5" xfId="36167"/>
    <cellStyle name="Normal 2 23 5 4 6" xfId="36168"/>
    <cellStyle name="Normal 2 23 5 4 7" xfId="36169"/>
    <cellStyle name="Normal 2 23 5 5" xfId="36170"/>
    <cellStyle name="Normal 2 23 5 5 2" xfId="36171"/>
    <cellStyle name="Normal 2 23 5 5 2 2" xfId="36172"/>
    <cellStyle name="Normal 2 23 5 5 2 3" xfId="36173"/>
    <cellStyle name="Normal 2 23 5 5 2 4" xfId="36174"/>
    <cellStyle name="Normal 2 23 5 5 2 5" xfId="36175"/>
    <cellStyle name="Normal 2 23 5 5 2 6" xfId="36176"/>
    <cellStyle name="Normal 2 23 5 5 3" xfId="36177"/>
    <cellStyle name="Normal 2 23 5 5 4" xfId="36178"/>
    <cellStyle name="Normal 2 23 5 5 5" xfId="36179"/>
    <cellStyle name="Normal 2 23 5 5 6" xfId="36180"/>
    <cellStyle name="Normal 2 23 5 5 7" xfId="36181"/>
    <cellStyle name="Normal 2 23 5 6" xfId="36182"/>
    <cellStyle name="Normal 2 23 5 6 2" xfId="36183"/>
    <cellStyle name="Normal 2 23 5 6 2 2" xfId="36184"/>
    <cellStyle name="Normal 2 23 5 6 2 3" xfId="36185"/>
    <cellStyle name="Normal 2 23 5 6 2 4" xfId="36186"/>
    <cellStyle name="Normal 2 23 5 6 2 5" xfId="36187"/>
    <cellStyle name="Normal 2 23 5 6 2 6" xfId="36188"/>
    <cellStyle name="Normal 2 23 5 6 3" xfId="36189"/>
    <cellStyle name="Normal 2 23 5 6 4" xfId="36190"/>
    <cellStyle name="Normal 2 23 5 6 5" xfId="36191"/>
    <cellStyle name="Normal 2 23 5 6 6" xfId="36192"/>
    <cellStyle name="Normal 2 23 5 6 7" xfId="36193"/>
    <cellStyle name="Normal 2 23 5 7" xfId="36194"/>
    <cellStyle name="Normal 2 23 5 7 2" xfId="36195"/>
    <cellStyle name="Normal 2 23 5 7 2 2" xfId="36196"/>
    <cellStyle name="Normal 2 23 5 7 2 3" xfId="36197"/>
    <cellStyle name="Normal 2 23 5 7 2 4" xfId="36198"/>
    <cellStyle name="Normal 2 23 5 7 2 5" xfId="36199"/>
    <cellStyle name="Normal 2 23 5 7 2 6" xfId="36200"/>
    <cellStyle name="Normal 2 23 5 7 3" xfId="36201"/>
    <cellStyle name="Normal 2 23 5 7 4" xfId="36202"/>
    <cellStyle name="Normal 2 23 5 7 5" xfId="36203"/>
    <cellStyle name="Normal 2 23 5 7 6" xfId="36204"/>
    <cellStyle name="Normal 2 23 5 7 7" xfId="36205"/>
    <cellStyle name="Normal 2 23 5 8" xfId="36206"/>
    <cellStyle name="Normal 2 23 5 8 2" xfId="36207"/>
    <cellStyle name="Normal 2 23 5 8 3" xfId="36208"/>
    <cellStyle name="Normal 2 23 5 8 4" xfId="36209"/>
    <cellStyle name="Normal 2 23 5 8 5" xfId="36210"/>
    <cellStyle name="Normal 2 23 5 8 6" xfId="36211"/>
    <cellStyle name="Normal 2 23 5 9" xfId="36212"/>
    <cellStyle name="Normal 2 23 6" xfId="36213"/>
    <cellStyle name="Normal 2 23 6 10" xfId="36214"/>
    <cellStyle name="Normal 2 23 6 11" xfId="36215"/>
    <cellStyle name="Normal 2 23 6 12" xfId="36216"/>
    <cellStyle name="Normal 2 23 6 13" xfId="36217"/>
    <cellStyle name="Normal 2 23 6 2" xfId="36218"/>
    <cellStyle name="Normal 2 23 6 2 2" xfId="36219"/>
    <cellStyle name="Normal 2 23 6 2 2 2" xfId="36220"/>
    <cellStyle name="Normal 2 23 6 2 2 3" xfId="36221"/>
    <cellStyle name="Normal 2 23 6 2 2 4" xfId="36222"/>
    <cellStyle name="Normal 2 23 6 2 2 5" xfId="36223"/>
    <cellStyle name="Normal 2 23 6 2 2 6" xfId="36224"/>
    <cellStyle name="Normal 2 23 6 2 3" xfId="36225"/>
    <cellStyle name="Normal 2 23 6 2 4" xfId="36226"/>
    <cellStyle name="Normal 2 23 6 2 5" xfId="36227"/>
    <cellStyle name="Normal 2 23 6 2 6" xfId="36228"/>
    <cellStyle name="Normal 2 23 6 2 7" xfId="36229"/>
    <cellStyle name="Normal 2 23 6 3" xfId="36230"/>
    <cellStyle name="Normal 2 23 6 3 2" xfId="36231"/>
    <cellStyle name="Normal 2 23 6 3 2 2" xfId="36232"/>
    <cellStyle name="Normal 2 23 6 3 2 2 2" xfId="36233"/>
    <cellStyle name="Normal 2 23 6 3 2 2 2 2" xfId="36234"/>
    <cellStyle name="Normal 2 23 6 3 2 2 3" xfId="36235"/>
    <cellStyle name="Normal 2 23 6 3 2 3" xfId="36236"/>
    <cellStyle name="Normal 2 23 6 3 2 4" xfId="36237"/>
    <cellStyle name="Normal 2 23 6 3 2 5" xfId="36238"/>
    <cellStyle name="Normal 2 23 6 3 2 6" xfId="36239"/>
    <cellStyle name="Normal 2 23 6 3 3" xfId="36240"/>
    <cellStyle name="Normal 2 23 6 3 4" xfId="36241"/>
    <cellStyle name="Normal 2 23 6 3 5" xfId="36242"/>
    <cellStyle name="Normal 2 23 6 3 6" xfId="36243"/>
    <cellStyle name="Normal 2 23 6 3 7" xfId="36244"/>
    <cellStyle name="Normal 2 23 6 4" xfId="36245"/>
    <cellStyle name="Normal 2 23 6 4 2" xfId="36246"/>
    <cellStyle name="Normal 2 23 6 4 2 2" xfId="36247"/>
    <cellStyle name="Normal 2 23 6 4 2 3" xfId="36248"/>
    <cellStyle name="Normal 2 23 6 4 2 4" xfId="36249"/>
    <cellStyle name="Normal 2 23 6 4 2 5" xfId="36250"/>
    <cellStyle name="Normal 2 23 6 4 2 6" xfId="36251"/>
    <cellStyle name="Normal 2 23 6 4 3" xfId="36252"/>
    <cellStyle name="Normal 2 23 6 4 4" xfId="36253"/>
    <cellStyle name="Normal 2 23 6 4 5" xfId="36254"/>
    <cellStyle name="Normal 2 23 6 4 6" xfId="36255"/>
    <cellStyle name="Normal 2 23 6 4 7" xfId="36256"/>
    <cellStyle name="Normal 2 23 6 5" xfId="36257"/>
    <cellStyle name="Normal 2 23 6 5 2" xfId="36258"/>
    <cellStyle name="Normal 2 23 6 5 2 2" xfId="36259"/>
    <cellStyle name="Normal 2 23 6 5 2 3" xfId="36260"/>
    <cellStyle name="Normal 2 23 6 5 2 4" xfId="36261"/>
    <cellStyle name="Normal 2 23 6 5 2 5" xfId="36262"/>
    <cellStyle name="Normal 2 23 6 5 2 6" xfId="36263"/>
    <cellStyle name="Normal 2 23 6 5 3" xfId="36264"/>
    <cellStyle name="Normal 2 23 6 5 4" xfId="36265"/>
    <cellStyle name="Normal 2 23 6 5 5" xfId="36266"/>
    <cellStyle name="Normal 2 23 6 5 6" xfId="36267"/>
    <cellStyle name="Normal 2 23 6 5 7" xfId="36268"/>
    <cellStyle name="Normal 2 23 6 6" xfId="36269"/>
    <cellStyle name="Normal 2 23 6 6 2" xfId="36270"/>
    <cellStyle name="Normal 2 23 6 6 2 2" xfId="36271"/>
    <cellStyle name="Normal 2 23 6 6 2 3" xfId="36272"/>
    <cellStyle name="Normal 2 23 6 6 2 4" xfId="36273"/>
    <cellStyle name="Normal 2 23 6 6 2 5" xfId="36274"/>
    <cellStyle name="Normal 2 23 6 6 2 6" xfId="36275"/>
    <cellStyle name="Normal 2 23 6 6 3" xfId="36276"/>
    <cellStyle name="Normal 2 23 6 6 4" xfId="36277"/>
    <cellStyle name="Normal 2 23 6 6 5" xfId="36278"/>
    <cellStyle name="Normal 2 23 6 6 6" xfId="36279"/>
    <cellStyle name="Normal 2 23 6 6 7" xfId="36280"/>
    <cellStyle name="Normal 2 23 6 7" xfId="36281"/>
    <cellStyle name="Normal 2 23 6 7 2" xfId="36282"/>
    <cellStyle name="Normal 2 23 6 7 2 2" xfId="36283"/>
    <cellStyle name="Normal 2 23 6 7 2 3" xfId="36284"/>
    <cellStyle name="Normal 2 23 6 7 2 4" xfId="36285"/>
    <cellStyle name="Normal 2 23 6 7 2 5" xfId="36286"/>
    <cellStyle name="Normal 2 23 6 7 2 6" xfId="36287"/>
    <cellStyle name="Normal 2 23 6 7 3" xfId="36288"/>
    <cellStyle name="Normal 2 23 6 7 3 2" xfId="36289"/>
    <cellStyle name="Normal 2 23 6 7 4" xfId="36290"/>
    <cellStyle name="Normal 2 23 6 7 5" xfId="36291"/>
    <cellStyle name="Normal 2 23 6 7 6" xfId="36292"/>
    <cellStyle name="Normal 2 23 6 7 7" xfId="36293"/>
    <cellStyle name="Normal 2 23 6 8" xfId="36294"/>
    <cellStyle name="Normal 2 23 6 8 2" xfId="36295"/>
    <cellStyle name="Normal 2 23 6 8 3" xfId="36296"/>
    <cellStyle name="Normal 2 23 6 8 4" xfId="36297"/>
    <cellStyle name="Normal 2 23 6 8 5" xfId="36298"/>
    <cellStyle name="Normal 2 23 6 8 6" xfId="36299"/>
    <cellStyle name="Normal 2 23 6 9" xfId="36300"/>
    <cellStyle name="Normal 2 23 7" xfId="36301"/>
    <cellStyle name="Normal 2 23 7 10" xfId="36302"/>
    <cellStyle name="Normal 2 23 7 11" xfId="36303"/>
    <cellStyle name="Normal 2 23 7 12" xfId="36304"/>
    <cellStyle name="Normal 2 23 7 13" xfId="36305"/>
    <cellStyle name="Normal 2 23 7 2" xfId="36306"/>
    <cellStyle name="Normal 2 23 7 2 2" xfId="36307"/>
    <cellStyle name="Normal 2 23 7 2 2 2" xfId="36308"/>
    <cellStyle name="Normal 2 23 7 2 2 3" xfId="36309"/>
    <cellStyle name="Normal 2 23 7 2 2 4" xfId="36310"/>
    <cellStyle name="Normal 2 23 7 2 2 5" xfId="36311"/>
    <cellStyle name="Normal 2 23 7 2 2 6" xfId="36312"/>
    <cellStyle name="Normal 2 23 7 2 3" xfId="36313"/>
    <cellStyle name="Normal 2 23 7 2 3 2" xfId="36314"/>
    <cellStyle name="Normal 2 23 7 2 4" xfId="36315"/>
    <cellStyle name="Normal 2 23 7 2 5" xfId="36316"/>
    <cellStyle name="Normal 2 23 7 2 6" xfId="36317"/>
    <cellStyle name="Normal 2 23 7 2 7" xfId="36318"/>
    <cellStyle name="Normal 2 23 7 3" xfId="36319"/>
    <cellStyle name="Normal 2 23 7 3 2" xfId="36320"/>
    <cellStyle name="Normal 2 23 7 3 2 2" xfId="36321"/>
    <cellStyle name="Normal 2 23 7 3 2 3" xfId="36322"/>
    <cellStyle name="Normal 2 23 7 3 2 4" xfId="36323"/>
    <cellStyle name="Normal 2 23 7 3 2 5" xfId="36324"/>
    <cellStyle name="Normal 2 23 7 3 2 6" xfId="36325"/>
    <cellStyle name="Normal 2 23 7 3 3" xfId="36326"/>
    <cellStyle name="Normal 2 23 7 3 4" xfId="36327"/>
    <cellStyle name="Normal 2 23 7 3 5" xfId="36328"/>
    <cellStyle name="Normal 2 23 7 3 6" xfId="36329"/>
    <cellStyle name="Normal 2 23 7 3 7" xfId="36330"/>
    <cellStyle name="Normal 2 23 7 4" xfId="36331"/>
    <cellStyle name="Normal 2 23 7 4 2" xfId="36332"/>
    <cellStyle name="Normal 2 23 7 4 2 2" xfId="36333"/>
    <cellStyle name="Normal 2 23 7 4 2 3" xfId="36334"/>
    <cellStyle name="Normal 2 23 7 4 2 4" xfId="36335"/>
    <cellStyle name="Normal 2 23 7 4 2 5" xfId="36336"/>
    <cellStyle name="Normal 2 23 7 4 2 6" xfId="36337"/>
    <cellStyle name="Normal 2 23 7 4 3" xfId="36338"/>
    <cellStyle name="Normal 2 23 7 4 4" xfId="36339"/>
    <cellStyle name="Normal 2 23 7 4 5" xfId="36340"/>
    <cellStyle name="Normal 2 23 7 4 6" xfId="36341"/>
    <cellStyle name="Normal 2 23 7 4 7" xfId="36342"/>
    <cellStyle name="Normal 2 23 7 5" xfId="36343"/>
    <cellStyle name="Normal 2 23 7 5 2" xfId="36344"/>
    <cellStyle name="Normal 2 23 7 5 2 2" xfId="36345"/>
    <cellStyle name="Normal 2 23 7 5 2 3" xfId="36346"/>
    <cellStyle name="Normal 2 23 7 5 2 4" xfId="36347"/>
    <cellStyle name="Normal 2 23 7 5 2 5" xfId="36348"/>
    <cellStyle name="Normal 2 23 7 5 2 6" xfId="36349"/>
    <cellStyle name="Normal 2 23 7 5 3" xfId="36350"/>
    <cellStyle name="Normal 2 23 7 5 4" xfId="36351"/>
    <cellStyle name="Normal 2 23 7 5 5" xfId="36352"/>
    <cellStyle name="Normal 2 23 7 5 6" xfId="36353"/>
    <cellStyle name="Normal 2 23 7 5 7" xfId="36354"/>
    <cellStyle name="Normal 2 23 7 6" xfId="36355"/>
    <cellStyle name="Normal 2 23 7 6 2" xfId="36356"/>
    <cellStyle name="Normal 2 23 7 6 2 2" xfId="36357"/>
    <cellStyle name="Normal 2 23 7 6 2 3" xfId="36358"/>
    <cellStyle name="Normal 2 23 7 6 2 4" xfId="36359"/>
    <cellStyle name="Normal 2 23 7 6 2 5" xfId="36360"/>
    <cellStyle name="Normal 2 23 7 6 2 6" xfId="36361"/>
    <cellStyle name="Normal 2 23 7 6 3" xfId="36362"/>
    <cellStyle name="Normal 2 23 7 6 4" xfId="36363"/>
    <cellStyle name="Normal 2 23 7 6 5" xfId="36364"/>
    <cellStyle name="Normal 2 23 7 6 6" xfId="36365"/>
    <cellStyle name="Normal 2 23 7 6 7" xfId="36366"/>
    <cellStyle name="Normal 2 23 7 7" xfId="36367"/>
    <cellStyle name="Normal 2 23 7 7 2" xfId="36368"/>
    <cellStyle name="Normal 2 23 7 7 2 2" xfId="36369"/>
    <cellStyle name="Normal 2 23 7 7 2 3" xfId="36370"/>
    <cellStyle name="Normal 2 23 7 7 2 4" xfId="36371"/>
    <cellStyle name="Normal 2 23 7 7 2 5" xfId="36372"/>
    <cellStyle name="Normal 2 23 7 7 2 6" xfId="36373"/>
    <cellStyle name="Normal 2 23 7 7 3" xfId="36374"/>
    <cellStyle name="Normal 2 23 7 7 4" xfId="36375"/>
    <cellStyle name="Normal 2 23 7 7 5" xfId="36376"/>
    <cellStyle name="Normal 2 23 7 7 6" xfId="36377"/>
    <cellStyle name="Normal 2 23 7 7 7" xfId="36378"/>
    <cellStyle name="Normal 2 23 7 8" xfId="36379"/>
    <cellStyle name="Normal 2 23 7 8 2" xfId="36380"/>
    <cellStyle name="Normal 2 23 7 8 3" xfId="36381"/>
    <cellStyle name="Normal 2 23 7 8 4" xfId="36382"/>
    <cellStyle name="Normal 2 23 7 8 5" xfId="36383"/>
    <cellStyle name="Normal 2 23 7 8 6" xfId="36384"/>
    <cellStyle name="Normal 2 23 7 9" xfId="36385"/>
    <cellStyle name="Normal 2 23 8" xfId="36386"/>
    <cellStyle name="Normal 2 23 8 10" xfId="36387"/>
    <cellStyle name="Normal 2 23 8 11" xfId="36388"/>
    <cellStyle name="Normal 2 23 8 12" xfId="36389"/>
    <cellStyle name="Normal 2 23 8 13" xfId="36390"/>
    <cellStyle name="Normal 2 23 8 2" xfId="36391"/>
    <cellStyle name="Normal 2 23 8 2 2" xfId="36392"/>
    <cellStyle name="Normal 2 23 8 2 2 2" xfId="36393"/>
    <cellStyle name="Normal 2 23 8 2 2 3" xfId="36394"/>
    <cellStyle name="Normal 2 23 8 2 2 4" xfId="36395"/>
    <cellStyle name="Normal 2 23 8 2 2 5" xfId="36396"/>
    <cellStyle name="Normal 2 23 8 2 2 6" xfId="36397"/>
    <cellStyle name="Normal 2 23 8 2 3" xfId="36398"/>
    <cellStyle name="Normal 2 23 8 2 4" xfId="36399"/>
    <cellStyle name="Normal 2 23 8 2 5" xfId="36400"/>
    <cellStyle name="Normal 2 23 8 2 6" xfId="36401"/>
    <cellStyle name="Normal 2 23 8 2 7" xfId="36402"/>
    <cellStyle name="Normal 2 23 8 3" xfId="36403"/>
    <cellStyle name="Normal 2 23 8 3 2" xfId="36404"/>
    <cellStyle name="Normal 2 23 8 3 2 2" xfId="36405"/>
    <cellStyle name="Normal 2 23 8 3 2 3" xfId="36406"/>
    <cellStyle name="Normal 2 23 8 3 2 4" xfId="36407"/>
    <cellStyle name="Normal 2 23 8 3 2 5" xfId="36408"/>
    <cellStyle name="Normal 2 23 8 3 2 6" xfId="36409"/>
    <cellStyle name="Normal 2 23 8 3 3" xfId="36410"/>
    <cellStyle name="Normal 2 23 8 3 4" xfId="36411"/>
    <cellStyle name="Normal 2 23 8 3 5" xfId="36412"/>
    <cellStyle name="Normal 2 23 8 3 6" xfId="36413"/>
    <cellStyle name="Normal 2 23 8 3 7" xfId="36414"/>
    <cellStyle name="Normal 2 23 8 4" xfId="36415"/>
    <cellStyle name="Normal 2 23 8 4 2" xfId="36416"/>
    <cellStyle name="Normal 2 23 8 4 2 2" xfId="36417"/>
    <cellStyle name="Normal 2 23 8 4 2 3" xfId="36418"/>
    <cellStyle name="Normal 2 23 8 4 2 4" xfId="36419"/>
    <cellStyle name="Normal 2 23 8 4 2 5" xfId="36420"/>
    <cellStyle name="Normal 2 23 8 4 2 6" xfId="36421"/>
    <cellStyle name="Normal 2 23 8 4 3" xfId="36422"/>
    <cellStyle name="Normal 2 23 8 4 4" xfId="36423"/>
    <cellStyle name="Normal 2 23 8 4 5" xfId="36424"/>
    <cellStyle name="Normal 2 23 8 4 6" xfId="36425"/>
    <cellStyle name="Normal 2 23 8 4 7" xfId="36426"/>
    <cellStyle name="Normal 2 23 8 5" xfId="36427"/>
    <cellStyle name="Normal 2 23 8 5 2" xfId="36428"/>
    <cellStyle name="Normal 2 23 8 5 2 2" xfId="36429"/>
    <cellStyle name="Normal 2 23 8 5 2 3" xfId="36430"/>
    <cellStyle name="Normal 2 23 8 5 2 4" xfId="36431"/>
    <cellStyle name="Normal 2 23 8 5 2 5" xfId="36432"/>
    <cellStyle name="Normal 2 23 8 5 2 6" xfId="36433"/>
    <cellStyle name="Normal 2 23 8 5 3" xfId="36434"/>
    <cellStyle name="Normal 2 23 8 5 4" xfId="36435"/>
    <cellStyle name="Normal 2 23 8 5 5" xfId="36436"/>
    <cellStyle name="Normal 2 23 8 5 6" xfId="36437"/>
    <cellStyle name="Normal 2 23 8 5 7" xfId="36438"/>
    <cellStyle name="Normal 2 23 8 6" xfId="36439"/>
    <cellStyle name="Normal 2 23 8 6 2" xfId="36440"/>
    <cellStyle name="Normal 2 23 8 6 2 2" xfId="36441"/>
    <cellStyle name="Normal 2 23 8 6 2 2 2" xfId="36442"/>
    <cellStyle name="Normal 2 23 8 6 2 3" xfId="36443"/>
    <cellStyle name="Normal 2 23 8 6 2 4" xfId="36444"/>
    <cellStyle name="Normal 2 23 8 6 2 5" xfId="36445"/>
    <cellStyle name="Normal 2 23 8 6 2 6" xfId="36446"/>
    <cellStyle name="Normal 2 23 8 6 3" xfId="36447"/>
    <cellStyle name="Normal 2 23 8 6 4" xfId="36448"/>
    <cellStyle name="Normal 2 23 8 6 5" xfId="36449"/>
    <cellStyle name="Normal 2 23 8 6 6" xfId="36450"/>
    <cellStyle name="Normal 2 23 8 6 7" xfId="36451"/>
    <cellStyle name="Normal 2 23 8 7" xfId="36452"/>
    <cellStyle name="Normal 2 23 8 7 2" xfId="36453"/>
    <cellStyle name="Normal 2 23 8 7 2 2" xfId="36454"/>
    <cellStyle name="Normal 2 23 8 7 2 3" xfId="36455"/>
    <cellStyle name="Normal 2 23 8 7 2 4" xfId="36456"/>
    <cellStyle name="Normal 2 23 8 7 2 5" xfId="36457"/>
    <cellStyle name="Normal 2 23 8 7 2 6" xfId="36458"/>
    <cellStyle name="Normal 2 23 8 7 3" xfId="36459"/>
    <cellStyle name="Normal 2 23 8 7 4" xfId="36460"/>
    <cellStyle name="Normal 2 23 8 7 5" xfId="36461"/>
    <cellStyle name="Normal 2 23 8 7 6" xfId="36462"/>
    <cellStyle name="Normal 2 23 8 7 7" xfId="36463"/>
    <cellStyle name="Normal 2 23 8 8" xfId="36464"/>
    <cellStyle name="Normal 2 23 8 8 2" xfId="36465"/>
    <cellStyle name="Normal 2 23 8 8 3" xfId="36466"/>
    <cellStyle name="Normal 2 23 8 8 4" xfId="36467"/>
    <cellStyle name="Normal 2 23 8 8 5" xfId="36468"/>
    <cellStyle name="Normal 2 23 8 8 6" xfId="36469"/>
    <cellStyle name="Normal 2 23 8 9" xfId="36470"/>
    <cellStyle name="Normal 2 23 9" xfId="36471"/>
    <cellStyle name="Normal 2 23 9 10" xfId="36472"/>
    <cellStyle name="Normal 2 23 9 11" xfId="36473"/>
    <cellStyle name="Normal 2 23 9 12" xfId="36474"/>
    <cellStyle name="Normal 2 23 9 13" xfId="36475"/>
    <cellStyle name="Normal 2 23 9 2" xfId="36476"/>
    <cellStyle name="Normal 2 23 9 2 2" xfId="36477"/>
    <cellStyle name="Normal 2 23 9 2 2 2" xfId="36478"/>
    <cellStyle name="Normal 2 23 9 2 2 3" xfId="36479"/>
    <cellStyle name="Normal 2 23 9 2 2 4" xfId="36480"/>
    <cellStyle name="Normal 2 23 9 2 2 5" xfId="36481"/>
    <cellStyle name="Normal 2 23 9 2 2 6" xfId="36482"/>
    <cellStyle name="Normal 2 23 9 2 3" xfId="36483"/>
    <cellStyle name="Normal 2 23 9 2 4" xfId="36484"/>
    <cellStyle name="Normal 2 23 9 2 5" xfId="36485"/>
    <cellStyle name="Normal 2 23 9 2 6" xfId="36486"/>
    <cellStyle name="Normal 2 23 9 2 7" xfId="36487"/>
    <cellStyle name="Normal 2 23 9 3" xfId="36488"/>
    <cellStyle name="Normal 2 23 9 3 2" xfId="36489"/>
    <cellStyle name="Normal 2 23 9 3 2 2" xfId="36490"/>
    <cellStyle name="Normal 2 23 9 3 2 3" xfId="36491"/>
    <cellStyle name="Normal 2 23 9 3 2 4" xfId="36492"/>
    <cellStyle name="Normal 2 23 9 3 2 5" xfId="36493"/>
    <cellStyle name="Normal 2 23 9 3 2 6" xfId="36494"/>
    <cellStyle name="Normal 2 23 9 3 3" xfId="36495"/>
    <cellStyle name="Normal 2 23 9 3 4" xfId="36496"/>
    <cellStyle name="Normal 2 23 9 3 5" xfId="36497"/>
    <cellStyle name="Normal 2 23 9 3 6" xfId="36498"/>
    <cellStyle name="Normal 2 23 9 3 7" xfId="36499"/>
    <cellStyle name="Normal 2 23 9 4" xfId="36500"/>
    <cellStyle name="Normal 2 23 9 4 2" xfId="36501"/>
    <cellStyle name="Normal 2 23 9 4 2 2" xfId="36502"/>
    <cellStyle name="Normal 2 23 9 4 2 3" xfId="36503"/>
    <cellStyle name="Normal 2 23 9 4 2 4" xfId="36504"/>
    <cellStyle name="Normal 2 23 9 4 2 5" xfId="36505"/>
    <cellStyle name="Normal 2 23 9 4 2 6" xfId="36506"/>
    <cellStyle name="Normal 2 23 9 4 3" xfId="36507"/>
    <cellStyle name="Normal 2 23 9 4 4" xfId="36508"/>
    <cellStyle name="Normal 2 23 9 4 5" xfId="36509"/>
    <cellStyle name="Normal 2 23 9 4 6" xfId="36510"/>
    <cellStyle name="Normal 2 23 9 4 7" xfId="36511"/>
    <cellStyle name="Normal 2 23 9 5" xfId="36512"/>
    <cellStyle name="Normal 2 23 9 5 2" xfId="36513"/>
    <cellStyle name="Normal 2 23 9 5 2 2" xfId="36514"/>
    <cellStyle name="Normal 2 23 9 5 2 3" xfId="36515"/>
    <cellStyle name="Normal 2 23 9 5 2 4" xfId="36516"/>
    <cellStyle name="Normal 2 23 9 5 2 5" xfId="36517"/>
    <cellStyle name="Normal 2 23 9 5 2 6" xfId="36518"/>
    <cellStyle name="Normal 2 23 9 5 3" xfId="36519"/>
    <cellStyle name="Normal 2 23 9 5 4" xfId="36520"/>
    <cellStyle name="Normal 2 23 9 5 5" xfId="36521"/>
    <cellStyle name="Normal 2 23 9 5 6" xfId="36522"/>
    <cellStyle name="Normal 2 23 9 5 7" xfId="36523"/>
    <cellStyle name="Normal 2 23 9 6" xfId="36524"/>
    <cellStyle name="Normal 2 23 9 6 2" xfId="36525"/>
    <cellStyle name="Normal 2 23 9 6 2 2" xfId="36526"/>
    <cellStyle name="Normal 2 23 9 6 2 3" xfId="36527"/>
    <cellStyle name="Normal 2 23 9 6 2 4" xfId="36528"/>
    <cellStyle name="Normal 2 23 9 6 2 5" xfId="36529"/>
    <cellStyle name="Normal 2 23 9 6 2 6" xfId="36530"/>
    <cellStyle name="Normal 2 23 9 6 3" xfId="36531"/>
    <cellStyle name="Normal 2 23 9 6 4" xfId="36532"/>
    <cellStyle name="Normal 2 23 9 6 5" xfId="36533"/>
    <cellStyle name="Normal 2 23 9 6 6" xfId="36534"/>
    <cellStyle name="Normal 2 23 9 6 7" xfId="36535"/>
    <cellStyle name="Normal 2 23 9 7" xfId="36536"/>
    <cellStyle name="Normal 2 23 9 7 2" xfId="36537"/>
    <cellStyle name="Normal 2 23 9 7 2 2" xfId="36538"/>
    <cellStyle name="Normal 2 23 9 7 2 3" xfId="36539"/>
    <cellStyle name="Normal 2 23 9 7 2 4" xfId="36540"/>
    <cellStyle name="Normal 2 23 9 7 2 5" xfId="36541"/>
    <cellStyle name="Normal 2 23 9 7 2 6" xfId="36542"/>
    <cellStyle name="Normal 2 23 9 7 3" xfId="36543"/>
    <cellStyle name="Normal 2 23 9 7 4" xfId="36544"/>
    <cellStyle name="Normal 2 23 9 7 5" xfId="36545"/>
    <cellStyle name="Normal 2 23 9 7 6" xfId="36546"/>
    <cellStyle name="Normal 2 23 9 7 7" xfId="36547"/>
    <cellStyle name="Normal 2 23 9 8" xfId="36548"/>
    <cellStyle name="Normal 2 23 9 8 2" xfId="36549"/>
    <cellStyle name="Normal 2 23 9 8 3" xfId="36550"/>
    <cellStyle name="Normal 2 23 9 8 4" xfId="36551"/>
    <cellStyle name="Normal 2 23 9 8 5" xfId="36552"/>
    <cellStyle name="Normal 2 23 9 8 6" xfId="36553"/>
    <cellStyle name="Normal 2 23 9 9" xfId="36554"/>
    <cellStyle name="Normal 2 24" xfId="36555"/>
    <cellStyle name="Normal 2 24 2" xfId="36556"/>
    <cellStyle name="Normal 2 24 2 2" xfId="36557"/>
    <cellStyle name="Normal 2 24 2 3" xfId="36558"/>
    <cellStyle name="Normal 2 24 2 4" xfId="36559"/>
    <cellStyle name="Normal 2 24 2 5" xfId="36560"/>
    <cellStyle name="Normal 2 24 2 6" xfId="36561"/>
    <cellStyle name="Normal 2 24 3" xfId="36562"/>
    <cellStyle name="Normal 2 24 3 2" xfId="36563"/>
    <cellStyle name="Normal 2 24 4" xfId="36564"/>
    <cellStyle name="Normal 2 24 5" xfId="36565"/>
    <cellStyle name="Normal 2 24 6" xfId="36566"/>
    <cellStyle name="Normal 2 24 7" xfId="36567"/>
    <cellStyle name="Normal 2 24 8" xfId="36568"/>
    <cellStyle name="Normal 2 25" xfId="36569"/>
    <cellStyle name="Normal 2 25 2" xfId="36570"/>
    <cellStyle name="Normal 2 25 2 2" xfId="36571"/>
    <cellStyle name="Normal 2 25 2 3" xfId="36572"/>
    <cellStyle name="Normal 2 25 2 4" xfId="36573"/>
    <cellStyle name="Normal 2 25 2 5" xfId="36574"/>
    <cellStyle name="Normal 2 25 2 6" xfId="36575"/>
    <cellStyle name="Normal 2 25 3" xfId="36576"/>
    <cellStyle name="Normal 2 25 3 2" xfId="36577"/>
    <cellStyle name="Normal 2 25 4" xfId="36578"/>
    <cellStyle name="Normal 2 25 5" xfId="36579"/>
    <cellStyle name="Normal 2 25 6" xfId="36580"/>
    <cellStyle name="Normal 2 25 7" xfId="36581"/>
    <cellStyle name="Normal 2 25 8" xfId="36582"/>
    <cellStyle name="Normal 2 26" xfId="36583"/>
    <cellStyle name="Normal 2 26 10" xfId="36584"/>
    <cellStyle name="Normal 2 26 11" xfId="36585"/>
    <cellStyle name="Normal 2 26 12" xfId="36586"/>
    <cellStyle name="Normal 2 26 13" xfId="36587"/>
    <cellStyle name="Normal 2 26 14" xfId="36588"/>
    <cellStyle name="Normal 2 26 15" xfId="36589"/>
    <cellStyle name="Normal 2 26 16" xfId="36590"/>
    <cellStyle name="Normal 2 26 17" xfId="36591"/>
    <cellStyle name="Normal 2 26 18" xfId="36592"/>
    <cellStyle name="Normal 2 26 19" xfId="36593"/>
    <cellStyle name="Normal 2 26 2" xfId="36594"/>
    <cellStyle name="Normal 2 26 2 10" xfId="36595"/>
    <cellStyle name="Normal 2 26 2 11" xfId="36596"/>
    <cellStyle name="Normal 2 26 2 12" xfId="36597"/>
    <cellStyle name="Normal 2 26 2 13" xfId="36598"/>
    <cellStyle name="Normal 2 26 2 14" xfId="36599"/>
    <cellStyle name="Normal 2 26 2 15" xfId="36600"/>
    <cellStyle name="Normal 2 26 2 16" xfId="36601"/>
    <cellStyle name="Normal 2 26 2 17" xfId="36602"/>
    <cellStyle name="Normal 2 26 2 18" xfId="36603"/>
    <cellStyle name="Normal 2 26 2 19" xfId="36604"/>
    <cellStyle name="Normal 2 26 2 2" xfId="36605"/>
    <cellStyle name="Normal 2 26 2 2 10" xfId="36606"/>
    <cellStyle name="Normal 2 26 2 2 11" xfId="36607"/>
    <cellStyle name="Normal 2 26 2 2 12" xfId="36608"/>
    <cellStyle name="Normal 2 26 2 2 13" xfId="36609"/>
    <cellStyle name="Normal 2 26 2 2 14" xfId="36610"/>
    <cellStyle name="Normal 2 26 2 2 15" xfId="36611"/>
    <cellStyle name="Normal 2 26 2 2 16" xfId="36612"/>
    <cellStyle name="Normal 2 26 2 2 17" xfId="36613"/>
    <cellStyle name="Normal 2 26 2 2 18" xfId="36614"/>
    <cellStyle name="Normal 2 26 2 2 19" xfId="36615"/>
    <cellStyle name="Normal 2 26 2 2 2" xfId="36616"/>
    <cellStyle name="Normal 2 26 2 2 20" xfId="36617"/>
    <cellStyle name="Normal 2 26 2 2 21" xfId="36618"/>
    <cellStyle name="Normal 2 26 2 2 22" xfId="36619"/>
    <cellStyle name="Normal 2 26 2 2 23" xfId="36620"/>
    <cellStyle name="Normal 2 26 2 2 24" xfId="36621"/>
    <cellStyle name="Normal 2 26 2 2 25" xfId="36622"/>
    <cellStyle name="Normal 2 26 2 2 26" xfId="36623"/>
    <cellStyle name="Normal 2 26 2 2 27" xfId="36624"/>
    <cellStyle name="Normal 2 26 2 2 3" xfId="36625"/>
    <cellStyle name="Normal 2 26 2 2 4" xfId="36626"/>
    <cellStyle name="Normal 2 26 2 2 5" xfId="36627"/>
    <cellStyle name="Normal 2 26 2 2 6" xfId="36628"/>
    <cellStyle name="Normal 2 26 2 2 7" xfId="36629"/>
    <cellStyle name="Normal 2 26 2 2 8" xfId="36630"/>
    <cellStyle name="Normal 2 26 2 2 9" xfId="36631"/>
    <cellStyle name="Normal 2 26 2 20" xfId="36632"/>
    <cellStyle name="Normal 2 26 2 21" xfId="36633"/>
    <cellStyle name="Normal 2 26 2 22" xfId="36634"/>
    <cellStyle name="Normal 2 26 2 23" xfId="36635"/>
    <cellStyle name="Normal 2 26 2 24" xfId="36636"/>
    <cellStyle name="Normal 2 26 2 25" xfId="36637"/>
    <cellStyle name="Normal 2 26 2 26" xfId="36638"/>
    <cellStyle name="Normal 2 26 2 27" xfId="36639"/>
    <cellStyle name="Normal 2 26 2 3" xfId="36640"/>
    <cellStyle name="Normal 2 26 2 4" xfId="36641"/>
    <cellStyle name="Normal 2 26 2 5" xfId="36642"/>
    <cellStyle name="Normal 2 26 2 6" xfId="36643"/>
    <cellStyle name="Normal 2 26 2 7" xfId="36644"/>
    <cellStyle name="Normal 2 26 2 8" xfId="36645"/>
    <cellStyle name="Normal 2 26 2 9" xfId="36646"/>
    <cellStyle name="Normal 2 26 20" xfId="36647"/>
    <cellStyle name="Normal 2 26 21" xfId="36648"/>
    <cellStyle name="Normal 2 26 22" xfId="36649"/>
    <cellStyle name="Normal 2 26 23" xfId="36650"/>
    <cellStyle name="Normal 2 26 24" xfId="36651"/>
    <cellStyle name="Normal 2 26 25" xfId="36652"/>
    <cellStyle name="Normal 2 26 26" xfId="36653"/>
    <cellStyle name="Normal 2 26 27" xfId="36654"/>
    <cellStyle name="Normal 2 26 28" xfId="36655"/>
    <cellStyle name="Normal 2 26 29" xfId="36656"/>
    <cellStyle name="Normal 2 26 3" xfId="36657"/>
    <cellStyle name="Normal 2 26 3 2" xfId="36658"/>
    <cellStyle name="Normal 2 26 30" xfId="36659"/>
    <cellStyle name="Normal 2 26 31" xfId="36660"/>
    <cellStyle name="Normal 2 26 32" xfId="36661"/>
    <cellStyle name="Normal 2 26 33" xfId="36662"/>
    <cellStyle name="Normal 2 26 34" xfId="36663"/>
    <cellStyle name="Normal 2 26 35" xfId="36664"/>
    <cellStyle name="Normal 2 26 36" xfId="36665"/>
    <cellStyle name="Normal 2 26 37" xfId="36666"/>
    <cellStyle name="Normal 2 26 38" xfId="36667"/>
    <cellStyle name="Normal 2 26 39" xfId="36668"/>
    <cellStyle name="Normal 2 26 4" xfId="36669"/>
    <cellStyle name="Normal 2 26 5" xfId="36670"/>
    <cellStyle name="Normal 2 26 6" xfId="36671"/>
    <cellStyle name="Normal 2 26 7" xfId="36672"/>
    <cellStyle name="Normal 2 26 8" xfId="36673"/>
    <cellStyle name="Normal 2 26 9" xfId="36674"/>
    <cellStyle name="Normal 2 27" xfId="36675"/>
    <cellStyle name="Normal 2 27 2" xfId="36676"/>
    <cellStyle name="Normal 2 27 2 2" xfId="36677"/>
    <cellStyle name="Normal 2 27 2 3" xfId="36678"/>
    <cellStyle name="Normal 2 27 2 4" xfId="36679"/>
    <cellStyle name="Normal 2 27 2 5" xfId="36680"/>
    <cellStyle name="Normal 2 27 2 6" xfId="36681"/>
    <cellStyle name="Normal 2 27 3" xfId="36682"/>
    <cellStyle name="Normal 2 27 3 2" xfId="36683"/>
    <cellStyle name="Normal 2 27 4" xfId="36684"/>
    <cellStyle name="Normal 2 27 5" xfId="36685"/>
    <cellStyle name="Normal 2 27 6" xfId="36686"/>
    <cellStyle name="Normal 2 27 7" xfId="36687"/>
    <cellStyle name="Normal 2 27 8" xfId="36688"/>
    <cellStyle name="Normal 2 28" xfId="36689"/>
    <cellStyle name="Normal 2 28 2" xfId="36690"/>
    <cellStyle name="Normal 2 28 2 2" xfId="36691"/>
    <cellStyle name="Normal 2 28 2 3" xfId="36692"/>
    <cellStyle name="Normal 2 28 2 4" xfId="36693"/>
    <cellStyle name="Normal 2 28 2 5" xfId="36694"/>
    <cellStyle name="Normal 2 28 2 6" xfId="36695"/>
    <cellStyle name="Normal 2 28 3" xfId="36696"/>
    <cellStyle name="Normal 2 28 3 2" xfId="36697"/>
    <cellStyle name="Normal 2 28 4" xfId="36698"/>
    <cellStyle name="Normal 2 28 5" xfId="36699"/>
    <cellStyle name="Normal 2 28 6" xfId="36700"/>
    <cellStyle name="Normal 2 28 7" xfId="36701"/>
    <cellStyle name="Normal 2 28 8" xfId="36702"/>
    <cellStyle name="Normal 2 29" xfId="36703"/>
    <cellStyle name="Normal 2 29 10" xfId="36704"/>
    <cellStyle name="Normal 2 29 11" xfId="36705"/>
    <cellStyle name="Normal 2 29 12" xfId="36706"/>
    <cellStyle name="Normal 2 29 13" xfId="36707"/>
    <cellStyle name="Normal 2 29 14" xfId="36708"/>
    <cellStyle name="Normal 2 29 15" xfId="36709"/>
    <cellStyle name="Normal 2 29 16" xfId="36710"/>
    <cellStyle name="Normal 2 29 17" xfId="36711"/>
    <cellStyle name="Normal 2 29 18" xfId="36712"/>
    <cellStyle name="Normal 2 29 19" xfId="36713"/>
    <cellStyle name="Normal 2 29 2" xfId="36714"/>
    <cellStyle name="Normal 2 29 2 10" xfId="36715"/>
    <cellStyle name="Normal 2 29 2 11" xfId="36716"/>
    <cellStyle name="Normal 2 29 2 12" xfId="36717"/>
    <cellStyle name="Normal 2 29 2 13" xfId="36718"/>
    <cellStyle name="Normal 2 29 2 14" xfId="36719"/>
    <cellStyle name="Normal 2 29 2 15" xfId="36720"/>
    <cellStyle name="Normal 2 29 2 16" xfId="36721"/>
    <cellStyle name="Normal 2 29 2 17" xfId="36722"/>
    <cellStyle name="Normal 2 29 2 18" xfId="36723"/>
    <cellStyle name="Normal 2 29 2 19" xfId="36724"/>
    <cellStyle name="Normal 2 29 2 2" xfId="36725"/>
    <cellStyle name="Normal 2 29 2 20" xfId="36726"/>
    <cellStyle name="Normal 2 29 2 21" xfId="36727"/>
    <cellStyle name="Normal 2 29 2 22" xfId="36728"/>
    <cellStyle name="Normal 2 29 2 23" xfId="36729"/>
    <cellStyle name="Normal 2 29 2 24" xfId="36730"/>
    <cellStyle name="Normal 2 29 2 25" xfId="36731"/>
    <cellStyle name="Normal 2 29 2 26" xfId="36732"/>
    <cellStyle name="Normal 2 29 2 27" xfId="36733"/>
    <cellStyle name="Normal 2 29 2 3" xfId="36734"/>
    <cellStyle name="Normal 2 29 2 4" xfId="36735"/>
    <cellStyle name="Normal 2 29 2 5" xfId="36736"/>
    <cellStyle name="Normal 2 29 2 6" xfId="36737"/>
    <cellStyle name="Normal 2 29 2 7" xfId="36738"/>
    <cellStyle name="Normal 2 29 2 8" xfId="36739"/>
    <cellStyle name="Normal 2 29 2 9" xfId="36740"/>
    <cellStyle name="Normal 2 29 20" xfId="36741"/>
    <cellStyle name="Normal 2 29 21" xfId="36742"/>
    <cellStyle name="Normal 2 29 22" xfId="36743"/>
    <cellStyle name="Normal 2 29 23" xfId="36744"/>
    <cellStyle name="Normal 2 29 24" xfId="36745"/>
    <cellStyle name="Normal 2 29 25" xfId="36746"/>
    <cellStyle name="Normal 2 29 26" xfId="36747"/>
    <cellStyle name="Normal 2 29 27" xfId="36748"/>
    <cellStyle name="Normal 2 29 3" xfId="36749"/>
    <cellStyle name="Normal 2 29 3 2" xfId="36750"/>
    <cellStyle name="Normal 2 29 4" xfId="36751"/>
    <cellStyle name="Normal 2 29 5" xfId="36752"/>
    <cellStyle name="Normal 2 29 6" xfId="36753"/>
    <cellStyle name="Normal 2 29 7" xfId="36754"/>
    <cellStyle name="Normal 2 29 8" xfId="36755"/>
    <cellStyle name="Normal 2 29 9" xfId="36756"/>
    <cellStyle name="Normal 2 3" xfId="36757"/>
    <cellStyle name="Normal 2 3 10" xfId="36758"/>
    <cellStyle name="Normal 2 3 10 10" xfId="36759"/>
    <cellStyle name="Normal 2 3 10 11" xfId="36760"/>
    <cellStyle name="Normal 2 3 10 12" xfId="36761"/>
    <cellStyle name="Normal 2 3 10 13" xfId="36762"/>
    <cellStyle name="Normal 2 3 10 14" xfId="36763"/>
    <cellStyle name="Normal 2 3 10 15" xfId="36764"/>
    <cellStyle name="Normal 2 3 10 16" xfId="36765"/>
    <cellStyle name="Normal 2 3 10 17" xfId="36766"/>
    <cellStyle name="Normal 2 3 10 18" xfId="36767"/>
    <cellStyle name="Normal 2 3 10 19" xfId="36768"/>
    <cellStyle name="Normal 2 3 10 2" xfId="36769"/>
    <cellStyle name="Normal 2 3 10 2 10" xfId="36770"/>
    <cellStyle name="Normal 2 3 10 2 11" xfId="36771"/>
    <cellStyle name="Normal 2 3 10 2 12" xfId="36772"/>
    <cellStyle name="Normal 2 3 10 2 13" xfId="36773"/>
    <cellStyle name="Normal 2 3 10 2 14" xfId="36774"/>
    <cellStyle name="Normal 2 3 10 2 15" xfId="36775"/>
    <cellStyle name="Normal 2 3 10 2 16" xfId="36776"/>
    <cellStyle name="Normal 2 3 10 2 17" xfId="36777"/>
    <cellStyle name="Normal 2 3 10 2 18" xfId="36778"/>
    <cellStyle name="Normal 2 3 10 2 19" xfId="36779"/>
    <cellStyle name="Normal 2 3 10 2 2" xfId="36780"/>
    <cellStyle name="Normal 2 3 10 2 2 10" xfId="36781"/>
    <cellStyle name="Normal 2 3 10 2 2 11" xfId="36782"/>
    <cellStyle name="Normal 2 3 10 2 2 12" xfId="36783"/>
    <cellStyle name="Normal 2 3 10 2 2 13" xfId="36784"/>
    <cellStyle name="Normal 2 3 10 2 2 14" xfId="36785"/>
    <cellStyle name="Normal 2 3 10 2 2 15" xfId="36786"/>
    <cellStyle name="Normal 2 3 10 2 2 16" xfId="36787"/>
    <cellStyle name="Normal 2 3 10 2 2 17" xfId="36788"/>
    <cellStyle name="Normal 2 3 10 2 2 18" xfId="36789"/>
    <cellStyle name="Normal 2 3 10 2 2 19" xfId="36790"/>
    <cellStyle name="Normal 2 3 10 2 2 2" xfId="36791"/>
    <cellStyle name="Normal 2 3 10 2 2 20" xfId="36792"/>
    <cellStyle name="Normal 2 3 10 2 2 21" xfId="36793"/>
    <cellStyle name="Normal 2 3 10 2 2 22" xfId="36794"/>
    <cellStyle name="Normal 2 3 10 2 2 23" xfId="36795"/>
    <cellStyle name="Normal 2 3 10 2 2 24" xfId="36796"/>
    <cellStyle name="Normal 2 3 10 2 2 25" xfId="36797"/>
    <cellStyle name="Normal 2 3 10 2 2 26" xfId="36798"/>
    <cellStyle name="Normal 2 3 10 2 2 27" xfId="36799"/>
    <cellStyle name="Normal 2 3 10 2 2 3" xfId="36800"/>
    <cellStyle name="Normal 2 3 10 2 2 4" xfId="36801"/>
    <cellStyle name="Normal 2 3 10 2 2 5" xfId="36802"/>
    <cellStyle name="Normal 2 3 10 2 2 6" xfId="36803"/>
    <cellStyle name="Normal 2 3 10 2 2 7" xfId="36804"/>
    <cellStyle name="Normal 2 3 10 2 2 8" xfId="36805"/>
    <cellStyle name="Normal 2 3 10 2 2 9" xfId="36806"/>
    <cellStyle name="Normal 2 3 10 2 20" xfId="36807"/>
    <cellStyle name="Normal 2 3 10 2 21" xfId="36808"/>
    <cellStyle name="Normal 2 3 10 2 22" xfId="36809"/>
    <cellStyle name="Normal 2 3 10 2 23" xfId="36810"/>
    <cellStyle name="Normal 2 3 10 2 24" xfId="36811"/>
    <cellStyle name="Normal 2 3 10 2 25" xfId="36812"/>
    <cellStyle name="Normal 2 3 10 2 26" xfId="36813"/>
    <cellStyle name="Normal 2 3 10 2 27" xfId="36814"/>
    <cellStyle name="Normal 2 3 10 2 3" xfId="36815"/>
    <cellStyle name="Normal 2 3 10 2 4" xfId="36816"/>
    <cellStyle name="Normal 2 3 10 2 5" xfId="36817"/>
    <cellStyle name="Normal 2 3 10 2 6" xfId="36818"/>
    <cellStyle name="Normal 2 3 10 2 7" xfId="36819"/>
    <cellStyle name="Normal 2 3 10 2 8" xfId="36820"/>
    <cellStyle name="Normal 2 3 10 2 9" xfId="36821"/>
    <cellStyle name="Normal 2 3 10 20" xfId="36822"/>
    <cellStyle name="Normal 2 3 10 21" xfId="36823"/>
    <cellStyle name="Normal 2 3 10 22" xfId="36824"/>
    <cellStyle name="Normal 2 3 10 23" xfId="36825"/>
    <cellStyle name="Normal 2 3 10 24" xfId="36826"/>
    <cellStyle name="Normal 2 3 10 25" xfId="36827"/>
    <cellStyle name="Normal 2 3 10 26" xfId="36828"/>
    <cellStyle name="Normal 2 3 10 27" xfId="36829"/>
    <cellStyle name="Normal 2 3 10 28" xfId="36830"/>
    <cellStyle name="Normal 2 3 10 29" xfId="36831"/>
    <cellStyle name="Normal 2 3 10 3" xfId="36832"/>
    <cellStyle name="Normal 2 3 10 30" xfId="36833"/>
    <cellStyle name="Normal 2 3 10 31" xfId="36834"/>
    <cellStyle name="Normal 2 3 10 32" xfId="36835"/>
    <cellStyle name="Normal 2 3 10 33" xfId="36836"/>
    <cellStyle name="Normal 2 3 10 34" xfId="36837"/>
    <cellStyle name="Normal 2 3 10 35" xfId="36838"/>
    <cellStyle name="Normal 2 3 10 36" xfId="36839"/>
    <cellStyle name="Normal 2 3 10 37" xfId="36840"/>
    <cellStyle name="Normal 2 3 10 38" xfId="36841"/>
    <cellStyle name="Normal 2 3 10 39" xfId="36842"/>
    <cellStyle name="Normal 2 3 10 4" xfId="36843"/>
    <cellStyle name="Normal 2 3 10 5" xfId="36844"/>
    <cellStyle name="Normal 2 3 10 6" xfId="36845"/>
    <cellStyle name="Normal 2 3 10 7" xfId="36846"/>
    <cellStyle name="Normal 2 3 10 8" xfId="36847"/>
    <cellStyle name="Normal 2 3 10 9" xfId="36848"/>
    <cellStyle name="Normal 2 3 11" xfId="36849"/>
    <cellStyle name="Normal 2 3 11 2" xfId="36850"/>
    <cellStyle name="Normal 2 3 11 2 2" xfId="36851"/>
    <cellStyle name="Normal 2 3 11 2 2 2" xfId="36852"/>
    <cellStyle name="Normal 2 3 11 2 3" xfId="36853"/>
    <cellStyle name="Normal 2 3 11 2 4" xfId="36854"/>
    <cellStyle name="Normal 2 3 11 2 5" xfId="36855"/>
    <cellStyle name="Normal 2 3 11 2 6" xfId="36856"/>
    <cellStyle name="Normal 2 3 11 3" xfId="36857"/>
    <cellStyle name="Normal 2 3 11 4" xfId="36858"/>
    <cellStyle name="Normal 2 3 11 5" xfId="36859"/>
    <cellStyle name="Normal 2 3 11 6" xfId="36860"/>
    <cellStyle name="Normal 2 3 11 7" xfId="36861"/>
    <cellStyle name="Normal 2 3 12" xfId="36862"/>
    <cellStyle name="Normal 2 3 12 2" xfId="36863"/>
    <cellStyle name="Normal 2 3 12 2 2" xfId="36864"/>
    <cellStyle name="Normal 2 3 12 2 3" xfId="36865"/>
    <cellStyle name="Normal 2 3 12 2 4" xfId="36866"/>
    <cellStyle name="Normal 2 3 12 2 5" xfId="36867"/>
    <cellStyle name="Normal 2 3 12 2 6" xfId="36868"/>
    <cellStyle name="Normal 2 3 12 3" xfId="36869"/>
    <cellStyle name="Normal 2 3 12 4" xfId="36870"/>
    <cellStyle name="Normal 2 3 12 5" xfId="36871"/>
    <cellStyle name="Normal 2 3 12 6" xfId="36872"/>
    <cellStyle name="Normal 2 3 12 7" xfId="36873"/>
    <cellStyle name="Normal 2 3 13" xfId="36874"/>
    <cellStyle name="Normal 2 3 13 2" xfId="36875"/>
    <cellStyle name="Normal 2 3 13 2 2" xfId="36876"/>
    <cellStyle name="Normal 2 3 13 2 3" xfId="36877"/>
    <cellStyle name="Normal 2 3 13 2 4" xfId="36878"/>
    <cellStyle name="Normal 2 3 13 2 5" xfId="36879"/>
    <cellStyle name="Normal 2 3 13 2 6" xfId="36880"/>
    <cellStyle name="Normal 2 3 13 3" xfId="36881"/>
    <cellStyle name="Normal 2 3 13 4" xfId="36882"/>
    <cellStyle name="Normal 2 3 13 5" xfId="36883"/>
    <cellStyle name="Normal 2 3 13 6" xfId="36884"/>
    <cellStyle name="Normal 2 3 13 7" xfId="36885"/>
    <cellStyle name="Normal 2 3 14" xfId="36886"/>
    <cellStyle name="Normal 2 3 14 2" xfId="36887"/>
    <cellStyle name="Normal 2 3 14 2 2" xfId="36888"/>
    <cellStyle name="Normal 2 3 14 2 3" xfId="36889"/>
    <cellStyle name="Normal 2 3 14 2 4" xfId="36890"/>
    <cellStyle name="Normal 2 3 14 2 5" xfId="36891"/>
    <cellStyle name="Normal 2 3 14 2 6" xfId="36892"/>
    <cellStyle name="Normal 2 3 14 3" xfId="36893"/>
    <cellStyle name="Normal 2 3 14 4" xfId="36894"/>
    <cellStyle name="Normal 2 3 14 5" xfId="36895"/>
    <cellStyle name="Normal 2 3 14 6" xfId="36896"/>
    <cellStyle name="Normal 2 3 14 7" xfId="36897"/>
    <cellStyle name="Normal 2 3 15" xfId="36898"/>
    <cellStyle name="Normal 2 3 15 2" xfId="36899"/>
    <cellStyle name="Normal 2 3 15 2 2" xfId="36900"/>
    <cellStyle name="Normal 2 3 15 2 3" xfId="36901"/>
    <cellStyle name="Normal 2 3 15 2 4" xfId="36902"/>
    <cellStyle name="Normal 2 3 15 2 5" xfId="36903"/>
    <cellStyle name="Normal 2 3 15 2 6" xfId="36904"/>
    <cellStyle name="Normal 2 3 15 3" xfId="36905"/>
    <cellStyle name="Normal 2 3 15 4" xfId="36906"/>
    <cellStyle name="Normal 2 3 15 5" xfId="36907"/>
    <cellStyle name="Normal 2 3 15 6" xfId="36908"/>
    <cellStyle name="Normal 2 3 15 7" xfId="36909"/>
    <cellStyle name="Normal 2 3 16" xfId="36910"/>
    <cellStyle name="Normal 2 3 16 2" xfId="36911"/>
    <cellStyle name="Normal 2 3 16 2 2" xfId="36912"/>
    <cellStyle name="Normal 2 3 16 2 3" xfId="36913"/>
    <cellStyle name="Normal 2 3 16 2 4" xfId="36914"/>
    <cellStyle name="Normal 2 3 16 2 5" xfId="36915"/>
    <cellStyle name="Normal 2 3 16 2 6" xfId="36916"/>
    <cellStyle name="Normal 2 3 16 3" xfId="36917"/>
    <cellStyle name="Normal 2 3 16 4" xfId="36918"/>
    <cellStyle name="Normal 2 3 16 5" xfId="36919"/>
    <cellStyle name="Normal 2 3 16 6" xfId="36920"/>
    <cellStyle name="Normal 2 3 16 7" xfId="36921"/>
    <cellStyle name="Normal 2 3 17" xfId="36922"/>
    <cellStyle name="Normal 2 3 17 2" xfId="36923"/>
    <cellStyle name="Normal 2 3 17 2 2" xfId="36924"/>
    <cellStyle name="Normal 2 3 17 2 3" xfId="36925"/>
    <cellStyle name="Normal 2 3 17 2 4" xfId="36926"/>
    <cellStyle name="Normal 2 3 17 2 5" xfId="36927"/>
    <cellStyle name="Normal 2 3 17 2 6" xfId="36928"/>
    <cellStyle name="Normal 2 3 17 3" xfId="36929"/>
    <cellStyle name="Normal 2 3 17 4" xfId="36930"/>
    <cellStyle name="Normal 2 3 17 5" xfId="36931"/>
    <cellStyle name="Normal 2 3 17 6" xfId="36932"/>
    <cellStyle name="Normal 2 3 17 7" xfId="36933"/>
    <cellStyle name="Normal 2 3 18" xfId="36934"/>
    <cellStyle name="Normal 2 3 18 2" xfId="36935"/>
    <cellStyle name="Normal 2 3 18 2 2" xfId="36936"/>
    <cellStyle name="Normal 2 3 18 2 3" xfId="36937"/>
    <cellStyle name="Normal 2 3 18 2 4" xfId="36938"/>
    <cellStyle name="Normal 2 3 18 2 5" xfId="36939"/>
    <cellStyle name="Normal 2 3 18 2 6" xfId="36940"/>
    <cellStyle name="Normal 2 3 18 3" xfId="36941"/>
    <cellStyle name="Normal 2 3 18 4" xfId="36942"/>
    <cellStyle name="Normal 2 3 18 5" xfId="36943"/>
    <cellStyle name="Normal 2 3 18 6" xfId="36944"/>
    <cellStyle name="Normal 2 3 18 7" xfId="36945"/>
    <cellStyle name="Normal 2 3 19" xfId="36946"/>
    <cellStyle name="Normal 2 3 19 2" xfId="36947"/>
    <cellStyle name="Normal 2 3 19 2 2" xfId="36948"/>
    <cellStyle name="Normal 2 3 19 2 3" xfId="36949"/>
    <cellStyle name="Normal 2 3 19 2 4" xfId="36950"/>
    <cellStyle name="Normal 2 3 19 2 5" xfId="36951"/>
    <cellStyle name="Normal 2 3 19 2 6" xfId="36952"/>
    <cellStyle name="Normal 2 3 19 3" xfId="36953"/>
    <cellStyle name="Normal 2 3 19 4" xfId="36954"/>
    <cellStyle name="Normal 2 3 19 5" xfId="36955"/>
    <cellStyle name="Normal 2 3 19 6" xfId="36956"/>
    <cellStyle name="Normal 2 3 19 7" xfId="36957"/>
    <cellStyle name="Normal 2 3 2" xfId="36958"/>
    <cellStyle name="Normal 2 3 2 10" xfId="36959"/>
    <cellStyle name="Normal 2 3 2 11" xfId="36960"/>
    <cellStyle name="Normal 2 3 2 12" xfId="36961"/>
    <cellStyle name="Normal 2 3 2 13" xfId="36962"/>
    <cellStyle name="Normal 2 3 2 14" xfId="36963"/>
    <cellStyle name="Normal 2 3 2 15" xfId="36964"/>
    <cellStyle name="Normal 2 3 2 16" xfId="36965"/>
    <cellStyle name="Normal 2 3 2 17" xfId="36966"/>
    <cellStyle name="Normal 2 3 2 17 10" xfId="36967"/>
    <cellStyle name="Normal 2 3 2 17 11" xfId="36968"/>
    <cellStyle name="Normal 2 3 2 17 12" xfId="36969"/>
    <cellStyle name="Normal 2 3 2 17 13" xfId="36970"/>
    <cellStyle name="Normal 2 3 2 17 14" xfId="36971"/>
    <cellStyle name="Normal 2 3 2 17 15" xfId="36972"/>
    <cellStyle name="Normal 2 3 2 17 16" xfId="36973"/>
    <cellStyle name="Normal 2 3 2 17 17" xfId="36974"/>
    <cellStyle name="Normal 2 3 2 17 18" xfId="36975"/>
    <cellStyle name="Normal 2 3 2 17 19" xfId="36976"/>
    <cellStyle name="Normal 2 3 2 17 2" xfId="36977"/>
    <cellStyle name="Normal 2 3 2 17 2 10" xfId="36978"/>
    <cellStyle name="Normal 2 3 2 17 2 11" xfId="36979"/>
    <cellStyle name="Normal 2 3 2 17 2 12" xfId="36980"/>
    <cellStyle name="Normal 2 3 2 17 2 13" xfId="36981"/>
    <cellStyle name="Normal 2 3 2 17 2 14" xfId="36982"/>
    <cellStyle name="Normal 2 3 2 17 2 15" xfId="36983"/>
    <cellStyle name="Normal 2 3 2 17 2 16" xfId="36984"/>
    <cellStyle name="Normal 2 3 2 17 2 17" xfId="36985"/>
    <cellStyle name="Normal 2 3 2 17 2 18" xfId="36986"/>
    <cellStyle name="Normal 2 3 2 17 2 19" xfId="36987"/>
    <cellStyle name="Normal 2 3 2 17 2 2" xfId="36988"/>
    <cellStyle name="Normal 2 3 2 17 2 20" xfId="36989"/>
    <cellStyle name="Normal 2 3 2 17 2 21" xfId="36990"/>
    <cellStyle name="Normal 2 3 2 17 2 22" xfId="36991"/>
    <cellStyle name="Normal 2 3 2 17 2 23" xfId="36992"/>
    <cellStyle name="Normal 2 3 2 17 2 24" xfId="36993"/>
    <cellStyle name="Normal 2 3 2 17 2 25" xfId="36994"/>
    <cellStyle name="Normal 2 3 2 17 2 26" xfId="36995"/>
    <cellStyle name="Normal 2 3 2 17 2 27" xfId="36996"/>
    <cellStyle name="Normal 2 3 2 17 2 3" xfId="36997"/>
    <cellStyle name="Normal 2 3 2 17 2 4" xfId="36998"/>
    <cellStyle name="Normal 2 3 2 17 2 5" xfId="36999"/>
    <cellStyle name="Normal 2 3 2 17 2 6" xfId="37000"/>
    <cellStyle name="Normal 2 3 2 17 2 7" xfId="37001"/>
    <cellStyle name="Normal 2 3 2 17 2 8" xfId="37002"/>
    <cellStyle name="Normal 2 3 2 17 2 9" xfId="37003"/>
    <cellStyle name="Normal 2 3 2 17 20" xfId="37004"/>
    <cellStyle name="Normal 2 3 2 17 21" xfId="37005"/>
    <cellStyle name="Normal 2 3 2 17 22" xfId="37006"/>
    <cellStyle name="Normal 2 3 2 17 23" xfId="37007"/>
    <cellStyle name="Normal 2 3 2 17 24" xfId="37008"/>
    <cellStyle name="Normal 2 3 2 17 25" xfId="37009"/>
    <cellStyle name="Normal 2 3 2 17 26" xfId="37010"/>
    <cellStyle name="Normal 2 3 2 17 27" xfId="37011"/>
    <cellStyle name="Normal 2 3 2 17 3" xfId="37012"/>
    <cellStyle name="Normal 2 3 2 17 4" xfId="37013"/>
    <cellStyle name="Normal 2 3 2 17 5" xfId="37014"/>
    <cellStyle name="Normal 2 3 2 17 6" xfId="37015"/>
    <cellStyle name="Normal 2 3 2 17 7" xfId="37016"/>
    <cellStyle name="Normal 2 3 2 17 8" xfId="37017"/>
    <cellStyle name="Normal 2 3 2 17 9" xfId="37018"/>
    <cellStyle name="Normal 2 3 2 18" xfId="37019"/>
    <cellStyle name="Normal 2 3 2 19" xfId="37020"/>
    <cellStyle name="Normal 2 3 2 2" xfId="37021"/>
    <cellStyle name="Normal 2 3 2 2 10" xfId="37022"/>
    <cellStyle name="Normal 2 3 2 2 11" xfId="37023"/>
    <cellStyle name="Normal 2 3 2 2 12" xfId="37024"/>
    <cellStyle name="Normal 2 3 2 2 13" xfId="37025"/>
    <cellStyle name="Normal 2 3 2 2 14" xfId="37026"/>
    <cellStyle name="Normal 2 3 2 2 15" xfId="37027"/>
    <cellStyle name="Normal 2 3 2 2 15 10" xfId="37028"/>
    <cellStyle name="Normal 2 3 2 2 15 11" xfId="37029"/>
    <cellStyle name="Normal 2 3 2 2 15 12" xfId="37030"/>
    <cellStyle name="Normal 2 3 2 2 15 13" xfId="37031"/>
    <cellStyle name="Normal 2 3 2 2 15 14" xfId="37032"/>
    <cellStyle name="Normal 2 3 2 2 15 15" xfId="37033"/>
    <cellStyle name="Normal 2 3 2 2 15 16" xfId="37034"/>
    <cellStyle name="Normal 2 3 2 2 15 17" xfId="37035"/>
    <cellStyle name="Normal 2 3 2 2 15 18" xfId="37036"/>
    <cellStyle name="Normal 2 3 2 2 15 19" xfId="37037"/>
    <cellStyle name="Normal 2 3 2 2 15 2" xfId="37038"/>
    <cellStyle name="Normal 2 3 2 2 15 2 10" xfId="37039"/>
    <cellStyle name="Normal 2 3 2 2 15 2 11" xfId="37040"/>
    <cellStyle name="Normal 2 3 2 2 15 2 12" xfId="37041"/>
    <cellStyle name="Normal 2 3 2 2 15 2 13" xfId="37042"/>
    <cellStyle name="Normal 2 3 2 2 15 2 14" xfId="37043"/>
    <cellStyle name="Normal 2 3 2 2 15 2 15" xfId="37044"/>
    <cellStyle name="Normal 2 3 2 2 15 2 16" xfId="37045"/>
    <cellStyle name="Normal 2 3 2 2 15 2 17" xfId="37046"/>
    <cellStyle name="Normal 2 3 2 2 15 2 18" xfId="37047"/>
    <cellStyle name="Normal 2 3 2 2 15 2 19" xfId="37048"/>
    <cellStyle name="Normal 2 3 2 2 15 2 2" xfId="37049"/>
    <cellStyle name="Normal 2 3 2 2 15 2 20" xfId="37050"/>
    <cellStyle name="Normal 2 3 2 2 15 2 21" xfId="37051"/>
    <cellStyle name="Normal 2 3 2 2 15 2 22" xfId="37052"/>
    <cellStyle name="Normal 2 3 2 2 15 2 23" xfId="37053"/>
    <cellStyle name="Normal 2 3 2 2 15 2 24" xfId="37054"/>
    <cellStyle name="Normal 2 3 2 2 15 2 25" xfId="37055"/>
    <cellStyle name="Normal 2 3 2 2 15 2 26" xfId="37056"/>
    <cellStyle name="Normal 2 3 2 2 15 2 27" xfId="37057"/>
    <cellStyle name="Normal 2 3 2 2 15 2 3" xfId="37058"/>
    <cellStyle name="Normal 2 3 2 2 15 2 4" xfId="37059"/>
    <cellStyle name="Normal 2 3 2 2 15 2 5" xfId="37060"/>
    <cellStyle name="Normal 2 3 2 2 15 2 6" xfId="37061"/>
    <cellStyle name="Normal 2 3 2 2 15 2 7" xfId="37062"/>
    <cellStyle name="Normal 2 3 2 2 15 2 8" xfId="37063"/>
    <cellStyle name="Normal 2 3 2 2 15 2 9" xfId="37064"/>
    <cellStyle name="Normal 2 3 2 2 15 20" xfId="37065"/>
    <cellStyle name="Normal 2 3 2 2 15 21" xfId="37066"/>
    <cellStyle name="Normal 2 3 2 2 15 22" xfId="37067"/>
    <cellStyle name="Normal 2 3 2 2 15 23" xfId="37068"/>
    <cellStyle name="Normal 2 3 2 2 15 24" xfId="37069"/>
    <cellStyle name="Normal 2 3 2 2 15 25" xfId="37070"/>
    <cellStyle name="Normal 2 3 2 2 15 26" xfId="37071"/>
    <cellStyle name="Normal 2 3 2 2 15 27" xfId="37072"/>
    <cellStyle name="Normal 2 3 2 2 15 3" xfId="37073"/>
    <cellStyle name="Normal 2 3 2 2 15 4" xfId="37074"/>
    <cellStyle name="Normal 2 3 2 2 15 5" xfId="37075"/>
    <cellStyle name="Normal 2 3 2 2 15 6" xfId="37076"/>
    <cellStyle name="Normal 2 3 2 2 15 7" xfId="37077"/>
    <cellStyle name="Normal 2 3 2 2 15 8" xfId="37078"/>
    <cellStyle name="Normal 2 3 2 2 15 9" xfId="37079"/>
    <cellStyle name="Normal 2 3 2 2 16" xfId="37080"/>
    <cellStyle name="Normal 2 3 2 2 17" xfId="37081"/>
    <cellStyle name="Normal 2 3 2 2 18" xfId="37082"/>
    <cellStyle name="Normal 2 3 2 2 19" xfId="37083"/>
    <cellStyle name="Normal 2 3 2 2 2" xfId="37084"/>
    <cellStyle name="Normal 2 3 2 2 2 10" xfId="37085"/>
    <cellStyle name="Normal 2 3 2 2 2 11" xfId="37086"/>
    <cellStyle name="Normal 2 3 2 2 2 12" xfId="37087"/>
    <cellStyle name="Normal 2 3 2 2 2 13" xfId="37088"/>
    <cellStyle name="Normal 2 3 2 2 2 14" xfId="37089"/>
    <cellStyle name="Normal 2 3 2 2 2 15" xfId="37090"/>
    <cellStyle name="Normal 2 3 2 2 2 16" xfId="37091"/>
    <cellStyle name="Normal 2 3 2 2 2 16 10" xfId="37092"/>
    <cellStyle name="Normal 2 3 2 2 2 16 11" xfId="37093"/>
    <cellStyle name="Normal 2 3 2 2 2 16 12" xfId="37094"/>
    <cellStyle name="Normal 2 3 2 2 2 16 13" xfId="37095"/>
    <cellStyle name="Normal 2 3 2 2 2 16 14" xfId="37096"/>
    <cellStyle name="Normal 2 3 2 2 2 16 15" xfId="37097"/>
    <cellStyle name="Normal 2 3 2 2 2 16 16" xfId="37098"/>
    <cellStyle name="Normal 2 3 2 2 2 16 17" xfId="37099"/>
    <cellStyle name="Normal 2 3 2 2 2 16 18" xfId="37100"/>
    <cellStyle name="Normal 2 3 2 2 2 16 19" xfId="37101"/>
    <cellStyle name="Normal 2 3 2 2 2 16 2" xfId="37102"/>
    <cellStyle name="Normal 2 3 2 2 2 16 2 10" xfId="37103"/>
    <cellStyle name="Normal 2 3 2 2 2 16 2 11" xfId="37104"/>
    <cellStyle name="Normal 2 3 2 2 2 16 2 12" xfId="37105"/>
    <cellStyle name="Normal 2 3 2 2 2 16 2 13" xfId="37106"/>
    <cellStyle name="Normal 2 3 2 2 2 16 2 14" xfId="37107"/>
    <cellStyle name="Normal 2 3 2 2 2 16 2 15" xfId="37108"/>
    <cellStyle name="Normal 2 3 2 2 2 16 2 16" xfId="37109"/>
    <cellStyle name="Normal 2 3 2 2 2 16 2 17" xfId="37110"/>
    <cellStyle name="Normal 2 3 2 2 2 16 2 18" xfId="37111"/>
    <cellStyle name="Normal 2 3 2 2 2 16 2 19" xfId="37112"/>
    <cellStyle name="Normal 2 3 2 2 2 16 2 2" xfId="37113"/>
    <cellStyle name="Normal 2 3 2 2 2 16 2 20" xfId="37114"/>
    <cellStyle name="Normal 2 3 2 2 2 16 2 21" xfId="37115"/>
    <cellStyle name="Normal 2 3 2 2 2 16 2 22" xfId="37116"/>
    <cellStyle name="Normal 2 3 2 2 2 16 2 23" xfId="37117"/>
    <cellStyle name="Normal 2 3 2 2 2 16 2 24" xfId="37118"/>
    <cellStyle name="Normal 2 3 2 2 2 16 2 25" xfId="37119"/>
    <cellStyle name="Normal 2 3 2 2 2 16 2 26" xfId="37120"/>
    <cellStyle name="Normal 2 3 2 2 2 16 2 27" xfId="37121"/>
    <cellStyle name="Normal 2 3 2 2 2 16 2 3" xfId="37122"/>
    <cellStyle name="Normal 2 3 2 2 2 16 2 4" xfId="37123"/>
    <cellStyle name="Normal 2 3 2 2 2 16 2 5" xfId="37124"/>
    <cellStyle name="Normal 2 3 2 2 2 16 2 6" xfId="37125"/>
    <cellStyle name="Normal 2 3 2 2 2 16 2 7" xfId="37126"/>
    <cellStyle name="Normal 2 3 2 2 2 16 2 8" xfId="37127"/>
    <cellStyle name="Normal 2 3 2 2 2 16 2 9" xfId="37128"/>
    <cellStyle name="Normal 2 3 2 2 2 16 20" xfId="37129"/>
    <cellStyle name="Normal 2 3 2 2 2 16 21" xfId="37130"/>
    <cellStyle name="Normal 2 3 2 2 2 16 22" xfId="37131"/>
    <cellStyle name="Normal 2 3 2 2 2 16 23" xfId="37132"/>
    <cellStyle name="Normal 2 3 2 2 2 16 24" xfId="37133"/>
    <cellStyle name="Normal 2 3 2 2 2 16 25" xfId="37134"/>
    <cellStyle name="Normal 2 3 2 2 2 16 26" xfId="37135"/>
    <cellStyle name="Normal 2 3 2 2 2 16 27" xfId="37136"/>
    <cellStyle name="Normal 2 3 2 2 2 16 3" xfId="37137"/>
    <cellStyle name="Normal 2 3 2 2 2 16 4" xfId="37138"/>
    <cellStyle name="Normal 2 3 2 2 2 16 5" xfId="37139"/>
    <cellStyle name="Normal 2 3 2 2 2 16 6" xfId="37140"/>
    <cellStyle name="Normal 2 3 2 2 2 16 7" xfId="37141"/>
    <cellStyle name="Normal 2 3 2 2 2 16 8" xfId="37142"/>
    <cellStyle name="Normal 2 3 2 2 2 16 9" xfId="37143"/>
    <cellStyle name="Normal 2 3 2 2 2 17" xfId="37144"/>
    <cellStyle name="Normal 2 3 2 2 2 18" xfId="37145"/>
    <cellStyle name="Normal 2 3 2 2 2 19" xfId="37146"/>
    <cellStyle name="Normal 2 3 2 2 2 2" xfId="37147"/>
    <cellStyle name="Normal 2 3 2 2 2 2 10" xfId="37148"/>
    <cellStyle name="Normal 2 3 2 2 2 2 11" xfId="37149"/>
    <cellStyle name="Normal 2 3 2 2 2 2 12" xfId="37150"/>
    <cellStyle name="Normal 2 3 2 2 2 2 13" xfId="37151"/>
    <cellStyle name="Normal 2 3 2 2 2 2 14" xfId="37152"/>
    <cellStyle name="Normal 2 3 2 2 2 2 14 10" xfId="37153"/>
    <cellStyle name="Normal 2 3 2 2 2 2 14 11" xfId="37154"/>
    <cellStyle name="Normal 2 3 2 2 2 2 14 12" xfId="37155"/>
    <cellStyle name="Normal 2 3 2 2 2 2 14 13" xfId="37156"/>
    <cellStyle name="Normal 2 3 2 2 2 2 14 14" xfId="37157"/>
    <cellStyle name="Normal 2 3 2 2 2 2 14 15" xfId="37158"/>
    <cellStyle name="Normal 2 3 2 2 2 2 14 16" xfId="37159"/>
    <cellStyle name="Normal 2 3 2 2 2 2 14 17" xfId="37160"/>
    <cellStyle name="Normal 2 3 2 2 2 2 14 18" xfId="37161"/>
    <cellStyle name="Normal 2 3 2 2 2 2 14 19" xfId="37162"/>
    <cellStyle name="Normal 2 3 2 2 2 2 14 2" xfId="37163"/>
    <cellStyle name="Normal 2 3 2 2 2 2 14 2 10" xfId="37164"/>
    <cellStyle name="Normal 2 3 2 2 2 2 14 2 11" xfId="37165"/>
    <cellStyle name="Normal 2 3 2 2 2 2 14 2 12" xfId="37166"/>
    <cellStyle name="Normal 2 3 2 2 2 2 14 2 13" xfId="37167"/>
    <cellStyle name="Normal 2 3 2 2 2 2 14 2 14" xfId="37168"/>
    <cellStyle name="Normal 2 3 2 2 2 2 14 2 15" xfId="37169"/>
    <cellStyle name="Normal 2 3 2 2 2 2 14 2 16" xfId="37170"/>
    <cellStyle name="Normal 2 3 2 2 2 2 14 2 17" xfId="37171"/>
    <cellStyle name="Normal 2 3 2 2 2 2 14 2 18" xfId="37172"/>
    <cellStyle name="Normal 2 3 2 2 2 2 14 2 19" xfId="37173"/>
    <cellStyle name="Normal 2 3 2 2 2 2 14 2 2" xfId="37174"/>
    <cellStyle name="Normal 2 3 2 2 2 2 14 2 20" xfId="37175"/>
    <cellStyle name="Normal 2 3 2 2 2 2 14 2 21" xfId="37176"/>
    <cellStyle name="Normal 2 3 2 2 2 2 14 2 22" xfId="37177"/>
    <cellStyle name="Normal 2 3 2 2 2 2 14 2 23" xfId="37178"/>
    <cellStyle name="Normal 2 3 2 2 2 2 14 2 24" xfId="37179"/>
    <cellStyle name="Normal 2 3 2 2 2 2 14 2 25" xfId="37180"/>
    <cellStyle name="Normal 2 3 2 2 2 2 14 2 26" xfId="37181"/>
    <cellStyle name="Normal 2 3 2 2 2 2 14 2 27" xfId="37182"/>
    <cellStyle name="Normal 2 3 2 2 2 2 14 2 3" xfId="37183"/>
    <cellStyle name="Normal 2 3 2 2 2 2 14 2 4" xfId="37184"/>
    <cellStyle name="Normal 2 3 2 2 2 2 14 2 5" xfId="37185"/>
    <cellStyle name="Normal 2 3 2 2 2 2 14 2 6" xfId="37186"/>
    <cellStyle name="Normal 2 3 2 2 2 2 14 2 7" xfId="37187"/>
    <cellStyle name="Normal 2 3 2 2 2 2 14 2 8" xfId="37188"/>
    <cellStyle name="Normal 2 3 2 2 2 2 14 2 9" xfId="37189"/>
    <cellStyle name="Normal 2 3 2 2 2 2 14 20" xfId="37190"/>
    <cellStyle name="Normal 2 3 2 2 2 2 14 21" xfId="37191"/>
    <cellStyle name="Normal 2 3 2 2 2 2 14 22" xfId="37192"/>
    <cellStyle name="Normal 2 3 2 2 2 2 14 23" xfId="37193"/>
    <cellStyle name="Normal 2 3 2 2 2 2 14 24" xfId="37194"/>
    <cellStyle name="Normal 2 3 2 2 2 2 14 25" xfId="37195"/>
    <cellStyle name="Normal 2 3 2 2 2 2 14 26" xfId="37196"/>
    <cellStyle name="Normal 2 3 2 2 2 2 14 27" xfId="37197"/>
    <cellStyle name="Normal 2 3 2 2 2 2 14 3" xfId="37198"/>
    <cellStyle name="Normal 2 3 2 2 2 2 14 4" xfId="37199"/>
    <cellStyle name="Normal 2 3 2 2 2 2 14 5" xfId="37200"/>
    <cellStyle name="Normal 2 3 2 2 2 2 14 6" xfId="37201"/>
    <cellStyle name="Normal 2 3 2 2 2 2 14 7" xfId="37202"/>
    <cellStyle name="Normal 2 3 2 2 2 2 14 8" xfId="37203"/>
    <cellStyle name="Normal 2 3 2 2 2 2 14 9" xfId="37204"/>
    <cellStyle name="Normal 2 3 2 2 2 2 15" xfId="37205"/>
    <cellStyle name="Normal 2 3 2 2 2 2 16" xfId="37206"/>
    <cellStyle name="Normal 2 3 2 2 2 2 17" xfId="37207"/>
    <cellStyle name="Normal 2 3 2 2 2 2 18" xfId="37208"/>
    <cellStyle name="Normal 2 3 2 2 2 2 19" xfId="37209"/>
    <cellStyle name="Normal 2 3 2 2 2 2 2" xfId="37210"/>
    <cellStyle name="Normal 2 3 2 2 2 2 2 10" xfId="37211"/>
    <cellStyle name="Normal 2 3 2 2 2 2 2 11" xfId="37212"/>
    <cellStyle name="Normal 2 3 2 2 2 2 2 12" xfId="37213"/>
    <cellStyle name="Normal 2 3 2 2 2 2 2 13" xfId="37214"/>
    <cellStyle name="Normal 2 3 2 2 2 2 2 14" xfId="37215"/>
    <cellStyle name="Normal 2 3 2 2 2 2 2 15" xfId="37216"/>
    <cellStyle name="Normal 2 3 2 2 2 2 2 16" xfId="37217"/>
    <cellStyle name="Normal 2 3 2 2 2 2 2 17" xfId="37218"/>
    <cellStyle name="Normal 2 3 2 2 2 2 2 18" xfId="37219"/>
    <cellStyle name="Normal 2 3 2 2 2 2 2 19" xfId="37220"/>
    <cellStyle name="Normal 2 3 2 2 2 2 2 2" xfId="37221"/>
    <cellStyle name="Normal 2 3 2 2 2 2 2 2 10" xfId="37222"/>
    <cellStyle name="Normal 2 3 2 2 2 2 2 2 11" xfId="37223"/>
    <cellStyle name="Normal 2 3 2 2 2 2 2 2 12" xfId="37224"/>
    <cellStyle name="Normal 2 3 2 2 2 2 2 2 13" xfId="37225"/>
    <cellStyle name="Normal 2 3 2 2 2 2 2 2 14" xfId="37226"/>
    <cellStyle name="Normal 2 3 2 2 2 2 2 2 15" xfId="37227"/>
    <cellStyle name="Normal 2 3 2 2 2 2 2 2 16" xfId="37228"/>
    <cellStyle name="Normal 2 3 2 2 2 2 2 2 17" xfId="37229"/>
    <cellStyle name="Normal 2 3 2 2 2 2 2 2 18" xfId="37230"/>
    <cellStyle name="Normal 2 3 2 2 2 2 2 2 19" xfId="37231"/>
    <cellStyle name="Normal 2 3 2 2 2 2 2 2 2" xfId="37232"/>
    <cellStyle name="Normal 2 3 2 2 2 2 2 2 2 10" xfId="37233"/>
    <cellStyle name="Normal 2 3 2 2 2 2 2 2 2 11" xfId="37234"/>
    <cellStyle name="Normal 2 3 2 2 2 2 2 2 2 12" xfId="37235"/>
    <cellStyle name="Normal 2 3 2 2 2 2 2 2 2 13" xfId="37236"/>
    <cellStyle name="Normal 2 3 2 2 2 2 2 2 2 14" xfId="37237"/>
    <cellStyle name="Normal 2 3 2 2 2 2 2 2 2 15" xfId="37238"/>
    <cellStyle name="Normal 2 3 2 2 2 2 2 2 2 16" xfId="37239"/>
    <cellStyle name="Normal 2 3 2 2 2 2 2 2 2 17" xfId="37240"/>
    <cellStyle name="Normal 2 3 2 2 2 2 2 2 2 18" xfId="37241"/>
    <cellStyle name="Normal 2 3 2 2 2 2 2 2 2 19" xfId="37242"/>
    <cellStyle name="Normal 2 3 2 2 2 2 2 2 2 2" xfId="37243"/>
    <cellStyle name="Normal 2 3 2 2 2 2 2 2 2 20" xfId="37244"/>
    <cellStyle name="Normal 2 3 2 2 2 2 2 2 2 21" xfId="37245"/>
    <cellStyle name="Normal 2 3 2 2 2 2 2 2 2 22" xfId="37246"/>
    <cellStyle name="Normal 2 3 2 2 2 2 2 2 2 23" xfId="37247"/>
    <cellStyle name="Normal 2 3 2 2 2 2 2 2 2 24" xfId="37248"/>
    <cellStyle name="Normal 2 3 2 2 2 2 2 2 2 25" xfId="37249"/>
    <cellStyle name="Normal 2 3 2 2 2 2 2 2 2 26" xfId="37250"/>
    <cellStyle name="Normal 2 3 2 2 2 2 2 2 2 27" xfId="37251"/>
    <cellStyle name="Normal 2 3 2 2 2 2 2 2 2 3" xfId="37252"/>
    <cellStyle name="Normal 2 3 2 2 2 2 2 2 2 4" xfId="37253"/>
    <cellStyle name="Normal 2 3 2 2 2 2 2 2 2 5" xfId="37254"/>
    <cellStyle name="Normal 2 3 2 2 2 2 2 2 2 6" xfId="37255"/>
    <cellStyle name="Normal 2 3 2 2 2 2 2 2 2 7" xfId="37256"/>
    <cellStyle name="Normal 2 3 2 2 2 2 2 2 2 8" xfId="37257"/>
    <cellStyle name="Normal 2 3 2 2 2 2 2 2 2 9" xfId="37258"/>
    <cellStyle name="Normal 2 3 2 2 2 2 2 2 20" xfId="37259"/>
    <cellStyle name="Normal 2 3 2 2 2 2 2 2 21" xfId="37260"/>
    <cellStyle name="Normal 2 3 2 2 2 2 2 2 22" xfId="37261"/>
    <cellStyle name="Normal 2 3 2 2 2 2 2 2 23" xfId="37262"/>
    <cellStyle name="Normal 2 3 2 2 2 2 2 2 24" xfId="37263"/>
    <cellStyle name="Normal 2 3 2 2 2 2 2 2 25" xfId="37264"/>
    <cellStyle name="Normal 2 3 2 2 2 2 2 2 26" xfId="37265"/>
    <cellStyle name="Normal 2 3 2 2 2 2 2 2 27" xfId="37266"/>
    <cellStyle name="Normal 2 3 2 2 2 2 2 2 3" xfId="37267"/>
    <cellStyle name="Normal 2 3 2 2 2 2 2 2 4" xfId="37268"/>
    <cellStyle name="Normal 2 3 2 2 2 2 2 2 5" xfId="37269"/>
    <cellStyle name="Normal 2 3 2 2 2 2 2 2 6" xfId="37270"/>
    <cellStyle name="Normal 2 3 2 2 2 2 2 2 7" xfId="37271"/>
    <cellStyle name="Normal 2 3 2 2 2 2 2 2 8" xfId="37272"/>
    <cellStyle name="Normal 2 3 2 2 2 2 2 2 9" xfId="37273"/>
    <cellStyle name="Normal 2 3 2 2 2 2 2 20" xfId="37274"/>
    <cellStyle name="Normal 2 3 2 2 2 2 2 21" xfId="37275"/>
    <cellStyle name="Normal 2 3 2 2 2 2 2 22" xfId="37276"/>
    <cellStyle name="Normal 2 3 2 2 2 2 2 23" xfId="37277"/>
    <cellStyle name="Normal 2 3 2 2 2 2 2 24" xfId="37278"/>
    <cellStyle name="Normal 2 3 2 2 2 2 2 25" xfId="37279"/>
    <cellStyle name="Normal 2 3 2 2 2 2 2 26" xfId="37280"/>
    <cellStyle name="Normal 2 3 2 2 2 2 2 27" xfId="37281"/>
    <cellStyle name="Normal 2 3 2 2 2 2 2 28" xfId="37282"/>
    <cellStyle name="Normal 2 3 2 2 2 2 2 29" xfId="37283"/>
    <cellStyle name="Normal 2 3 2 2 2 2 2 3" xfId="37284"/>
    <cellStyle name="Normal 2 3 2 2 2 2 2 30" xfId="37285"/>
    <cellStyle name="Normal 2 3 2 2 2 2 2 31" xfId="37286"/>
    <cellStyle name="Normal 2 3 2 2 2 2 2 32" xfId="37287"/>
    <cellStyle name="Normal 2 3 2 2 2 2 2 33" xfId="37288"/>
    <cellStyle name="Normal 2 3 2 2 2 2 2 34" xfId="37289"/>
    <cellStyle name="Normal 2 3 2 2 2 2 2 35" xfId="37290"/>
    <cellStyle name="Normal 2 3 2 2 2 2 2 36" xfId="37291"/>
    <cellStyle name="Normal 2 3 2 2 2 2 2 37" xfId="37292"/>
    <cellStyle name="Normal 2 3 2 2 2 2 2 38" xfId="37293"/>
    <cellStyle name="Normal 2 3 2 2 2 2 2 39" xfId="37294"/>
    <cellStyle name="Normal 2 3 2 2 2 2 2 4" xfId="37295"/>
    <cellStyle name="Normal 2 3 2 2 2 2 2 5" xfId="37296"/>
    <cellStyle name="Normal 2 3 2 2 2 2 2 6" xfId="37297"/>
    <cellStyle name="Normal 2 3 2 2 2 2 2 7" xfId="37298"/>
    <cellStyle name="Normal 2 3 2 2 2 2 2 8" xfId="37299"/>
    <cellStyle name="Normal 2 3 2 2 2 2 2 9" xfId="37300"/>
    <cellStyle name="Normal 2 3 2 2 2 2 20" xfId="37301"/>
    <cellStyle name="Normal 2 3 2 2 2 2 21" xfId="37302"/>
    <cellStyle name="Normal 2 3 2 2 2 2 22" xfId="37303"/>
    <cellStyle name="Normal 2 3 2 2 2 2 23" xfId="37304"/>
    <cellStyle name="Normal 2 3 2 2 2 2 24" xfId="37305"/>
    <cellStyle name="Normal 2 3 2 2 2 2 25" xfId="37306"/>
    <cellStyle name="Normal 2 3 2 2 2 2 26" xfId="37307"/>
    <cellStyle name="Normal 2 3 2 2 2 2 27" xfId="37308"/>
    <cellStyle name="Normal 2 3 2 2 2 2 28" xfId="37309"/>
    <cellStyle name="Normal 2 3 2 2 2 2 29" xfId="37310"/>
    <cellStyle name="Normal 2 3 2 2 2 2 3" xfId="37311"/>
    <cellStyle name="Normal 2 3 2 2 2 2 30" xfId="37312"/>
    <cellStyle name="Normal 2 3 2 2 2 2 31" xfId="37313"/>
    <cellStyle name="Normal 2 3 2 2 2 2 32" xfId="37314"/>
    <cellStyle name="Normal 2 3 2 2 2 2 33" xfId="37315"/>
    <cellStyle name="Normal 2 3 2 2 2 2 34" xfId="37316"/>
    <cellStyle name="Normal 2 3 2 2 2 2 35" xfId="37317"/>
    <cellStyle name="Normal 2 3 2 2 2 2 36" xfId="37318"/>
    <cellStyle name="Normal 2 3 2 2 2 2 37" xfId="37319"/>
    <cellStyle name="Normal 2 3 2 2 2 2 38" xfId="37320"/>
    <cellStyle name="Normal 2 3 2 2 2 2 39" xfId="37321"/>
    <cellStyle name="Normal 2 3 2 2 2 2 4" xfId="37322"/>
    <cellStyle name="Normal 2 3 2 2 2 2 40" xfId="37323"/>
    <cellStyle name="Normal 2 3 2 2 2 2 41" xfId="37324"/>
    <cellStyle name="Normal 2 3 2 2 2 2 42" xfId="37325"/>
    <cellStyle name="Normal 2 3 2 2 2 2 43" xfId="37326"/>
    <cellStyle name="Normal 2 3 2 2 2 2 44" xfId="37327"/>
    <cellStyle name="Normal 2 3 2 2 2 2 45" xfId="37328"/>
    <cellStyle name="Normal 2 3 2 2 2 2 46" xfId="37329"/>
    <cellStyle name="Normal 2 3 2 2 2 2 47" xfId="37330"/>
    <cellStyle name="Normal 2 3 2 2 2 2 48" xfId="37331"/>
    <cellStyle name="Normal 2 3 2 2 2 2 49" xfId="37332"/>
    <cellStyle name="Normal 2 3 2 2 2 2 5" xfId="37333"/>
    <cellStyle name="Normal 2 3 2 2 2 2 50" xfId="37334"/>
    <cellStyle name="Normal 2 3 2 2 2 2 6" xfId="37335"/>
    <cellStyle name="Normal 2 3 2 2 2 2 7" xfId="37336"/>
    <cellStyle name="Normal 2 3 2 2 2 2 8" xfId="37337"/>
    <cellStyle name="Normal 2 3 2 2 2 2 9" xfId="37338"/>
    <cellStyle name="Normal 2 3 2 2 2 20" xfId="37339"/>
    <cellStyle name="Normal 2 3 2 2 2 21" xfId="37340"/>
    <cellStyle name="Normal 2 3 2 2 2 22" xfId="37341"/>
    <cellStyle name="Normal 2 3 2 2 2 23" xfId="37342"/>
    <cellStyle name="Normal 2 3 2 2 2 24" xfId="37343"/>
    <cellStyle name="Normal 2 3 2 2 2 25" xfId="37344"/>
    <cellStyle name="Normal 2 3 2 2 2 26" xfId="37345"/>
    <cellStyle name="Normal 2 3 2 2 2 27" xfId="37346"/>
    <cellStyle name="Normal 2 3 2 2 2 28" xfId="37347"/>
    <cellStyle name="Normal 2 3 2 2 2 29" xfId="37348"/>
    <cellStyle name="Normal 2 3 2 2 2 3" xfId="37349"/>
    <cellStyle name="Normal 2 3 2 2 2 30" xfId="37350"/>
    <cellStyle name="Normal 2 3 2 2 2 31" xfId="37351"/>
    <cellStyle name="Normal 2 3 2 2 2 32" xfId="37352"/>
    <cellStyle name="Normal 2 3 2 2 2 33" xfId="37353"/>
    <cellStyle name="Normal 2 3 2 2 2 34" xfId="37354"/>
    <cellStyle name="Normal 2 3 2 2 2 35" xfId="37355"/>
    <cellStyle name="Normal 2 3 2 2 2 36" xfId="37356"/>
    <cellStyle name="Normal 2 3 2 2 2 37" xfId="37357"/>
    <cellStyle name="Normal 2 3 2 2 2 38" xfId="37358"/>
    <cellStyle name="Normal 2 3 2 2 2 39" xfId="37359"/>
    <cellStyle name="Normal 2 3 2 2 2 4" xfId="37360"/>
    <cellStyle name="Normal 2 3 2 2 2 40" xfId="37361"/>
    <cellStyle name="Normal 2 3 2 2 2 41" xfId="37362"/>
    <cellStyle name="Normal 2 3 2 2 2 42" xfId="37363"/>
    <cellStyle name="Normal 2 3 2 2 2 43" xfId="37364"/>
    <cellStyle name="Normal 2 3 2 2 2 44" xfId="37365"/>
    <cellStyle name="Normal 2 3 2 2 2 45" xfId="37366"/>
    <cellStyle name="Normal 2 3 2 2 2 46" xfId="37367"/>
    <cellStyle name="Normal 2 3 2 2 2 47" xfId="37368"/>
    <cellStyle name="Normal 2 3 2 2 2 48" xfId="37369"/>
    <cellStyle name="Normal 2 3 2 2 2 49" xfId="37370"/>
    <cellStyle name="Normal 2 3 2 2 2 5" xfId="37371"/>
    <cellStyle name="Normal 2 3 2 2 2 5 10" xfId="37372"/>
    <cellStyle name="Normal 2 3 2 2 2 5 11" xfId="37373"/>
    <cellStyle name="Normal 2 3 2 2 2 5 12" xfId="37374"/>
    <cellStyle name="Normal 2 3 2 2 2 5 13" xfId="37375"/>
    <cellStyle name="Normal 2 3 2 2 2 5 14" xfId="37376"/>
    <cellStyle name="Normal 2 3 2 2 2 5 15" xfId="37377"/>
    <cellStyle name="Normal 2 3 2 2 2 5 16" xfId="37378"/>
    <cellStyle name="Normal 2 3 2 2 2 5 17" xfId="37379"/>
    <cellStyle name="Normal 2 3 2 2 2 5 18" xfId="37380"/>
    <cellStyle name="Normal 2 3 2 2 2 5 19" xfId="37381"/>
    <cellStyle name="Normal 2 3 2 2 2 5 2" xfId="37382"/>
    <cellStyle name="Normal 2 3 2 2 2 5 2 10" xfId="37383"/>
    <cellStyle name="Normal 2 3 2 2 2 5 2 11" xfId="37384"/>
    <cellStyle name="Normal 2 3 2 2 2 5 2 12" xfId="37385"/>
    <cellStyle name="Normal 2 3 2 2 2 5 2 13" xfId="37386"/>
    <cellStyle name="Normal 2 3 2 2 2 5 2 14" xfId="37387"/>
    <cellStyle name="Normal 2 3 2 2 2 5 2 15" xfId="37388"/>
    <cellStyle name="Normal 2 3 2 2 2 5 2 16" xfId="37389"/>
    <cellStyle name="Normal 2 3 2 2 2 5 2 17" xfId="37390"/>
    <cellStyle name="Normal 2 3 2 2 2 5 2 18" xfId="37391"/>
    <cellStyle name="Normal 2 3 2 2 2 5 2 19" xfId="37392"/>
    <cellStyle name="Normal 2 3 2 2 2 5 2 2" xfId="37393"/>
    <cellStyle name="Normal 2 3 2 2 2 5 2 2 10" xfId="37394"/>
    <cellStyle name="Normal 2 3 2 2 2 5 2 2 11" xfId="37395"/>
    <cellStyle name="Normal 2 3 2 2 2 5 2 2 12" xfId="37396"/>
    <cellStyle name="Normal 2 3 2 2 2 5 2 2 13" xfId="37397"/>
    <cellStyle name="Normal 2 3 2 2 2 5 2 2 14" xfId="37398"/>
    <cellStyle name="Normal 2 3 2 2 2 5 2 2 15" xfId="37399"/>
    <cellStyle name="Normal 2 3 2 2 2 5 2 2 16" xfId="37400"/>
    <cellStyle name="Normal 2 3 2 2 2 5 2 2 17" xfId="37401"/>
    <cellStyle name="Normal 2 3 2 2 2 5 2 2 18" xfId="37402"/>
    <cellStyle name="Normal 2 3 2 2 2 5 2 2 19" xfId="37403"/>
    <cellStyle name="Normal 2 3 2 2 2 5 2 2 2" xfId="37404"/>
    <cellStyle name="Normal 2 3 2 2 2 5 2 2 20" xfId="37405"/>
    <cellStyle name="Normal 2 3 2 2 2 5 2 2 21" xfId="37406"/>
    <cellStyle name="Normal 2 3 2 2 2 5 2 2 22" xfId="37407"/>
    <cellStyle name="Normal 2 3 2 2 2 5 2 2 23" xfId="37408"/>
    <cellStyle name="Normal 2 3 2 2 2 5 2 2 24" xfId="37409"/>
    <cellStyle name="Normal 2 3 2 2 2 5 2 2 25" xfId="37410"/>
    <cellStyle name="Normal 2 3 2 2 2 5 2 2 26" xfId="37411"/>
    <cellStyle name="Normal 2 3 2 2 2 5 2 2 27" xfId="37412"/>
    <cellStyle name="Normal 2 3 2 2 2 5 2 2 3" xfId="37413"/>
    <cellStyle name="Normal 2 3 2 2 2 5 2 2 4" xfId="37414"/>
    <cellStyle name="Normal 2 3 2 2 2 5 2 2 5" xfId="37415"/>
    <cellStyle name="Normal 2 3 2 2 2 5 2 2 6" xfId="37416"/>
    <cellStyle name="Normal 2 3 2 2 2 5 2 2 7" xfId="37417"/>
    <cellStyle name="Normal 2 3 2 2 2 5 2 2 8" xfId="37418"/>
    <cellStyle name="Normal 2 3 2 2 2 5 2 2 9" xfId="37419"/>
    <cellStyle name="Normal 2 3 2 2 2 5 2 20" xfId="37420"/>
    <cellStyle name="Normal 2 3 2 2 2 5 2 21" xfId="37421"/>
    <cellStyle name="Normal 2 3 2 2 2 5 2 22" xfId="37422"/>
    <cellStyle name="Normal 2 3 2 2 2 5 2 23" xfId="37423"/>
    <cellStyle name="Normal 2 3 2 2 2 5 2 24" xfId="37424"/>
    <cellStyle name="Normal 2 3 2 2 2 5 2 25" xfId="37425"/>
    <cellStyle name="Normal 2 3 2 2 2 5 2 26" xfId="37426"/>
    <cellStyle name="Normal 2 3 2 2 2 5 2 27" xfId="37427"/>
    <cellStyle name="Normal 2 3 2 2 2 5 2 3" xfId="37428"/>
    <cellStyle name="Normal 2 3 2 2 2 5 2 4" xfId="37429"/>
    <cellStyle name="Normal 2 3 2 2 2 5 2 5" xfId="37430"/>
    <cellStyle name="Normal 2 3 2 2 2 5 2 6" xfId="37431"/>
    <cellStyle name="Normal 2 3 2 2 2 5 2 7" xfId="37432"/>
    <cellStyle name="Normal 2 3 2 2 2 5 2 8" xfId="37433"/>
    <cellStyle name="Normal 2 3 2 2 2 5 2 9" xfId="37434"/>
    <cellStyle name="Normal 2 3 2 2 2 5 20" xfId="37435"/>
    <cellStyle name="Normal 2 3 2 2 2 5 21" xfId="37436"/>
    <cellStyle name="Normal 2 3 2 2 2 5 22" xfId="37437"/>
    <cellStyle name="Normal 2 3 2 2 2 5 23" xfId="37438"/>
    <cellStyle name="Normal 2 3 2 2 2 5 24" xfId="37439"/>
    <cellStyle name="Normal 2 3 2 2 2 5 25" xfId="37440"/>
    <cellStyle name="Normal 2 3 2 2 2 5 26" xfId="37441"/>
    <cellStyle name="Normal 2 3 2 2 2 5 27" xfId="37442"/>
    <cellStyle name="Normal 2 3 2 2 2 5 28" xfId="37443"/>
    <cellStyle name="Normal 2 3 2 2 2 5 29" xfId="37444"/>
    <cellStyle name="Normal 2 3 2 2 2 5 3" xfId="37445"/>
    <cellStyle name="Normal 2 3 2 2 2 5 30" xfId="37446"/>
    <cellStyle name="Normal 2 3 2 2 2 5 31" xfId="37447"/>
    <cellStyle name="Normal 2 3 2 2 2 5 32" xfId="37448"/>
    <cellStyle name="Normal 2 3 2 2 2 5 33" xfId="37449"/>
    <cellStyle name="Normal 2 3 2 2 2 5 34" xfId="37450"/>
    <cellStyle name="Normal 2 3 2 2 2 5 35" xfId="37451"/>
    <cellStyle name="Normal 2 3 2 2 2 5 36" xfId="37452"/>
    <cellStyle name="Normal 2 3 2 2 2 5 37" xfId="37453"/>
    <cellStyle name="Normal 2 3 2 2 2 5 38" xfId="37454"/>
    <cellStyle name="Normal 2 3 2 2 2 5 39" xfId="37455"/>
    <cellStyle name="Normal 2 3 2 2 2 5 4" xfId="37456"/>
    <cellStyle name="Normal 2 3 2 2 2 5 5" xfId="37457"/>
    <cellStyle name="Normal 2 3 2 2 2 5 6" xfId="37458"/>
    <cellStyle name="Normal 2 3 2 2 2 5 7" xfId="37459"/>
    <cellStyle name="Normal 2 3 2 2 2 5 8" xfId="37460"/>
    <cellStyle name="Normal 2 3 2 2 2 5 9" xfId="37461"/>
    <cellStyle name="Normal 2 3 2 2 2 50" xfId="37462"/>
    <cellStyle name="Normal 2 3 2 2 2 51" xfId="37463"/>
    <cellStyle name="Normal 2 3 2 2 2 52" xfId="37464"/>
    <cellStyle name="Normal 2 3 2 2 2 6" xfId="37465"/>
    <cellStyle name="Normal 2 3 2 2 2 7" xfId="37466"/>
    <cellStyle name="Normal 2 3 2 2 2 8" xfId="37467"/>
    <cellStyle name="Normal 2 3 2 2 2 9" xfId="37468"/>
    <cellStyle name="Normal 2 3 2 2 20" xfId="37469"/>
    <cellStyle name="Normal 2 3 2 2 21" xfId="37470"/>
    <cellStyle name="Normal 2 3 2 2 22" xfId="37471"/>
    <cellStyle name="Normal 2 3 2 2 23" xfId="37472"/>
    <cellStyle name="Normal 2 3 2 2 24" xfId="37473"/>
    <cellStyle name="Normal 2 3 2 2 25" xfId="37474"/>
    <cellStyle name="Normal 2 3 2 2 26" xfId="37475"/>
    <cellStyle name="Normal 2 3 2 2 27" xfId="37476"/>
    <cellStyle name="Normal 2 3 2 2 28" xfId="37477"/>
    <cellStyle name="Normal 2 3 2 2 29" xfId="37478"/>
    <cellStyle name="Normal 2 3 2 2 3" xfId="37479"/>
    <cellStyle name="Normal 2 3 2 2 3 10" xfId="37480"/>
    <cellStyle name="Normal 2 3 2 2 3 11" xfId="37481"/>
    <cellStyle name="Normal 2 3 2 2 3 12" xfId="37482"/>
    <cellStyle name="Normal 2 3 2 2 3 13" xfId="37483"/>
    <cellStyle name="Normal 2 3 2 2 3 14" xfId="37484"/>
    <cellStyle name="Normal 2 3 2 2 3 14 10" xfId="37485"/>
    <cellStyle name="Normal 2 3 2 2 3 14 11" xfId="37486"/>
    <cellStyle name="Normal 2 3 2 2 3 14 12" xfId="37487"/>
    <cellStyle name="Normal 2 3 2 2 3 14 13" xfId="37488"/>
    <cellStyle name="Normal 2 3 2 2 3 14 14" xfId="37489"/>
    <cellStyle name="Normal 2 3 2 2 3 14 15" xfId="37490"/>
    <cellStyle name="Normal 2 3 2 2 3 14 16" xfId="37491"/>
    <cellStyle name="Normal 2 3 2 2 3 14 17" xfId="37492"/>
    <cellStyle name="Normal 2 3 2 2 3 14 18" xfId="37493"/>
    <cellStyle name="Normal 2 3 2 2 3 14 19" xfId="37494"/>
    <cellStyle name="Normal 2 3 2 2 3 14 2" xfId="37495"/>
    <cellStyle name="Normal 2 3 2 2 3 14 2 10" xfId="37496"/>
    <cellStyle name="Normal 2 3 2 2 3 14 2 11" xfId="37497"/>
    <cellStyle name="Normal 2 3 2 2 3 14 2 12" xfId="37498"/>
    <cellStyle name="Normal 2 3 2 2 3 14 2 13" xfId="37499"/>
    <cellStyle name="Normal 2 3 2 2 3 14 2 14" xfId="37500"/>
    <cellStyle name="Normal 2 3 2 2 3 14 2 15" xfId="37501"/>
    <cellStyle name="Normal 2 3 2 2 3 14 2 16" xfId="37502"/>
    <cellStyle name="Normal 2 3 2 2 3 14 2 17" xfId="37503"/>
    <cellStyle name="Normal 2 3 2 2 3 14 2 18" xfId="37504"/>
    <cellStyle name="Normal 2 3 2 2 3 14 2 19" xfId="37505"/>
    <cellStyle name="Normal 2 3 2 2 3 14 2 2" xfId="37506"/>
    <cellStyle name="Normal 2 3 2 2 3 14 2 20" xfId="37507"/>
    <cellStyle name="Normal 2 3 2 2 3 14 2 21" xfId="37508"/>
    <cellStyle name="Normal 2 3 2 2 3 14 2 22" xfId="37509"/>
    <cellStyle name="Normal 2 3 2 2 3 14 2 23" xfId="37510"/>
    <cellStyle name="Normal 2 3 2 2 3 14 2 24" xfId="37511"/>
    <cellStyle name="Normal 2 3 2 2 3 14 2 25" xfId="37512"/>
    <cellStyle name="Normal 2 3 2 2 3 14 2 26" xfId="37513"/>
    <cellStyle name="Normal 2 3 2 2 3 14 2 27" xfId="37514"/>
    <cellStyle name="Normal 2 3 2 2 3 14 2 3" xfId="37515"/>
    <cellStyle name="Normal 2 3 2 2 3 14 2 4" xfId="37516"/>
    <cellStyle name="Normal 2 3 2 2 3 14 2 5" xfId="37517"/>
    <cellStyle name="Normal 2 3 2 2 3 14 2 6" xfId="37518"/>
    <cellStyle name="Normal 2 3 2 2 3 14 2 7" xfId="37519"/>
    <cellStyle name="Normal 2 3 2 2 3 14 2 8" xfId="37520"/>
    <cellStyle name="Normal 2 3 2 2 3 14 2 9" xfId="37521"/>
    <cellStyle name="Normal 2 3 2 2 3 14 20" xfId="37522"/>
    <cellStyle name="Normal 2 3 2 2 3 14 21" xfId="37523"/>
    <cellStyle name="Normal 2 3 2 2 3 14 22" xfId="37524"/>
    <cellStyle name="Normal 2 3 2 2 3 14 23" xfId="37525"/>
    <cellStyle name="Normal 2 3 2 2 3 14 24" xfId="37526"/>
    <cellStyle name="Normal 2 3 2 2 3 14 25" xfId="37527"/>
    <cellStyle name="Normal 2 3 2 2 3 14 26" xfId="37528"/>
    <cellStyle name="Normal 2 3 2 2 3 14 27" xfId="37529"/>
    <cellStyle name="Normal 2 3 2 2 3 14 3" xfId="37530"/>
    <cellStyle name="Normal 2 3 2 2 3 14 4" xfId="37531"/>
    <cellStyle name="Normal 2 3 2 2 3 14 5" xfId="37532"/>
    <cellStyle name="Normal 2 3 2 2 3 14 6" xfId="37533"/>
    <cellStyle name="Normal 2 3 2 2 3 14 7" xfId="37534"/>
    <cellStyle name="Normal 2 3 2 2 3 14 8" xfId="37535"/>
    <cellStyle name="Normal 2 3 2 2 3 14 9" xfId="37536"/>
    <cellStyle name="Normal 2 3 2 2 3 15" xfId="37537"/>
    <cellStyle name="Normal 2 3 2 2 3 16" xfId="37538"/>
    <cellStyle name="Normal 2 3 2 2 3 17" xfId="37539"/>
    <cellStyle name="Normal 2 3 2 2 3 18" xfId="37540"/>
    <cellStyle name="Normal 2 3 2 2 3 19" xfId="37541"/>
    <cellStyle name="Normal 2 3 2 2 3 2" xfId="37542"/>
    <cellStyle name="Normal 2 3 2 2 3 2 10" xfId="37543"/>
    <cellStyle name="Normal 2 3 2 2 3 2 11" xfId="37544"/>
    <cellStyle name="Normal 2 3 2 2 3 2 12" xfId="37545"/>
    <cellStyle name="Normal 2 3 2 2 3 2 13" xfId="37546"/>
    <cellStyle name="Normal 2 3 2 2 3 2 14" xfId="37547"/>
    <cellStyle name="Normal 2 3 2 2 3 2 15" xfId="37548"/>
    <cellStyle name="Normal 2 3 2 2 3 2 16" xfId="37549"/>
    <cellStyle name="Normal 2 3 2 2 3 2 17" xfId="37550"/>
    <cellStyle name="Normal 2 3 2 2 3 2 18" xfId="37551"/>
    <cellStyle name="Normal 2 3 2 2 3 2 19" xfId="37552"/>
    <cellStyle name="Normal 2 3 2 2 3 2 2" xfId="37553"/>
    <cellStyle name="Normal 2 3 2 2 3 2 2 10" xfId="37554"/>
    <cellStyle name="Normal 2 3 2 2 3 2 2 11" xfId="37555"/>
    <cellStyle name="Normal 2 3 2 2 3 2 2 12" xfId="37556"/>
    <cellStyle name="Normal 2 3 2 2 3 2 2 13" xfId="37557"/>
    <cellStyle name="Normal 2 3 2 2 3 2 2 14" xfId="37558"/>
    <cellStyle name="Normal 2 3 2 2 3 2 2 15" xfId="37559"/>
    <cellStyle name="Normal 2 3 2 2 3 2 2 16" xfId="37560"/>
    <cellStyle name="Normal 2 3 2 2 3 2 2 17" xfId="37561"/>
    <cellStyle name="Normal 2 3 2 2 3 2 2 18" xfId="37562"/>
    <cellStyle name="Normal 2 3 2 2 3 2 2 19" xfId="37563"/>
    <cellStyle name="Normal 2 3 2 2 3 2 2 2" xfId="37564"/>
    <cellStyle name="Normal 2 3 2 2 3 2 2 2 10" xfId="37565"/>
    <cellStyle name="Normal 2 3 2 2 3 2 2 2 11" xfId="37566"/>
    <cellStyle name="Normal 2 3 2 2 3 2 2 2 12" xfId="37567"/>
    <cellStyle name="Normal 2 3 2 2 3 2 2 2 13" xfId="37568"/>
    <cellStyle name="Normal 2 3 2 2 3 2 2 2 14" xfId="37569"/>
    <cellStyle name="Normal 2 3 2 2 3 2 2 2 15" xfId="37570"/>
    <cellStyle name="Normal 2 3 2 2 3 2 2 2 16" xfId="37571"/>
    <cellStyle name="Normal 2 3 2 2 3 2 2 2 17" xfId="37572"/>
    <cellStyle name="Normal 2 3 2 2 3 2 2 2 18" xfId="37573"/>
    <cellStyle name="Normal 2 3 2 2 3 2 2 2 19" xfId="37574"/>
    <cellStyle name="Normal 2 3 2 2 3 2 2 2 2" xfId="37575"/>
    <cellStyle name="Normal 2 3 2 2 3 2 2 2 2 2" xfId="37576"/>
    <cellStyle name="Normal 2 3 2 2 3 2 2 2 20" xfId="37577"/>
    <cellStyle name="Normal 2 3 2 2 3 2 2 2 21" xfId="37578"/>
    <cellStyle name="Normal 2 3 2 2 3 2 2 2 22" xfId="37579"/>
    <cellStyle name="Normal 2 3 2 2 3 2 2 2 23" xfId="37580"/>
    <cellStyle name="Normal 2 3 2 2 3 2 2 2 24" xfId="37581"/>
    <cellStyle name="Normal 2 3 2 2 3 2 2 2 25" xfId="37582"/>
    <cellStyle name="Normal 2 3 2 2 3 2 2 2 26" xfId="37583"/>
    <cellStyle name="Normal 2 3 2 2 3 2 2 2 27" xfId="37584"/>
    <cellStyle name="Normal 2 3 2 2 3 2 2 2 3" xfId="37585"/>
    <cellStyle name="Normal 2 3 2 2 3 2 2 2 4" xfId="37586"/>
    <cellStyle name="Normal 2 3 2 2 3 2 2 2 5" xfId="37587"/>
    <cellStyle name="Normal 2 3 2 2 3 2 2 2 6" xfId="37588"/>
    <cellStyle name="Normal 2 3 2 2 3 2 2 2 7" xfId="37589"/>
    <cellStyle name="Normal 2 3 2 2 3 2 2 2 8" xfId="37590"/>
    <cellStyle name="Normal 2 3 2 2 3 2 2 2 9" xfId="37591"/>
    <cellStyle name="Normal 2 3 2 2 3 2 2 20" xfId="37592"/>
    <cellStyle name="Normal 2 3 2 2 3 2 2 21" xfId="37593"/>
    <cellStyle name="Normal 2 3 2 2 3 2 2 22" xfId="37594"/>
    <cellStyle name="Normal 2 3 2 2 3 2 2 23" xfId="37595"/>
    <cellStyle name="Normal 2 3 2 2 3 2 2 24" xfId="37596"/>
    <cellStyle name="Normal 2 3 2 2 3 2 2 25" xfId="37597"/>
    <cellStyle name="Normal 2 3 2 2 3 2 2 26" xfId="37598"/>
    <cellStyle name="Normal 2 3 2 2 3 2 2 27" xfId="37599"/>
    <cellStyle name="Normal 2 3 2 2 3 2 2 3" xfId="37600"/>
    <cellStyle name="Normal 2 3 2 2 3 2 2 4" xfId="37601"/>
    <cellStyle name="Normal 2 3 2 2 3 2 2 5" xfId="37602"/>
    <cellStyle name="Normal 2 3 2 2 3 2 2 6" xfId="37603"/>
    <cellStyle name="Normal 2 3 2 2 3 2 2 7" xfId="37604"/>
    <cellStyle name="Normal 2 3 2 2 3 2 2 8" xfId="37605"/>
    <cellStyle name="Normal 2 3 2 2 3 2 2 9" xfId="37606"/>
    <cellStyle name="Normal 2 3 2 2 3 2 20" xfId="37607"/>
    <cellStyle name="Normal 2 3 2 2 3 2 21" xfId="37608"/>
    <cellStyle name="Normal 2 3 2 2 3 2 22" xfId="37609"/>
    <cellStyle name="Normal 2 3 2 2 3 2 23" xfId="37610"/>
    <cellStyle name="Normal 2 3 2 2 3 2 24" xfId="37611"/>
    <cellStyle name="Normal 2 3 2 2 3 2 25" xfId="37612"/>
    <cellStyle name="Normal 2 3 2 2 3 2 26" xfId="37613"/>
    <cellStyle name="Normal 2 3 2 2 3 2 27" xfId="37614"/>
    <cellStyle name="Normal 2 3 2 2 3 2 28" xfId="37615"/>
    <cellStyle name="Normal 2 3 2 2 3 2 29" xfId="37616"/>
    <cellStyle name="Normal 2 3 2 2 3 2 3" xfId="37617"/>
    <cellStyle name="Normal 2 3 2 2 3 2 30" xfId="37618"/>
    <cellStyle name="Normal 2 3 2 2 3 2 31" xfId="37619"/>
    <cellStyle name="Normal 2 3 2 2 3 2 32" xfId="37620"/>
    <cellStyle name="Normal 2 3 2 2 3 2 33" xfId="37621"/>
    <cellStyle name="Normal 2 3 2 2 3 2 34" xfId="37622"/>
    <cellStyle name="Normal 2 3 2 2 3 2 35" xfId="37623"/>
    <cellStyle name="Normal 2 3 2 2 3 2 36" xfId="37624"/>
    <cellStyle name="Normal 2 3 2 2 3 2 37" xfId="37625"/>
    <cellStyle name="Normal 2 3 2 2 3 2 38" xfId="37626"/>
    <cellStyle name="Normal 2 3 2 2 3 2 39" xfId="37627"/>
    <cellStyle name="Normal 2 3 2 2 3 2 4" xfId="37628"/>
    <cellStyle name="Normal 2 3 2 2 3 2 5" xfId="37629"/>
    <cellStyle name="Normal 2 3 2 2 3 2 6" xfId="37630"/>
    <cellStyle name="Normal 2 3 2 2 3 2 7" xfId="37631"/>
    <cellStyle name="Normal 2 3 2 2 3 2 8" xfId="37632"/>
    <cellStyle name="Normal 2 3 2 2 3 2 9" xfId="37633"/>
    <cellStyle name="Normal 2 3 2 2 3 20" xfId="37634"/>
    <cellStyle name="Normal 2 3 2 2 3 21" xfId="37635"/>
    <cellStyle name="Normal 2 3 2 2 3 22" xfId="37636"/>
    <cellStyle name="Normal 2 3 2 2 3 23" xfId="37637"/>
    <cellStyle name="Normal 2 3 2 2 3 24" xfId="37638"/>
    <cellStyle name="Normal 2 3 2 2 3 25" xfId="37639"/>
    <cellStyle name="Normal 2 3 2 2 3 26" xfId="37640"/>
    <cellStyle name="Normal 2 3 2 2 3 27" xfId="37641"/>
    <cellStyle name="Normal 2 3 2 2 3 28" xfId="37642"/>
    <cellStyle name="Normal 2 3 2 2 3 29" xfId="37643"/>
    <cellStyle name="Normal 2 3 2 2 3 3" xfId="37644"/>
    <cellStyle name="Normal 2 3 2 2 3 30" xfId="37645"/>
    <cellStyle name="Normal 2 3 2 2 3 31" xfId="37646"/>
    <cellStyle name="Normal 2 3 2 2 3 32" xfId="37647"/>
    <cellStyle name="Normal 2 3 2 2 3 33" xfId="37648"/>
    <cellStyle name="Normal 2 3 2 2 3 34" xfId="37649"/>
    <cellStyle name="Normal 2 3 2 2 3 35" xfId="37650"/>
    <cellStyle name="Normal 2 3 2 2 3 36" xfId="37651"/>
    <cellStyle name="Normal 2 3 2 2 3 37" xfId="37652"/>
    <cellStyle name="Normal 2 3 2 2 3 38" xfId="37653"/>
    <cellStyle name="Normal 2 3 2 2 3 39" xfId="37654"/>
    <cellStyle name="Normal 2 3 2 2 3 4" xfId="37655"/>
    <cellStyle name="Normal 2 3 2 2 3 40" xfId="37656"/>
    <cellStyle name="Normal 2 3 2 2 3 41" xfId="37657"/>
    <cellStyle name="Normal 2 3 2 2 3 42" xfId="37658"/>
    <cellStyle name="Normal 2 3 2 2 3 43" xfId="37659"/>
    <cellStyle name="Normal 2 3 2 2 3 44" xfId="37660"/>
    <cellStyle name="Normal 2 3 2 2 3 45" xfId="37661"/>
    <cellStyle name="Normal 2 3 2 2 3 46" xfId="37662"/>
    <cellStyle name="Normal 2 3 2 2 3 47" xfId="37663"/>
    <cellStyle name="Normal 2 3 2 2 3 48" xfId="37664"/>
    <cellStyle name="Normal 2 3 2 2 3 49" xfId="37665"/>
    <cellStyle name="Normal 2 3 2 2 3 5" xfId="37666"/>
    <cellStyle name="Normal 2 3 2 2 3 50" xfId="37667"/>
    <cellStyle name="Normal 2 3 2 2 3 6" xfId="37668"/>
    <cellStyle name="Normal 2 3 2 2 3 7" xfId="37669"/>
    <cellStyle name="Normal 2 3 2 2 3 8" xfId="37670"/>
    <cellStyle name="Normal 2 3 2 2 3 9" xfId="37671"/>
    <cellStyle name="Normal 2 3 2 2 30" xfId="37672"/>
    <cellStyle name="Normal 2 3 2 2 31" xfId="37673"/>
    <cellStyle name="Normal 2 3 2 2 32" xfId="37674"/>
    <cellStyle name="Normal 2 3 2 2 33" xfId="37675"/>
    <cellStyle name="Normal 2 3 2 2 34" xfId="37676"/>
    <cellStyle name="Normal 2 3 2 2 35" xfId="37677"/>
    <cellStyle name="Normal 2 3 2 2 36" xfId="37678"/>
    <cellStyle name="Normal 2 3 2 2 37" xfId="37679"/>
    <cellStyle name="Normal 2 3 2 2 38" xfId="37680"/>
    <cellStyle name="Normal 2 3 2 2 39" xfId="37681"/>
    <cellStyle name="Normal 2 3 2 2 4" xfId="37682"/>
    <cellStyle name="Normal 2 3 2 2 4 10" xfId="37683"/>
    <cellStyle name="Normal 2 3 2 2 4 11" xfId="37684"/>
    <cellStyle name="Normal 2 3 2 2 4 12" xfId="37685"/>
    <cellStyle name="Normal 2 3 2 2 4 13" xfId="37686"/>
    <cellStyle name="Normal 2 3 2 2 4 14" xfId="37687"/>
    <cellStyle name="Normal 2 3 2 2 4 15" xfId="37688"/>
    <cellStyle name="Normal 2 3 2 2 4 16" xfId="37689"/>
    <cellStyle name="Normal 2 3 2 2 4 17" xfId="37690"/>
    <cellStyle name="Normal 2 3 2 2 4 18" xfId="37691"/>
    <cellStyle name="Normal 2 3 2 2 4 19" xfId="37692"/>
    <cellStyle name="Normal 2 3 2 2 4 2" xfId="37693"/>
    <cellStyle name="Normal 2 3 2 2 4 2 10" xfId="37694"/>
    <cellStyle name="Normal 2 3 2 2 4 2 11" xfId="37695"/>
    <cellStyle name="Normal 2 3 2 2 4 2 12" xfId="37696"/>
    <cellStyle name="Normal 2 3 2 2 4 2 13" xfId="37697"/>
    <cellStyle name="Normal 2 3 2 2 4 2 14" xfId="37698"/>
    <cellStyle name="Normal 2 3 2 2 4 2 15" xfId="37699"/>
    <cellStyle name="Normal 2 3 2 2 4 2 16" xfId="37700"/>
    <cellStyle name="Normal 2 3 2 2 4 2 17" xfId="37701"/>
    <cellStyle name="Normal 2 3 2 2 4 2 18" xfId="37702"/>
    <cellStyle name="Normal 2 3 2 2 4 2 19" xfId="37703"/>
    <cellStyle name="Normal 2 3 2 2 4 2 2" xfId="37704"/>
    <cellStyle name="Normal 2 3 2 2 4 2 2 10" xfId="37705"/>
    <cellStyle name="Normal 2 3 2 2 4 2 2 11" xfId="37706"/>
    <cellStyle name="Normal 2 3 2 2 4 2 2 12" xfId="37707"/>
    <cellStyle name="Normal 2 3 2 2 4 2 2 13" xfId="37708"/>
    <cellStyle name="Normal 2 3 2 2 4 2 2 14" xfId="37709"/>
    <cellStyle name="Normal 2 3 2 2 4 2 2 15" xfId="37710"/>
    <cellStyle name="Normal 2 3 2 2 4 2 2 16" xfId="37711"/>
    <cellStyle name="Normal 2 3 2 2 4 2 2 17" xfId="37712"/>
    <cellStyle name="Normal 2 3 2 2 4 2 2 18" xfId="37713"/>
    <cellStyle name="Normal 2 3 2 2 4 2 2 19" xfId="37714"/>
    <cellStyle name="Normal 2 3 2 2 4 2 2 2" xfId="37715"/>
    <cellStyle name="Normal 2 3 2 2 4 2 2 20" xfId="37716"/>
    <cellStyle name="Normal 2 3 2 2 4 2 2 21" xfId="37717"/>
    <cellStyle name="Normal 2 3 2 2 4 2 2 22" xfId="37718"/>
    <cellStyle name="Normal 2 3 2 2 4 2 2 23" xfId="37719"/>
    <cellStyle name="Normal 2 3 2 2 4 2 2 24" xfId="37720"/>
    <cellStyle name="Normal 2 3 2 2 4 2 2 25" xfId="37721"/>
    <cellStyle name="Normal 2 3 2 2 4 2 2 26" xfId="37722"/>
    <cellStyle name="Normal 2 3 2 2 4 2 2 27" xfId="37723"/>
    <cellStyle name="Normal 2 3 2 2 4 2 2 3" xfId="37724"/>
    <cellStyle name="Normal 2 3 2 2 4 2 2 4" xfId="37725"/>
    <cellStyle name="Normal 2 3 2 2 4 2 2 5" xfId="37726"/>
    <cellStyle name="Normal 2 3 2 2 4 2 2 6" xfId="37727"/>
    <cellStyle name="Normal 2 3 2 2 4 2 2 7" xfId="37728"/>
    <cellStyle name="Normal 2 3 2 2 4 2 2 8" xfId="37729"/>
    <cellStyle name="Normal 2 3 2 2 4 2 2 9" xfId="37730"/>
    <cellStyle name="Normal 2 3 2 2 4 2 20" xfId="37731"/>
    <cellStyle name="Normal 2 3 2 2 4 2 21" xfId="37732"/>
    <cellStyle name="Normal 2 3 2 2 4 2 22" xfId="37733"/>
    <cellStyle name="Normal 2 3 2 2 4 2 23" xfId="37734"/>
    <cellStyle name="Normal 2 3 2 2 4 2 24" xfId="37735"/>
    <cellStyle name="Normal 2 3 2 2 4 2 25" xfId="37736"/>
    <cellStyle name="Normal 2 3 2 2 4 2 26" xfId="37737"/>
    <cellStyle name="Normal 2 3 2 2 4 2 27" xfId="37738"/>
    <cellStyle name="Normal 2 3 2 2 4 2 3" xfId="37739"/>
    <cellStyle name="Normal 2 3 2 2 4 2 4" xfId="37740"/>
    <cellStyle name="Normal 2 3 2 2 4 2 5" xfId="37741"/>
    <cellStyle name="Normal 2 3 2 2 4 2 6" xfId="37742"/>
    <cellStyle name="Normal 2 3 2 2 4 2 7" xfId="37743"/>
    <cellStyle name="Normal 2 3 2 2 4 2 8" xfId="37744"/>
    <cellStyle name="Normal 2 3 2 2 4 2 9" xfId="37745"/>
    <cellStyle name="Normal 2 3 2 2 4 20" xfId="37746"/>
    <cellStyle name="Normal 2 3 2 2 4 21" xfId="37747"/>
    <cellStyle name="Normal 2 3 2 2 4 22" xfId="37748"/>
    <cellStyle name="Normal 2 3 2 2 4 23" xfId="37749"/>
    <cellStyle name="Normal 2 3 2 2 4 24" xfId="37750"/>
    <cellStyle name="Normal 2 3 2 2 4 25" xfId="37751"/>
    <cellStyle name="Normal 2 3 2 2 4 26" xfId="37752"/>
    <cellStyle name="Normal 2 3 2 2 4 27" xfId="37753"/>
    <cellStyle name="Normal 2 3 2 2 4 28" xfId="37754"/>
    <cellStyle name="Normal 2 3 2 2 4 29" xfId="37755"/>
    <cellStyle name="Normal 2 3 2 2 4 3" xfId="37756"/>
    <cellStyle name="Normal 2 3 2 2 4 30" xfId="37757"/>
    <cellStyle name="Normal 2 3 2 2 4 31" xfId="37758"/>
    <cellStyle name="Normal 2 3 2 2 4 32" xfId="37759"/>
    <cellStyle name="Normal 2 3 2 2 4 33" xfId="37760"/>
    <cellStyle name="Normal 2 3 2 2 4 34" xfId="37761"/>
    <cellStyle name="Normal 2 3 2 2 4 35" xfId="37762"/>
    <cellStyle name="Normal 2 3 2 2 4 36" xfId="37763"/>
    <cellStyle name="Normal 2 3 2 2 4 37" xfId="37764"/>
    <cellStyle name="Normal 2 3 2 2 4 38" xfId="37765"/>
    <cellStyle name="Normal 2 3 2 2 4 39" xfId="37766"/>
    <cellStyle name="Normal 2 3 2 2 4 4" xfId="37767"/>
    <cellStyle name="Normal 2 3 2 2 4 5" xfId="37768"/>
    <cellStyle name="Normal 2 3 2 2 4 6" xfId="37769"/>
    <cellStyle name="Normal 2 3 2 2 4 7" xfId="37770"/>
    <cellStyle name="Normal 2 3 2 2 4 8" xfId="37771"/>
    <cellStyle name="Normal 2 3 2 2 4 9" xfId="37772"/>
    <cellStyle name="Normal 2 3 2 2 40" xfId="37773"/>
    <cellStyle name="Normal 2 3 2 2 41" xfId="37774"/>
    <cellStyle name="Normal 2 3 2 2 42" xfId="37775"/>
    <cellStyle name="Normal 2 3 2 2 43" xfId="37776"/>
    <cellStyle name="Normal 2 3 2 2 44" xfId="37777"/>
    <cellStyle name="Normal 2 3 2 2 45" xfId="37778"/>
    <cellStyle name="Normal 2 3 2 2 46" xfId="37779"/>
    <cellStyle name="Normal 2 3 2 2 47" xfId="37780"/>
    <cellStyle name="Normal 2 3 2 2 48" xfId="37781"/>
    <cellStyle name="Normal 2 3 2 2 49" xfId="37782"/>
    <cellStyle name="Normal 2 3 2 2 5" xfId="37783"/>
    <cellStyle name="Normal 2 3 2 2 50" xfId="37784"/>
    <cellStyle name="Normal 2 3 2 2 51" xfId="37785"/>
    <cellStyle name="Normal 2 3 2 2 6" xfId="37786"/>
    <cellStyle name="Normal 2 3 2 2 7" xfId="37787"/>
    <cellStyle name="Normal 2 3 2 2 8" xfId="37788"/>
    <cellStyle name="Normal 2 3 2 2 9" xfId="37789"/>
    <cellStyle name="Normal 2 3 2 20" xfId="37790"/>
    <cellStyle name="Normal 2 3 2 21" xfId="37791"/>
    <cellStyle name="Normal 2 3 2 22" xfId="37792"/>
    <cellStyle name="Normal 2 3 2 23" xfId="37793"/>
    <cellStyle name="Normal 2 3 2 24" xfId="37794"/>
    <cellStyle name="Normal 2 3 2 25" xfId="37795"/>
    <cellStyle name="Normal 2 3 2 26" xfId="37796"/>
    <cellStyle name="Normal 2 3 2 27" xfId="37797"/>
    <cellStyle name="Normal 2 3 2 28" xfId="37798"/>
    <cellStyle name="Normal 2 3 2 29" xfId="37799"/>
    <cellStyle name="Normal 2 3 2 3" xfId="37800"/>
    <cellStyle name="Normal 2 3 2 3 10" xfId="37801"/>
    <cellStyle name="Normal 2 3 2 3 11" xfId="37802"/>
    <cellStyle name="Normal 2 3 2 3 12" xfId="37803"/>
    <cellStyle name="Normal 2 3 2 3 13" xfId="37804"/>
    <cellStyle name="Normal 2 3 2 3 14" xfId="37805"/>
    <cellStyle name="Normal 2 3 2 3 14 10" xfId="37806"/>
    <cellStyle name="Normal 2 3 2 3 14 11" xfId="37807"/>
    <cellStyle name="Normal 2 3 2 3 14 12" xfId="37808"/>
    <cellStyle name="Normal 2 3 2 3 14 13" xfId="37809"/>
    <cellStyle name="Normal 2 3 2 3 14 14" xfId="37810"/>
    <cellStyle name="Normal 2 3 2 3 14 15" xfId="37811"/>
    <cellStyle name="Normal 2 3 2 3 14 16" xfId="37812"/>
    <cellStyle name="Normal 2 3 2 3 14 17" xfId="37813"/>
    <cellStyle name="Normal 2 3 2 3 14 18" xfId="37814"/>
    <cellStyle name="Normal 2 3 2 3 14 19" xfId="37815"/>
    <cellStyle name="Normal 2 3 2 3 14 2" xfId="37816"/>
    <cellStyle name="Normal 2 3 2 3 14 2 10" xfId="37817"/>
    <cellStyle name="Normal 2 3 2 3 14 2 11" xfId="37818"/>
    <cellStyle name="Normal 2 3 2 3 14 2 12" xfId="37819"/>
    <cellStyle name="Normal 2 3 2 3 14 2 13" xfId="37820"/>
    <cellStyle name="Normal 2 3 2 3 14 2 14" xfId="37821"/>
    <cellStyle name="Normal 2 3 2 3 14 2 15" xfId="37822"/>
    <cellStyle name="Normal 2 3 2 3 14 2 16" xfId="37823"/>
    <cellStyle name="Normal 2 3 2 3 14 2 17" xfId="37824"/>
    <cellStyle name="Normal 2 3 2 3 14 2 18" xfId="37825"/>
    <cellStyle name="Normal 2 3 2 3 14 2 19" xfId="37826"/>
    <cellStyle name="Normal 2 3 2 3 14 2 2" xfId="37827"/>
    <cellStyle name="Normal 2 3 2 3 14 2 20" xfId="37828"/>
    <cellStyle name="Normal 2 3 2 3 14 2 21" xfId="37829"/>
    <cellStyle name="Normal 2 3 2 3 14 2 22" xfId="37830"/>
    <cellStyle name="Normal 2 3 2 3 14 2 23" xfId="37831"/>
    <cellStyle name="Normal 2 3 2 3 14 2 24" xfId="37832"/>
    <cellStyle name="Normal 2 3 2 3 14 2 25" xfId="37833"/>
    <cellStyle name="Normal 2 3 2 3 14 2 26" xfId="37834"/>
    <cellStyle name="Normal 2 3 2 3 14 2 27" xfId="37835"/>
    <cellStyle name="Normal 2 3 2 3 14 2 3" xfId="37836"/>
    <cellStyle name="Normal 2 3 2 3 14 2 4" xfId="37837"/>
    <cellStyle name="Normal 2 3 2 3 14 2 5" xfId="37838"/>
    <cellStyle name="Normal 2 3 2 3 14 2 6" xfId="37839"/>
    <cellStyle name="Normal 2 3 2 3 14 2 7" xfId="37840"/>
    <cellStyle name="Normal 2 3 2 3 14 2 8" xfId="37841"/>
    <cellStyle name="Normal 2 3 2 3 14 2 9" xfId="37842"/>
    <cellStyle name="Normal 2 3 2 3 14 20" xfId="37843"/>
    <cellStyle name="Normal 2 3 2 3 14 21" xfId="37844"/>
    <cellStyle name="Normal 2 3 2 3 14 22" xfId="37845"/>
    <cellStyle name="Normal 2 3 2 3 14 23" xfId="37846"/>
    <cellStyle name="Normal 2 3 2 3 14 24" xfId="37847"/>
    <cellStyle name="Normal 2 3 2 3 14 25" xfId="37848"/>
    <cellStyle name="Normal 2 3 2 3 14 26" xfId="37849"/>
    <cellStyle name="Normal 2 3 2 3 14 27" xfId="37850"/>
    <cellStyle name="Normal 2 3 2 3 14 3" xfId="37851"/>
    <cellStyle name="Normal 2 3 2 3 14 4" xfId="37852"/>
    <cellStyle name="Normal 2 3 2 3 14 5" xfId="37853"/>
    <cellStyle name="Normal 2 3 2 3 14 6" xfId="37854"/>
    <cellStyle name="Normal 2 3 2 3 14 7" xfId="37855"/>
    <cellStyle name="Normal 2 3 2 3 14 8" xfId="37856"/>
    <cellStyle name="Normal 2 3 2 3 14 9" xfId="37857"/>
    <cellStyle name="Normal 2 3 2 3 15" xfId="37858"/>
    <cellStyle name="Normal 2 3 2 3 16" xfId="37859"/>
    <cellStyle name="Normal 2 3 2 3 17" xfId="37860"/>
    <cellStyle name="Normal 2 3 2 3 18" xfId="37861"/>
    <cellStyle name="Normal 2 3 2 3 19" xfId="37862"/>
    <cellStyle name="Normal 2 3 2 3 2" xfId="37863"/>
    <cellStyle name="Normal 2 3 2 3 2 10" xfId="37864"/>
    <cellStyle name="Normal 2 3 2 3 2 11" xfId="37865"/>
    <cellStyle name="Normal 2 3 2 3 2 12" xfId="37866"/>
    <cellStyle name="Normal 2 3 2 3 2 13" xfId="37867"/>
    <cellStyle name="Normal 2 3 2 3 2 14" xfId="37868"/>
    <cellStyle name="Normal 2 3 2 3 2 15" xfId="37869"/>
    <cellStyle name="Normal 2 3 2 3 2 16" xfId="37870"/>
    <cellStyle name="Normal 2 3 2 3 2 17" xfId="37871"/>
    <cellStyle name="Normal 2 3 2 3 2 18" xfId="37872"/>
    <cellStyle name="Normal 2 3 2 3 2 19" xfId="37873"/>
    <cellStyle name="Normal 2 3 2 3 2 2" xfId="37874"/>
    <cellStyle name="Normal 2 3 2 3 2 2 10" xfId="37875"/>
    <cellStyle name="Normal 2 3 2 3 2 2 11" xfId="37876"/>
    <cellStyle name="Normal 2 3 2 3 2 2 12" xfId="37877"/>
    <cellStyle name="Normal 2 3 2 3 2 2 13" xfId="37878"/>
    <cellStyle name="Normal 2 3 2 3 2 2 14" xfId="37879"/>
    <cellStyle name="Normal 2 3 2 3 2 2 15" xfId="37880"/>
    <cellStyle name="Normal 2 3 2 3 2 2 16" xfId="37881"/>
    <cellStyle name="Normal 2 3 2 3 2 2 17" xfId="37882"/>
    <cellStyle name="Normal 2 3 2 3 2 2 18" xfId="37883"/>
    <cellStyle name="Normal 2 3 2 3 2 2 19" xfId="37884"/>
    <cellStyle name="Normal 2 3 2 3 2 2 2" xfId="37885"/>
    <cellStyle name="Normal 2 3 2 3 2 2 2 10" xfId="37886"/>
    <cellStyle name="Normal 2 3 2 3 2 2 2 11" xfId="37887"/>
    <cellStyle name="Normal 2 3 2 3 2 2 2 12" xfId="37888"/>
    <cellStyle name="Normal 2 3 2 3 2 2 2 13" xfId="37889"/>
    <cellStyle name="Normal 2 3 2 3 2 2 2 14" xfId="37890"/>
    <cellStyle name="Normal 2 3 2 3 2 2 2 15" xfId="37891"/>
    <cellStyle name="Normal 2 3 2 3 2 2 2 16" xfId="37892"/>
    <cellStyle name="Normal 2 3 2 3 2 2 2 17" xfId="37893"/>
    <cellStyle name="Normal 2 3 2 3 2 2 2 18" xfId="37894"/>
    <cellStyle name="Normal 2 3 2 3 2 2 2 19" xfId="37895"/>
    <cellStyle name="Normal 2 3 2 3 2 2 2 2" xfId="37896"/>
    <cellStyle name="Normal 2 3 2 3 2 2 2 2 2" xfId="37897"/>
    <cellStyle name="Normal 2 3 2 3 2 2 2 20" xfId="37898"/>
    <cellStyle name="Normal 2 3 2 3 2 2 2 21" xfId="37899"/>
    <cellStyle name="Normal 2 3 2 3 2 2 2 22" xfId="37900"/>
    <cellStyle name="Normal 2 3 2 3 2 2 2 23" xfId="37901"/>
    <cellStyle name="Normal 2 3 2 3 2 2 2 24" xfId="37902"/>
    <cellStyle name="Normal 2 3 2 3 2 2 2 25" xfId="37903"/>
    <cellStyle name="Normal 2 3 2 3 2 2 2 26" xfId="37904"/>
    <cellStyle name="Normal 2 3 2 3 2 2 2 27" xfId="37905"/>
    <cellStyle name="Normal 2 3 2 3 2 2 2 3" xfId="37906"/>
    <cellStyle name="Normal 2 3 2 3 2 2 2 4" xfId="37907"/>
    <cellStyle name="Normal 2 3 2 3 2 2 2 5" xfId="37908"/>
    <cellStyle name="Normal 2 3 2 3 2 2 2 6" xfId="37909"/>
    <cellStyle name="Normal 2 3 2 3 2 2 2 7" xfId="37910"/>
    <cellStyle name="Normal 2 3 2 3 2 2 2 8" xfId="37911"/>
    <cellStyle name="Normal 2 3 2 3 2 2 2 9" xfId="37912"/>
    <cellStyle name="Normal 2 3 2 3 2 2 20" xfId="37913"/>
    <cellStyle name="Normal 2 3 2 3 2 2 21" xfId="37914"/>
    <cellStyle name="Normal 2 3 2 3 2 2 22" xfId="37915"/>
    <cellStyle name="Normal 2 3 2 3 2 2 23" xfId="37916"/>
    <cellStyle name="Normal 2 3 2 3 2 2 24" xfId="37917"/>
    <cellStyle name="Normal 2 3 2 3 2 2 25" xfId="37918"/>
    <cellStyle name="Normal 2 3 2 3 2 2 26" xfId="37919"/>
    <cellStyle name="Normal 2 3 2 3 2 2 27" xfId="37920"/>
    <cellStyle name="Normal 2 3 2 3 2 2 3" xfId="37921"/>
    <cellStyle name="Normal 2 3 2 3 2 2 4" xfId="37922"/>
    <cellStyle name="Normal 2 3 2 3 2 2 5" xfId="37923"/>
    <cellStyle name="Normal 2 3 2 3 2 2 6" xfId="37924"/>
    <cellStyle name="Normal 2 3 2 3 2 2 7" xfId="37925"/>
    <cellStyle name="Normal 2 3 2 3 2 2 8" xfId="37926"/>
    <cellStyle name="Normal 2 3 2 3 2 2 9" xfId="37927"/>
    <cellStyle name="Normal 2 3 2 3 2 20" xfId="37928"/>
    <cellStyle name="Normal 2 3 2 3 2 21" xfId="37929"/>
    <cellStyle name="Normal 2 3 2 3 2 22" xfId="37930"/>
    <cellStyle name="Normal 2 3 2 3 2 23" xfId="37931"/>
    <cellStyle name="Normal 2 3 2 3 2 24" xfId="37932"/>
    <cellStyle name="Normal 2 3 2 3 2 25" xfId="37933"/>
    <cellStyle name="Normal 2 3 2 3 2 26" xfId="37934"/>
    <cellStyle name="Normal 2 3 2 3 2 27" xfId="37935"/>
    <cellStyle name="Normal 2 3 2 3 2 28" xfId="37936"/>
    <cellStyle name="Normal 2 3 2 3 2 29" xfId="37937"/>
    <cellStyle name="Normal 2 3 2 3 2 3" xfId="37938"/>
    <cellStyle name="Normal 2 3 2 3 2 30" xfId="37939"/>
    <cellStyle name="Normal 2 3 2 3 2 31" xfId="37940"/>
    <cellStyle name="Normal 2 3 2 3 2 32" xfId="37941"/>
    <cellStyle name="Normal 2 3 2 3 2 33" xfId="37942"/>
    <cellStyle name="Normal 2 3 2 3 2 34" xfId="37943"/>
    <cellStyle name="Normal 2 3 2 3 2 35" xfId="37944"/>
    <cellStyle name="Normal 2 3 2 3 2 36" xfId="37945"/>
    <cellStyle name="Normal 2 3 2 3 2 37" xfId="37946"/>
    <cellStyle name="Normal 2 3 2 3 2 38" xfId="37947"/>
    <cellStyle name="Normal 2 3 2 3 2 39" xfId="37948"/>
    <cellStyle name="Normal 2 3 2 3 2 4" xfId="37949"/>
    <cellStyle name="Normal 2 3 2 3 2 5" xfId="37950"/>
    <cellStyle name="Normal 2 3 2 3 2 6" xfId="37951"/>
    <cellStyle name="Normal 2 3 2 3 2 7" xfId="37952"/>
    <cellStyle name="Normal 2 3 2 3 2 8" xfId="37953"/>
    <cellStyle name="Normal 2 3 2 3 2 9" xfId="37954"/>
    <cellStyle name="Normal 2 3 2 3 20" xfId="37955"/>
    <cellStyle name="Normal 2 3 2 3 21" xfId="37956"/>
    <cellStyle name="Normal 2 3 2 3 22" xfId="37957"/>
    <cellStyle name="Normal 2 3 2 3 23" xfId="37958"/>
    <cellStyle name="Normal 2 3 2 3 24" xfId="37959"/>
    <cellStyle name="Normal 2 3 2 3 25" xfId="37960"/>
    <cellStyle name="Normal 2 3 2 3 26" xfId="37961"/>
    <cellStyle name="Normal 2 3 2 3 27" xfId="37962"/>
    <cellStyle name="Normal 2 3 2 3 28" xfId="37963"/>
    <cellStyle name="Normal 2 3 2 3 29" xfId="37964"/>
    <cellStyle name="Normal 2 3 2 3 3" xfId="37965"/>
    <cellStyle name="Normal 2 3 2 3 30" xfId="37966"/>
    <cellStyle name="Normal 2 3 2 3 31" xfId="37967"/>
    <cellStyle name="Normal 2 3 2 3 32" xfId="37968"/>
    <cellStyle name="Normal 2 3 2 3 33" xfId="37969"/>
    <cellStyle name="Normal 2 3 2 3 34" xfId="37970"/>
    <cellStyle name="Normal 2 3 2 3 35" xfId="37971"/>
    <cellStyle name="Normal 2 3 2 3 36" xfId="37972"/>
    <cellStyle name="Normal 2 3 2 3 37" xfId="37973"/>
    <cellStyle name="Normal 2 3 2 3 38" xfId="37974"/>
    <cellStyle name="Normal 2 3 2 3 39" xfId="37975"/>
    <cellStyle name="Normal 2 3 2 3 4" xfId="37976"/>
    <cellStyle name="Normal 2 3 2 3 40" xfId="37977"/>
    <cellStyle name="Normal 2 3 2 3 41" xfId="37978"/>
    <cellStyle name="Normal 2 3 2 3 42" xfId="37979"/>
    <cellStyle name="Normal 2 3 2 3 43" xfId="37980"/>
    <cellStyle name="Normal 2 3 2 3 44" xfId="37981"/>
    <cellStyle name="Normal 2 3 2 3 45" xfId="37982"/>
    <cellStyle name="Normal 2 3 2 3 46" xfId="37983"/>
    <cellStyle name="Normal 2 3 2 3 47" xfId="37984"/>
    <cellStyle name="Normal 2 3 2 3 48" xfId="37985"/>
    <cellStyle name="Normal 2 3 2 3 49" xfId="37986"/>
    <cellStyle name="Normal 2 3 2 3 5" xfId="37987"/>
    <cellStyle name="Normal 2 3 2 3 50" xfId="37988"/>
    <cellStyle name="Normal 2 3 2 3 6" xfId="37989"/>
    <cellStyle name="Normal 2 3 2 3 7" xfId="37990"/>
    <cellStyle name="Normal 2 3 2 3 8" xfId="37991"/>
    <cellStyle name="Normal 2 3 2 3 9" xfId="37992"/>
    <cellStyle name="Normal 2 3 2 30" xfId="37993"/>
    <cellStyle name="Normal 2 3 2 31" xfId="37994"/>
    <cellStyle name="Normal 2 3 2 32" xfId="37995"/>
    <cellStyle name="Normal 2 3 2 33" xfId="37996"/>
    <cellStyle name="Normal 2 3 2 34" xfId="37997"/>
    <cellStyle name="Normal 2 3 2 35" xfId="37998"/>
    <cellStyle name="Normal 2 3 2 36" xfId="37999"/>
    <cellStyle name="Normal 2 3 2 37" xfId="38000"/>
    <cellStyle name="Normal 2 3 2 38" xfId="38001"/>
    <cellStyle name="Normal 2 3 2 39" xfId="38002"/>
    <cellStyle name="Normal 2 3 2 4" xfId="38003"/>
    <cellStyle name="Normal 2 3 2 40" xfId="38004"/>
    <cellStyle name="Normal 2 3 2 41" xfId="38005"/>
    <cellStyle name="Normal 2 3 2 42" xfId="38006"/>
    <cellStyle name="Normal 2 3 2 43" xfId="38007"/>
    <cellStyle name="Normal 2 3 2 44" xfId="38008"/>
    <cellStyle name="Normal 2 3 2 45" xfId="38009"/>
    <cellStyle name="Normal 2 3 2 46" xfId="38010"/>
    <cellStyle name="Normal 2 3 2 47" xfId="38011"/>
    <cellStyle name="Normal 2 3 2 48" xfId="38012"/>
    <cellStyle name="Normal 2 3 2 49" xfId="38013"/>
    <cellStyle name="Normal 2 3 2 5" xfId="38014"/>
    <cellStyle name="Normal 2 3 2 50" xfId="38015"/>
    <cellStyle name="Normal 2 3 2 51" xfId="38016"/>
    <cellStyle name="Normal 2 3 2 52" xfId="38017"/>
    <cellStyle name="Normal 2 3 2 53" xfId="38018"/>
    <cellStyle name="Normal 2 3 2 6" xfId="38019"/>
    <cellStyle name="Normal 2 3 2 6 10" xfId="38020"/>
    <cellStyle name="Normal 2 3 2 6 11" xfId="38021"/>
    <cellStyle name="Normal 2 3 2 6 12" xfId="38022"/>
    <cellStyle name="Normal 2 3 2 6 13" xfId="38023"/>
    <cellStyle name="Normal 2 3 2 6 14" xfId="38024"/>
    <cellStyle name="Normal 2 3 2 6 15" xfId="38025"/>
    <cellStyle name="Normal 2 3 2 6 16" xfId="38026"/>
    <cellStyle name="Normal 2 3 2 6 17" xfId="38027"/>
    <cellStyle name="Normal 2 3 2 6 18" xfId="38028"/>
    <cellStyle name="Normal 2 3 2 6 19" xfId="38029"/>
    <cellStyle name="Normal 2 3 2 6 2" xfId="38030"/>
    <cellStyle name="Normal 2 3 2 6 2 10" xfId="38031"/>
    <cellStyle name="Normal 2 3 2 6 2 11" xfId="38032"/>
    <cellStyle name="Normal 2 3 2 6 2 12" xfId="38033"/>
    <cellStyle name="Normal 2 3 2 6 2 13" xfId="38034"/>
    <cellStyle name="Normal 2 3 2 6 2 14" xfId="38035"/>
    <cellStyle name="Normal 2 3 2 6 2 15" xfId="38036"/>
    <cellStyle name="Normal 2 3 2 6 2 16" xfId="38037"/>
    <cellStyle name="Normal 2 3 2 6 2 17" xfId="38038"/>
    <cellStyle name="Normal 2 3 2 6 2 18" xfId="38039"/>
    <cellStyle name="Normal 2 3 2 6 2 19" xfId="38040"/>
    <cellStyle name="Normal 2 3 2 6 2 2" xfId="38041"/>
    <cellStyle name="Normal 2 3 2 6 2 2 10" xfId="38042"/>
    <cellStyle name="Normal 2 3 2 6 2 2 11" xfId="38043"/>
    <cellStyle name="Normal 2 3 2 6 2 2 12" xfId="38044"/>
    <cellStyle name="Normal 2 3 2 6 2 2 13" xfId="38045"/>
    <cellStyle name="Normal 2 3 2 6 2 2 14" xfId="38046"/>
    <cellStyle name="Normal 2 3 2 6 2 2 15" xfId="38047"/>
    <cellStyle name="Normal 2 3 2 6 2 2 16" xfId="38048"/>
    <cellStyle name="Normal 2 3 2 6 2 2 17" xfId="38049"/>
    <cellStyle name="Normal 2 3 2 6 2 2 18" xfId="38050"/>
    <cellStyle name="Normal 2 3 2 6 2 2 19" xfId="38051"/>
    <cellStyle name="Normal 2 3 2 6 2 2 2" xfId="38052"/>
    <cellStyle name="Normal 2 3 2 6 2 2 20" xfId="38053"/>
    <cellStyle name="Normal 2 3 2 6 2 2 21" xfId="38054"/>
    <cellStyle name="Normal 2 3 2 6 2 2 22" xfId="38055"/>
    <cellStyle name="Normal 2 3 2 6 2 2 23" xfId="38056"/>
    <cellStyle name="Normal 2 3 2 6 2 2 24" xfId="38057"/>
    <cellStyle name="Normal 2 3 2 6 2 2 25" xfId="38058"/>
    <cellStyle name="Normal 2 3 2 6 2 2 26" xfId="38059"/>
    <cellStyle name="Normal 2 3 2 6 2 2 27" xfId="38060"/>
    <cellStyle name="Normal 2 3 2 6 2 2 3" xfId="38061"/>
    <cellStyle name="Normal 2 3 2 6 2 2 4" xfId="38062"/>
    <cellStyle name="Normal 2 3 2 6 2 2 5" xfId="38063"/>
    <cellStyle name="Normal 2 3 2 6 2 2 6" xfId="38064"/>
    <cellStyle name="Normal 2 3 2 6 2 2 7" xfId="38065"/>
    <cellStyle name="Normal 2 3 2 6 2 2 8" xfId="38066"/>
    <cellStyle name="Normal 2 3 2 6 2 2 9" xfId="38067"/>
    <cellStyle name="Normal 2 3 2 6 2 20" xfId="38068"/>
    <cellStyle name="Normal 2 3 2 6 2 21" xfId="38069"/>
    <cellStyle name="Normal 2 3 2 6 2 22" xfId="38070"/>
    <cellStyle name="Normal 2 3 2 6 2 23" xfId="38071"/>
    <cellStyle name="Normal 2 3 2 6 2 24" xfId="38072"/>
    <cellStyle name="Normal 2 3 2 6 2 25" xfId="38073"/>
    <cellStyle name="Normal 2 3 2 6 2 26" xfId="38074"/>
    <cellStyle name="Normal 2 3 2 6 2 27" xfId="38075"/>
    <cellStyle name="Normal 2 3 2 6 2 3" xfId="38076"/>
    <cellStyle name="Normal 2 3 2 6 2 4" xfId="38077"/>
    <cellStyle name="Normal 2 3 2 6 2 5" xfId="38078"/>
    <cellStyle name="Normal 2 3 2 6 2 6" xfId="38079"/>
    <cellStyle name="Normal 2 3 2 6 2 7" xfId="38080"/>
    <cellStyle name="Normal 2 3 2 6 2 8" xfId="38081"/>
    <cellStyle name="Normal 2 3 2 6 2 9" xfId="38082"/>
    <cellStyle name="Normal 2 3 2 6 20" xfId="38083"/>
    <cellStyle name="Normal 2 3 2 6 21" xfId="38084"/>
    <cellStyle name="Normal 2 3 2 6 22" xfId="38085"/>
    <cellStyle name="Normal 2 3 2 6 23" xfId="38086"/>
    <cellStyle name="Normal 2 3 2 6 24" xfId="38087"/>
    <cellStyle name="Normal 2 3 2 6 25" xfId="38088"/>
    <cellStyle name="Normal 2 3 2 6 26" xfId="38089"/>
    <cellStyle name="Normal 2 3 2 6 27" xfId="38090"/>
    <cellStyle name="Normal 2 3 2 6 28" xfId="38091"/>
    <cellStyle name="Normal 2 3 2 6 29" xfId="38092"/>
    <cellStyle name="Normal 2 3 2 6 3" xfId="38093"/>
    <cellStyle name="Normal 2 3 2 6 30" xfId="38094"/>
    <cellStyle name="Normal 2 3 2 6 31" xfId="38095"/>
    <cellStyle name="Normal 2 3 2 6 32" xfId="38096"/>
    <cellStyle name="Normal 2 3 2 6 33" xfId="38097"/>
    <cellStyle name="Normal 2 3 2 6 34" xfId="38098"/>
    <cellStyle name="Normal 2 3 2 6 35" xfId="38099"/>
    <cellStyle name="Normal 2 3 2 6 36" xfId="38100"/>
    <cellStyle name="Normal 2 3 2 6 37" xfId="38101"/>
    <cellStyle name="Normal 2 3 2 6 38" xfId="38102"/>
    <cellStyle name="Normal 2 3 2 6 39" xfId="38103"/>
    <cellStyle name="Normal 2 3 2 6 4" xfId="38104"/>
    <cellStyle name="Normal 2 3 2 6 5" xfId="38105"/>
    <cellStyle name="Normal 2 3 2 6 6" xfId="38106"/>
    <cellStyle name="Normal 2 3 2 6 7" xfId="38107"/>
    <cellStyle name="Normal 2 3 2 6 8" xfId="38108"/>
    <cellStyle name="Normal 2 3 2 6 9" xfId="38109"/>
    <cellStyle name="Normal 2 3 2 7" xfId="38110"/>
    <cellStyle name="Normal 2 3 2 8" xfId="38111"/>
    <cellStyle name="Normal 2 3 2 9" xfId="38112"/>
    <cellStyle name="Normal 2 3 20" xfId="38113"/>
    <cellStyle name="Normal 2 3 20 2" xfId="38114"/>
    <cellStyle name="Normal 2 3 20 3" xfId="38115"/>
    <cellStyle name="Normal 2 3 20 4" xfId="38116"/>
    <cellStyle name="Normal 2 3 20 5" xfId="38117"/>
    <cellStyle name="Normal 2 3 20 6" xfId="38118"/>
    <cellStyle name="Normal 2 3 21" xfId="38119"/>
    <cellStyle name="Normal 2 3 21 10" xfId="38120"/>
    <cellStyle name="Normal 2 3 21 11" xfId="38121"/>
    <cellStyle name="Normal 2 3 21 12" xfId="38122"/>
    <cellStyle name="Normal 2 3 21 13" xfId="38123"/>
    <cellStyle name="Normal 2 3 21 14" xfId="38124"/>
    <cellStyle name="Normal 2 3 21 15" xfId="38125"/>
    <cellStyle name="Normal 2 3 21 16" xfId="38126"/>
    <cellStyle name="Normal 2 3 21 17" xfId="38127"/>
    <cellStyle name="Normal 2 3 21 18" xfId="38128"/>
    <cellStyle name="Normal 2 3 21 19" xfId="38129"/>
    <cellStyle name="Normal 2 3 21 2" xfId="38130"/>
    <cellStyle name="Normal 2 3 21 2 10" xfId="38131"/>
    <cellStyle name="Normal 2 3 21 2 11" xfId="38132"/>
    <cellStyle name="Normal 2 3 21 2 12" xfId="38133"/>
    <cellStyle name="Normal 2 3 21 2 13" xfId="38134"/>
    <cellStyle name="Normal 2 3 21 2 14" xfId="38135"/>
    <cellStyle name="Normal 2 3 21 2 15" xfId="38136"/>
    <cellStyle name="Normal 2 3 21 2 16" xfId="38137"/>
    <cellStyle name="Normal 2 3 21 2 17" xfId="38138"/>
    <cellStyle name="Normal 2 3 21 2 18" xfId="38139"/>
    <cellStyle name="Normal 2 3 21 2 19" xfId="38140"/>
    <cellStyle name="Normal 2 3 21 2 2" xfId="38141"/>
    <cellStyle name="Normal 2 3 21 2 20" xfId="38142"/>
    <cellStyle name="Normal 2 3 21 2 21" xfId="38143"/>
    <cellStyle name="Normal 2 3 21 2 22" xfId="38144"/>
    <cellStyle name="Normal 2 3 21 2 23" xfId="38145"/>
    <cellStyle name="Normal 2 3 21 2 24" xfId="38146"/>
    <cellStyle name="Normal 2 3 21 2 25" xfId="38147"/>
    <cellStyle name="Normal 2 3 21 2 26" xfId="38148"/>
    <cellStyle name="Normal 2 3 21 2 27" xfId="38149"/>
    <cellStyle name="Normal 2 3 21 2 3" xfId="38150"/>
    <cellStyle name="Normal 2 3 21 2 4" xfId="38151"/>
    <cellStyle name="Normal 2 3 21 2 5" xfId="38152"/>
    <cellStyle name="Normal 2 3 21 2 6" xfId="38153"/>
    <cellStyle name="Normal 2 3 21 2 7" xfId="38154"/>
    <cellStyle name="Normal 2 3 21 2 8" xfId="38155"/>
    <cellStyle name="Normal 2 3 21 2 9" xfId="38156"/>
    <cellStyle name="Normal 2 3 21 20" xfId="38157"/>
    <cellStyle name="Normal 2 3 21 21" xfId="38158"/>
    <cellStyle name="Normal 2 3 21 22" xfId="38159"/>
    <cellStyle name="Normal 2 3 21 23" xfId="38160"/>
    <cellStyle name="Normal 2 3 21 24" xfId="38161"/>
    <cellStyle name="Normal 2 3 21 25" xfId="38162"/>
    <cellStyle name="Normal 2 3 21 26" xfId="38163"/>
    <cellStyle name="Normal 2 3 21 27" xfId="38164"/>
    <cellStyle name="Normal 2 3 21 3" xfId="38165"/>
    <cellStyle name="Normal 2 3 21 4" xfId="38166"/>
    <cellStyle name="Normal 2 3 21 5" xfId="38167"/>
    <cellStyle name="Normal 2 3 21 6" xfId="38168"/>
    <cellStyle name="Normal 2 3 21 7" xfId="38169"/>
    <cellStyle name="Normal 2 3 21 8" xfId="38170"/>
    <cellStyle name="Normal 2 3 21 9" xfId="38171"/>
    <cellStyle name="Normal 2 3 22" xfId="38172"/>
    <cellStyle name="Normal 2 3 22 2" xfId="38173"/>
    <cellStyle name="Normal 2 3 22 3" xfId="38174"/>
    <cellStyle name="Normal 2 3 23" xfId="38175"/>
    <cellStyle name="Normal 2 3 23 2" xfId="38176"/>
    <cellStyle name="Normal 2 3 24" xfId="38177"/>
    <cellStyle name="Normal 2 3 25" xfId="38178"/>
    <cellStyle name="Normal 2 3 26" xfId="38179"/>
    <cellStyle name="Normal 2 3 27" xfId="38180"/>
    <cellStyle name="Normal 2 3 28" xfId="38181"/>
    <cellStyle name="Normal 2 3 29" xfId="38182"/>
    <cellStyle name="Normal 2 3 3" xfId="38183"/>
    <cellStyle name="Normal 2 3 3 2" xfId="38184"/>
    <cellStyle name="Normal 2 3 3 2 2" xfId="38185"/>
    <cellStyle name="Normal 2 3 3 2 2 2" xfId="38186"/>
    <cellStyle name="Normal 2 3 3 2 3" xfId="38187"/>
    <cellStyle name="Normal 2 3 3 2 4" xfId="38188"/>
    <cellStyle name="Normal 2 3 3 2 5" xfId="38189"/>
    <cellStyle name="Normal 2 3 3 2 6" xfId="38190"/>
    <cellStyle name="Normal 2 3 3 3" xfId="38191"/>
    <cellStyle name="Normal 2 3 3 3 2" xfId="38192"/>
    <cellStyle name="Normal 2 3 3 3 2 2" xfId="38193"/>
    <cellStyle name="Normal 2 3 3 3 3" xfId="38194"/>
    <cellStyle name="Normal 2 3 3 4" xfId="38195"/>
    <cellStyle name="Normal 2 3 3 5" xfId="38196"/>
    <cellStyle name="Normal 2 3 3 6" xfId="38197"/>
    <cellStyle name="Normal 2 3 3 7" xfId="38198"/>
    <cellStyle name="Normal 2 3 30" xfId="38199"/>
    <cellStyle name="Normal 2 3 31" xfId="38200"/>
    <cellStyle name="Normal 2 3 32" xfId="38201"/>
    <cellStyle name="Normal 2 3 33" xfId="38202"/>
    <cellStyle name="Normal 2 3 34" xfId="38203"/>
    <cellStyle name="Normal 2 3 35" xfId="38204"/>
    <cellStyle name="Normal 2 3 36" xfId="38205"/>
    <cellStyle name="Normal 2 3 37" xfId="38206"/>
    <cellStyle name="Normal 2 3 38" xfId="38207"/>
    <cellStyle name="Normal 2 3 39" xfId="38208"/>
    <cellStyle name="Normal 2 3 4" xfId="38209"/>
    <cellStyle name="Normal 2 3 4 2" xfId="38210"/>
    <cellStyle name="Normal 2 3 4 2 2" xfId="38211"/>
    <cellStyle name="Normal 2 3 4 2 3" xfId="38212"/>
    <cellStyle name="Normal 2 3 4 2 4" xfId="38213"/>
    <cellStyle name="Normal 2 3 4 2 5" xfId="38214"/>
    <cellStyle name="Normal 2 3 4 2 6" xfId="38215"/>
    <cellStyle name="Normal 2 3 4 3" xfId="38216"/>
    <cellStyle name="Normal 2 3 4 4" xfId="38217"/>
    <cellStyle name="Normal 2 3 4 5" xfId="38218"/>
    <cellStyle name="Normal 2 3 4 6" xfId="38219"/>
    <cellStyle name="Normal 2 3 4 7" xfId="38220"/>
    <cellStyle name="Normal 2 3 40" xfId="38221"/>
    <cellStyle name="Normal 2 3 41" xfId="38222"/>
    <cellStyle name="Normal 2 3 42" xfId="38223"/>
    <cellStyle name="Normal 2 3 43" xfId="38224"/>
    <cellStyle name="Normal 2 3 44" xfId="38225"/>
    <cellStyle name="Normal 2 3 45" xfId="38226"/>
    <cellStyle name="Normal 2 3 46" xfId="38227"/>
    <cellStyle name="Normal 2 3 47" xfId="38228"/>
    <cellStyle name="Normal 2 3 48" xfId="38229"/>
    <cellStyle name="Normal 2 3 49" xfId="38230"/>
    <cellStyle name="Normal 2 3 5" xfId="38231"/>
    <cellStyle name="Normal 2 3 5 2" xfId="38232"/>
    <cellStyle name="Normal 2 3 5 2 2" xfId="38233"/>
    <cellStyle name="Normal 2 3 5 2 3" xfId="38234"/>
    <cellStyle name="Normal 2 3 5 2 4" xfId="38235"/>
    <cellStyle name="Normal 2 3 5 2 5" xfId="38236"/>
    <cellStyle name="Normal 2 3 5 2 6" xfId="38237"/>
    <cellStyle name="Normal 2 3 5 3" xfId="38238"/>
    <cellStyle name="Normal 2 3 5 4" xfId="38239"/>
    <cellStyle name="Normal 2 3 5 5" xfId="38240"/>
    <cellStyle name="Normal 2 3 5 6" xfId="38241"/>
    <cellStyle name="Normal 2 3 5 7" xfId="38242"/>
    <cellStyle name="Normal 2 3 50" xfId="38243"/>
    <cellStyle name="Normal 2 3 51" xfId="38244"/>
    <cellStyle name="Normal 2 3 52" xfId="38245"/>
    <cellStyle name="Normal 2 3 53" xfId="38246"/>
    <cellStyle name="Normal 2 3 54" xfId="38247"/>
    <cellStyle name="Normal 2 3 55" xfId="38248"/>
    <cellStyle name="Normal 2 3 56" xfId="38249"/>
    <cellStyle name="Normal 2 3 57" xfId="38250"/>
    <cellStyle name="Normal 2 3 6" xfId="38251"/>
    <cellStyle name="Normal 2 3 6 2" xfId="38252"/>
    <cellStyle name="Normal 2 3 6 2 2" xfId="38253"/>
    <cellStyle name="Normal 2 3 6 2 3" xfId="38254"/>
    <cellStyle name="Normal 2 3 6 2 4" xfId="38255"/>
    <cellStyle name="Normal 2 3 6 2 5" xfId="38256"/>
    <cellStyle name="Normal 2 3 6 2 6" xfId="38257"/>
    <cellStyle name="Normal 2 3 6 3" xfId="38258"/>
    <cellStyle name="Normal 2 3 6 4" xfId="38259"/>
    <cellStyle name="Normal 2 3 6 5" xfId="38260"/>
    <cellStyle name="Normal 2 3 6 6" xfId="38261"/>
    <cellStyle name="Normal 2 3 6 7" xfId="38262"/>
    <cellStyle name="Normal 2 3 7" xfId="38263"/>
    <cellStyle name="Normal 2 3 7 2" xfId="38264"/>
    <cellStyle name="Normal 2 3 7 2 2" xfId="38265"/>
    <cellStyle name="Normal 2 3 7 2 3" xfId="38266"/>
    <cellStyle name="Normal 2 3 7 2 4" xfId="38267"/>
    <cellStyle name="Normal 2 3 7 2 5" xfId="38268"/>
    <cellStyle name="Normal 2 3 7 2 6" xfId="38269"/>
    <cellStyle name="Normal 2 3 7 3" xfId="38270"/>
    <cellStyle name="Normal 2 3 7 4" xfId="38271"/>
    <cellStyle name="Normal 2 3 7 5" xfId="38272"/>
    <cellStyle name="Normal 2 3 7 6" xfId="38273"/>
    <cellStyle name="Normal 2 3 7 7" xfId="38274"/>
    <cellStyle name="Normal 2 3 8" xfId="38275"/>
    <cellStyle name="Normal 2 3 8 10" xfId="38276"/>
    <cellStyle name="Normal 2 3 8 11" xfId="38277"/>
    <cellStyle name="Normal 2 3 8 12" xfId="38278"/>
    <cellStyle name="Normal 2 3 8 13" xfId="38279"/>
    <cellStyle name="Normal 2 3 8 14" xfId="38280"/>
    <cellStyle name="Normal 2 3 8 15" xfId="38281"/>
    <cellStyle name="Normal 2 3 8 16" xfId="38282"/>
    <cellStyle name="Normal 2 3 8 16 10" xfId="38283"/>
    <cellStyle name="Normal 2 3 8 16 11" xfId="38284"/>
    <cellStyle name="Normal 2 3 8 16 12" xfId="38285"/>
    <cellStyle name="Normal 2 3 8 16 13" xfId="38286"/>
    <cellStyle name="Normal 2 3 8 16 14" xfId="38287"/>
    <cellStyle name="Normal 2 3 8 16 15" xfId="38288"/>
    <cellStyle name="Normal 2 3 8 16 16" xfId="38289"/>
    <cellStyle name="Normal 2 3 8 16 17" xfId="38290"/>
    <cellStyle name="Normal 2 3 8 16 18" xfId="38291"/>
    <cellStyle name="Normal 2 3 8 16 19" xfId="38292"/>
    <cellStyle name="Normal 2 3 8 16 2" xfId="38293"/>
    <cellStyle name="Normal 2 3 8 16 2 10" xfId="38294"/>
    <cellStyle name="Normal 2 3 8 16 2 11" xfId="38295"/>
    <cellStyle name="Normal 2 3 8 16 2 12" xfId="38296"/>
    <cellStyle name="Normal 2 3 8 16 2 13" xfId="38297"/>
    <cellStyle name="Normal 2 3 8 16 2 14" xfId="38298"/>
    <cellStyle name="Normal 2 3 8 16 2 15" xfId="38299"/>
    <cellStyle name="Normal 2 3 8 16 2 16" xfId="38300"/>
    <cellStyle name="Normal 2 3 8 16 2 17" xfId="38301"/>
    <cellStyle name="Normal 2 3 8 16 2 18" xfId="38302"/>
    <cellStyle name="Normal 2 3 8 16 2 19" xfId="38303"/>
    <cellStyle name="Normal 2 3 8 16 2 2" xfId="38304"/>
    <cellStyle name="Normal 2 3 8 16 2 20" xfId="38305"/>
    <cellStyle name="Normal 2 3 8 16 2 21" xfId="38306"/>
    <cellStyle name="Normal 2 3 8 16 2 22" xfId="38307"/>
    <cellStyle name="Normal 2 3 8 16 2 23" xfId="38308"/>
    <cellStyle name="Normal 2 3 8 16 2 24" xfId="38309"/>
    <cellStyle name="Normal 2 3 8 16 2 25" xfId="38310"/>
    <cellStyle name="Normal 2 3 8 16 2 26" xfId="38311"/>
    <cellStyle name="Normal 2 3 8 16 2 27" xfId="38312"/>
    <cellStyle name="Normal 2 3 8 16 2 3" xfId="38313"/>
    <cellStyle name="Normal 2 3 8 16 2 4" xfId="38314"/>
    <cellStyle name="Normal 2 3 8 16 2 5" xfId="38315"/>
    <cellStyle name="Normal 2 3 8 16 2 6" xfId="38316"/>
    <cellStyle name="Normal 2 3 8 16 2 7" xfId="38317"/>
    <cellStyle name="Normal 2 3 8 16 2 8" xfId="38318"/>
    <cellStyle name="Normal 2 3 8 16 2 9" xfId="38319"/>
    <cellStyle name="Normal 2 3 8 16 20" xfId="38320"/>
    <cellStyle name="Normal 2 3 8 16 21" xfId="38321"/>
    <cellStyle name="Normal 2 3 8 16 22" xfId="38322"/>
    <cellStyle name="Normal 2 3 8 16 23" xfId="38323"/>
    <cellStyle name="Normal 2 3 8 16 24" xfId="38324"/>
    <cellStyle name="Normal 2 3 8 16 25" xfId="38325"/>
    <cellStyle name="Normal 2 3 8 16 26" xfId="38326"/>
    <cellStyle name="Normal 2 3 8 16 27" xfId="38327"/>
    <cellStyle name="Normal 2 3 8 16 3" xfId="38328"/>
    <cellStyle name="Normal 2 3 8 16 4" xfId="38329"/>
    <cellStyle name="Normal 2 3 8 16 5" xfId="38330"/>
    <cellStyle name="Normal 2 3 8 16 6" xfId="38331"/>
    <cellStyle name="Normal 2 3 8 16 7" xfId="38332"/>
    <cellStyle name="Normal 2 3 8 16 8" xfId="38333"/>
    <cellStyle name="Normal 2 3 8 16 9" xfId="38334"/>
    <cellStyle name="Normal 2 3 8 17" xfId="38335"/>
    <cellStyle name="Normal 2 3 8 18" xfId="38336"/>
    <cellStyle name="Normal 2 3 8 19" xfId="38337"/>
    <cellStyle name="Normal 2 3 8 2" xfId="38338"/>
    <cellStyle name="Normal 2 3 8 2 10" xfId="38339"/>
    <cellStyle name="Normal 2 3 8 2 11" xfId="38340"/>
    <cellStyle name="Normal 2 3 8 2 12" xfId="38341"/>
    <cellStyle name="Normal 2 3 8 2 13" xfId="38342"/>
    <cellStyle name="Normal 2 3 8 2 14" xfId="38343"/>
    <cellStyle name="Normal 2 3 8 2 14 10" xfId="38344"/>
    <cellStyle name="Normal 2 3 8 2 14 11" xfId="38345"/>
    <cellStyle name="Normal 2 3 8 2 14 12" xfId="38346"/>
    <cellStyle name="Normal 2 3 8 2 14 13" xfId="38347"/>
    <cellStyle name="Normal 2 3 8 2 14 14" xfId="38348"/>
    <cellStyle name="Normal 2 3 8 2 14 15" xfId="38349"/>
    <cellStyle name="Normal 2 3 8 2 14 16" xfId="38350"/>
    <cellStyle name="Normal 2 3 8 2 14 17" xfId="38351"/>
    <cellStyle name="Normal 2 3 8 2 14 18" xfId="38352"/>
    <cellStyle name="Normal 2 3 8 2 14 19" xfId="38353"/>
    <cellStyle name="Normal 2 3 8 2 14 2" xfId="38354"/>
    <cellStyle name="Normal 2 3 8 2 14 2 10" xfId="38355"/>
    <cellStyle name="Normal 2 3 8 2 14 2 11" xfId="38356"/>
    <cellStyle name="Normal 2 3 8 2 14 2 12" xfId="38357"/>
    <cellStyle name="Normal 2 3 8 2 14 2 13" xfId="38358"/>
    <cellStyle name="Normal 2 3 8 2 14 2 14" xfId="38359"/>
    <cellStyle name="Normal 2 3 8 2 14 2 15" xfId="38360"/>
    <cellStyle name="Normal 2 3 8 2 14 2 16" xfId="38361"/>
    <cellStyle name="Normal 2 3 8 2 14 2 17" xfId="38362"/>
    <cellStyle name="Normal 2 3 8 2 14 2 18" xfId="38363"/>
    <cellStyle name="Normal 2 3 8 2 14 2 19" xfId="38364"/>
    <cellStyle name="Normal 2 3 8 2 14 2 2" xfId="38365"/>
    <cellStyle name="Normal 2 3 8 2 14 2 20" xfId="38366"/>
    <cellStyle name="Normal 2 3 8 2 14 2 21" xfId="38367"/>
    <cellStyle name="Normal 2 3 8 2 14 2 22" xfId="38368"/>
    <cellStyle name="Normal 2 3 8 2 14 2 23" xfId="38369"/>
    <cellStyle name="Normal 2 3 8 2 14 2 24" xfId="38370"/>
    <cellStyle name="Normal 2 3 8 2 14 2 25" xfId="38371"/>
    <cellStyle name="Normal 2 3 8 2 14 2 26" xfId="38372"/>
    <cellStyle name="Normal 2 3 8 2 14 2 27" xfId="38373"/>
    <cellStyle name="Normal 2 3 8 2 14 2 3" xfId="38374"/>
    <cellStyle name="Normal 2 3 8 2 14 2 4" xfId="38375"/>
    <cellStyle name="Normal 2 3 8 2 14 2 5" xfId="38376"/>
    <cellStyle name="Normal 2 3 8 2 14 2 6" xfId="38377"/>
    <cellStyle name="Normal 2 3 8 2 14 2 7" xfId="38378"/>
    <cellStyle name="Normal 2 3 8 2 14 2 8" xfId="38379"/>
    <cellStyle name="Normal 2 3 8 2 14 2 9" xfId="38380"/>
    <cellStyle name="Normal 2 3 8 2 14 20" xfId="38381"/>
    <cellStyle name="Normal 2 3 8 2 14 21" xfId="38382"/>
    <cellStyle name="Normal 2 3 8 2 14 22" xfId="38383"/>
    <cellStyle name="Normal 2 3 8 2 14 23" xfId="38384"/>
    <cellStyle name="Normal 2 3 8 2 14 24" xfId="38385"/>
    <cellStyle name="Normal 2 3 8 2 14 25" xfId="38386"/>
    <cellStyle name="Normal 2 3 8 2 14 26" xfId="38387"/>
    <cellStyle name="Normal 2 3 8 2 14 27" xfId="38388"/>
    <cellStyle name="Normal 2 3 8 2 14 3" xfId="38389"/>
    <cellStyle name="Normal 2 3 8 2 14 4" xfId="38390"/>
    <cellStyle name="Normal 2 3 8 2 14 5" xfId="38391"/>
    <cellStyle name="Normal 2 3 8 2 14 6" xfId="38392"/>
    <cellStyle name="Normal 2 3 8 2 14 7" xfId="38393"/>
    <cellStyle name="Normal 2 3 8 2 14 8" xfId="38394"/>
    <cellStyle name="Normal 2 3 8 2 14 9" xfId="38395"/>
    <cellStyle name="Normal 2 3 8 2 15" xfId="38396"/>
    <cellStyle name="Normal 2 3 8 2 16" xfId="38397"/>
    <cellStyle name="Normal 2 3 8 2 17" xfId="38398"/>
    <cellStyle name="Normal 2 3 8 2 18" xfId="38399"/>
    <cellStyle name="Normal 2 3 8 2 19" xfId="38400"/>
    <cellStyle name="Normal 2 3 8 2 2" xfId="38401"/>
    <cellStyle name="Normal 2 3 8 2 2 10" xfId="38402"/>
    <cellStyle name="Normal 2 3 8 2 2 11" xfId="38403"/>
    <cellStyle name="Normal 2 3 8 2 2 12" xfId="38404"/>
    <cellStyle name="Normal 2 3 8 2 2 13" xfId="38405"/>
    <cellStyle name="Normal 2 3 8 2 2 14" xfId="38406"/>
    <cellStyle name="Normal 2 3 8 2 2 15" xfId="38407"/>
    <cellStyle name="Normal 2 3 8 2 2 16" xfId="38408"/>
    <cellStyle name="Normal 2 3 8 2 2 17" xfId="38409"/>
    <cellStyle name="Normal 2 3 8 2 2 18" xfId="38410"/>
    <cellStyle name="Normal 2 3 8 2 2 19" xfId="38411"/>
    <cellStyle name="Normal 2 3 8 2 2 2" xfId="38412"/>
    <cellStyle name="Normal 2 3 8 2 2 2 10" xfId="38413"/>
    <cellStyle name="Normal 2 3 8 2 2 2 11" xfId="38414"/>
    <cellStyle name="Normal 2 3 8 2 2 2 12" xfId="38415"/>
    <cellStyle name="Normal 2 3 8 2 2 2 13" xfId="38416"/>
    <cellStyle name="Normal 2 3 8 2 2 2 14" xfId="38417"/>
    <cellStyle name="Normal 2 3 8 2 2 2 15" xfId="38418"/>
    <cellStyle name="Normal 2 3 8 2 2 2 16" xfId="38419"/>
    <cellStyle name="Normal 2 3 8 2 2 2 17" xfId="38420"/>
    <cellStyle name="Normal 2 3 8 2 2 2 18" xfId="38421"/>
    <cellStyle name="Normal 2 3 8 2 2 2 19" xfId="38422"/>
    <cellStyle name="Normal 2 3 8 2 2 2 2" xfId="38423"/>
    <cellStyle name="Normal 2 3 8 2 2 2 2 10" xfId="38424"/>
    <cellStyle name="Normal 2 3 8 2 2 2 2 11" xfId="38425"/>
    <cellStyle name="Normal 2 3 8 2 2 2 2 12" xfId="38426"/>
    <cellStyle name="Normal 2 3 8 2 2 2 2 13" xfId="38427"/>
    <cellStyle name="Normal 2 3 8 2 2 2 2 14" xfId="38428"/>
    <cellStyle name="Normal 2 3 8 2 2 2 2 15" xfId="38429"/>
    <cellStyle name="Normal 2 3 8 2 2 2 2 16" xfId="38430"/>
    <cellStyle name="Normal 2 3 8 2 2 2 2 17" xfId="38431"/>
    <cellStyle name="Normal 2 3 8 2 2 2 2 18" xfId="38432"/>
    <cellStyle name="Normal 2 3 8 2 2 2 2 19" xfId="38433"/>
    <cellStyle name="Normal 2 3 8 2 2 2 2 2" xfId="38434"/>
    <cellStyle name="Normal 2 3 8 2 2 2 2 20" xfId="38435"/>
    <cellStyle name="Normal 2 3 8 2 2 2 2 21" xfId="38436"/>
    <cellStyle name="Normal 2 3 8 2 2 2 2 22" xfId="38437"/>
    <cellStyle name="Normal 2 3 8 2 2 2 2 23" xfId="38438"/>
    <cellStyle name="Normal 2 3 8 2 2 2 2 24" xfId="38439"/>
    <cellStyle name="Normal 2 3 8 2 2 2 2 25" xfId="38440"/>
    <cellStyle name="Normal 2 3 8 2 2 2 2 26" xfId="38441"/>
    <cellStyle name="Normal 2 3 8 2 2 2 2 27" xfId="38442"/>
    <cellStyle name="Normal 2 3 8 2 2 2 2 3" xfId="38443"/>
    <cellStyle name="Normal 2 3 8 2 2 2 2 4" xfId="38444"/>
    <cellStyle name="Normal 2 3 8 2 2 2 2 5" xfId="38445"/>
    <cellStyle name="Normal 2 3 8 2 2 2 2 6" xfId="38446"/>
    <cellStyle name="Normal 2 3 8 2 2 2 2 7" xfId="38447"/>
    <cellStyle name="Normal 2 3 8 2 2 2 2 8" xfId="38448"/>
    <cellStyle name="Normal 2 3 8 2 2 2 2 9" xfId="38449"/>
    <cellStyle name="Normal 2 3 8 2 2 2 20" xfId="38450"/>
    <cellStyle name="Normal 2 3 8 2 2 2 21" xfId="38451"/>
    <cellStyle name="Normal 2 3 8 2 2 2 22" xfId="38452"/>
    <cellStyle name="Normal 2 3 8 2 2 2 23" xfId="38453"/>
    <cellStyle name="Normal 2 3 8 2 2 2 24" xfId="38454"/>
    <cellStyle name="Normal 2 3 8 2 2 2 25" xfId="38455"/>
    <cellStyle name="Normal 2 3 8 2 2 2 26" xfId="38456"/>
    <cellStyle name="Normal 2 3 8 2 2 2 27" xfId="38457"/>
    <cellStyle name="Normal 2 3 8 2 2 2 3" xfId="38458"/>
    <cellStyle name="Normal 2 3 8 2 2 2 4" xfId="38459"/>
    <cellStyle name="Normal 2 3 8 2 2 2 5" xfId="38460"/>
    <cellStyle name="Normal 2 3 8 2 2 2 6" xfId="38461"/>
    <cellStyle name="Normal 2 3 8 2 2 2 7" xfId="38462"/>
    <cellStyle name="Normal 2 3 8 2 2 2 8" xfId="38463"/>
    <cellStyle name="Normal 2 3 8 2 2 2 9" xfId="38464"/>
    <cellStyle name="Normal 2 3 8 2 2 20" xfId="38465"/>
    <cellStyle name="Normal 2 3 8 2 2 21" xfId="38466"/>
    <cellStyle name="Normal 2 3 8 2 2 22" xfId="38467"/>
    <cellStyle name="Normal 2 3 8 2 2 23" xfId="38468"/>
    <cellStyle name="Normal 2 3 8 2 2 24" xfId="38469"/>
    <cellStyle name="Normal 2 3 8 2 2 25" xfId="38470"/>
    <cellStyle name="Normal 2 3 8 2 2 26" xfId="38471"/>
    <cellStyle name="Normal 2 3 8 2 2 27" xfId="38472"/>
    <cellStyle name="Normal 2 3 8 2 2 28" xfId="38473"/>
    <cellStyle name="Normal 2 3 8 2 2 29" xfId="38474"/>
    <cellStyle name="Normal 2 3 8 2 2 3" xfId="38475"/>
    <cellStyle name="Normal 2 3 8 2 2 30" xfId="38476"/>
    <cellStyle name="Normal 2 3 8 2 2 31" xfId="38477"/>
    <cellStyle name="Normal 2 3 8 2 2 32" xfId="38478"/>
    <cellStyle name="Normal 2 3 8 2 2 33" xfId="38479"/>
    <cellStyle name="Normal 2 3 8 2 2 34" xfId="38480"/>
    <cellStyle name="Normal 2 3 8 2 2 35" xfId="38481"/>
    <cellStyle name="Normal 2 3 8 2 2 36" xfId="38482"/>
    <cellStyle name="Normal 2 3 8 2 2 37" xfId="38483"/>
    <cellStyle name="Normal 2 3 8 2 2 38" xfId="38484"/>
    <cellStyle name="Normal 2 3 8 2 2 39" xfId="38485"/>
    <cellStyle name="Normal 2 3 8 2 2 4" xfId="38486"/>
    <cellStyle name="Normal 2 3 8 2 2 5" xfId="38487"/>
    <cellStyle name="Normal 2 3 8 2 2 6" xfId="38488"/>
    <cellStyle name="Normal 2 3 8 2 2 7" xfId="38489"/>
    <cellStyle name="Normal 2 3 8 2 2 8" xfId="38490"/>
    <cellStyle name="Normal 2 3 8 2 2 9" xfId="38491"/>
    <cellStyle name="Normal 2 3 8 2 20" xfId="38492"/>
    <cellStyle name="Normal 2 3 8 2 21" xfId="38493"/>
    <cellStyle name="Normal 2 3 8 2 22" xfId="38494"/>
    <cellStyle name="Normal 2 3 8 2 23" xfId="38495"/>
    <cellStyle name="Normal 2 3 8 2 24" xfId="38496"/>
    <cellStyle name="Normal 2 3 8 2 25" xfId="38497"/>
    <cellStyle name="Normal 2 3 8 2 26" xfId="38498"/>
    <cellStyle name="Normal 2 3 8 2 27" xfId="38499"/>
    <cellStyle name="Normal 2 3 8 2 28" xfId="38500"/>
    <cellStyle name="Normal 2 3 8 2 29" xfId="38501"/>
    <cellStyle name="Normal 2 3 8 2 3" xfId="38502"/>
    <cellStyle name="Normal 2 3 8 2 30" xfId="38503"/>
    <cellStyle name="Normal 2 3 8 2 31" xfId="38504"/>
    <cellStyle name="Normal 2 3 8 2 32" xfId="38505"/>
    <cellStyle name="Normal 2 3 8 2 33" xfId="38506"/>
    <cellStyle name="Normal 2 3 8 2 34" xfId="38507"/>
    <cellStyle name="Normal 2 3 8 2 35" xfId="38508"/>
    <cellStyle name="Normal 2 3 8 2 36" xfId="38509"/>
    <cellStyle name="Normal 2 3 8 2 37" xfId="38510"/>
    <cellStyle name="Normal 2 3 8 2 38" xfId="38511"/>
    <cellStyle name="Normal 2 3 8 2 39" xfId="38512"/>
    <cellStyle name="Normal 2 3 8 2 4" xfId="38513"/>
    <cellStyle name="Normal 2 3 8 2 40" xfId="38514"/>
    <cellStyle name="Normal 2 3 8 2 41" xfId="38515"/>
    <cellStyle name="Normal 2 3 8 2 42" xfId="38516"/>
    <cellStyle name="Normal 2 3 8 2 43" xfId="38517"/>
    <cellStyle name="Normal 2 3 8 2 44" xfId="38518"/>
    <cellStyle name="Normal 2 3 8 2 45" xfId="38519"/>
    <cellStyle name="Normal 2 3 8 2 46" xfId="38520"/>
    <cellStyle name="Normal 2 3 8 2 47" xfId="38521"/>
    <cellStyle name="Normal 2 3 8 2 48" xfId="38522"/>
    <cellStyle name="Normal 2 3 8 2 49" xfId="38523"/>
    <cellStyle name="Normal 2 3 8 2 5" xfId="38524"/>
    <cellStyle name="Normal 2 3 8 2 50" xfId="38525"/>
    <cellStyle name="Normal 2 3 8 2 6" xfId="38526"/>
    <cellStyle name="Normal 2 3 8 2 7" xfId="38527"/>
    <cellStyle name="Normal 2 3 8 2 8" xfId="38528"/>
    <cellStyle name="Normal 2 3 8 2 9" xfId="38529"/>
    <cellStyle name="Normal 2 3 8 20" xfId="38530"/>
    <cellStyle name="Normal 2 3 8 21" xfId="38531"/>
    <cellStyle name="Normal 2 3 8 22" xfId="38532"/>
    <cellStyle name="Normal 2 3 8 23" xfId="38533"/>
    <cellStyle name="Normal 2 3 8 24" xfId="38534"/>
    <cellStyle name="Normal 2 3 8 25" xfId="38535"/>
    <cellStyle name="Normal 2 3 8 26" xfId="38536"/>
    <cellStyle name="Normal 2 3 8 27" xfId="38537"/>
    <cellStyle name="Normal 2 3 8 28" xfId="38538"/>
    <cellStyle name="Normal 2 3 8 29" xfId="38539"/>
    <cellStyle name="Normal 2 3 8 3" xfId="38540"/>
    <cellStyle name="Normal 2 3 8 30" xfId="38541"/>
    <cellStyle name="Normal 2 3 8 31" xfId="38542"/>
    <cellStyle name="Normal 2 3 8 32" xfId="38543"/>
    <cellStyle name="Normal 2 3 8 33" xfId="38544"/>
    <cellStyle name="Normal 2 3 8 34" xfId="38545"/>
    <cellStyle name="Normal 2 3 8 35" xfId="38546"/>
    <cellStyle name="Normal 2 3 8 36" xfId="38547"/>
    <cellStyle name="Normal 2 3 8 37" xfId="38548"/>
    <cellStyle name="Normal 2 3 8 38" xfId="38549"/>
    <cellStyle name="Normal 2 3 8 39" xfId="38550"/>
    <cellStyle name="Normal 2 3 8 4" xfId="38551"/>
    <cellStyle name="Normal 2 3 8 40" xfId="38552"/>
    <cellStyle name="Normal 2 3 8 41" xfId="38553"/>
    <cellStyle name="Normal 2 3 8 42" xfId="38554"/>
    <cellStyle name="Normal 2 3 8 43" xfId="38555"/>
    <cellStyle name="Normal 2 3 8 44" xfId="38556"/>
    <cellStyle name="Normal 2 3 8 45" xfId="38557"/>
    <cellStyle name="Normal 2 3 8 46" xfId="38558"/>
    <cellStyle name="Normal 2 3 8 47" xfId="38559"/>
    <cellStyle name="Normal 2 3 8 48" xfId="38560"/>
    <cellStyle name="Normal 2 3 8 49" xfId="38561"/>
    <cellStyle name="Normal 2 3 8 5" xfId="38562"/>
    <cellStyle name="Normal 2 3 8 5 10" xfId="38563"/>
    <cellStyle name="Normal 2 3 8 5 11" xfId="38564"/>
    <cellStyle name="Normal 2 3 8 5 12" xfId="38565"/>
    <cellStyle name="Normal 2 3 8 5 13" xfId="38566"/>
    <cellStyle name="Normal 2 3 8 5 14" xfId="38567"/>
    <cellStyle name="Normal 2 3 8 5 15" xfId="38568"/>
    <cellStyle name="Normal 2 3 8 5 16" xfId="38569"/>
    <cellStyle name="Normal 2 3 8 5 17" xfId="38570"/>
    <cellStyle name="Normal 2 3 8 5 18" xfId="38571"/>
    <cellStyle name="Normal 2 3 8 5 19" xfId="38572"/>
    <cellStyle name="Normal 2 3 8 5 2" xfId="38573"/>
    <cellStyle name="Normal 2 3 8 5 2 10" xfId="38574"/>
    <cellStyle name="Normal 2 3 8 5 2 11" xfId="38575"/>
    <cellStyle name="Normal 2 3 8 5 2 12" xfId="38576"/>
    <cellStyle name="Normal 2 3 8 5 2 13" xfId="38577"/>
    <cellStyle name="Normal 2 3 8 5 2 14" xfId="38578"/>
    <cellStyle name="Normal 2 3 8 5 2 15" xfId="38579"/>
    <cellStyle name="Normal 2 3 8 5 2 16" xfId="38580"/>
    <cellStyle name="Normal 2 3 8 5 2 17" xfId="38581"/>
    <cellStyle name="Normal 2 3 8 5 2 18" xfId="38582"/>
    <cellStyle name="Normal 2 3 8 5 2 19" xfId="38583"/>
    <cellStyle name="Normal 2 3 8 5 2 2" xfId="38584"/>
    <cellStyle name="Normal 2 3 8 5 2 2 10" xfId="38585"/>
    <cellStyle name="Normal 2 3 8 5 2 2 11" xfId="38586"/>
    <cellStyle name="Normal 2 3 8 5 2 2 12" xfId="38587"/>
    <cellStyle name="Normal 2 3 8 5 2 2 13" xfId="38588"/>
    <cellStyle name="Normal 2 3 8 5 2 2 14" xfId="38589"/>
    <cellStyle name="Normal 2 3 8 5 2 2 15" xfId="38590"/>
    <cellStyle name="Normal 2 3 8 5 2 2 16" xfId="38591"/>
    <cellStyle name="Normal 2 3 8 5 2 2 17" xfId="38592"/>
    <cellStyle name="Normal 2 3 8 5 2 2 18" xfId="38593"/>
    <cellStyle name="Normal 2 3 8 5 2 2 19" xfId="38594"/>
    <cellStyle name="Normal 2 3 8 5 2 2 2" xfId="38595"/>
    <cellStyle name="Normal 2 3 8 5 2 2 20" xfId="38596"/>
    <cellStyle name="Normal 2 3 8 5 2 2 21" xfId="38597"/>
    <cellStyle name="Normal 2 3 8 5 2 2 22" xfId="38598"/>
    <cellStyle name="Normal 2 3 8 5 2 2 23" xfId="38599"/>
    <cellStyle name="Normal 2 3 8 5 2 2 24" xfId="38600"/>
    <cellStyle name="Normal 2 3 8 5 2 2 25" xfId="38601"/>
    <cellStyle name="Normal 2 3 8 5 2 2 26" xfId="38602"/>
    <cellStyle name="Normal 2 3 8 5 2 2 27" xfId="38603"/>
    <cellStyle name="Normal 2 3 8 5 2 2 3" xfId="38604"/>
    <cellStyle name="Normal 2 3 8 5 2 2 4" xfId="38605"/>
    <cellStyle name="Normal 2 3 8 5 2 2 5" xfId="38606"/>
    <cellStyle name="Normal 2 3 8 5 2 2 6" xfId="38607"/>
    <cellStyle name="Normal 2 3 8 5 2 2 7" xfId="38608"/>
    <cellStyle name="Normal 2 3 8 5 2 2 8" xfId="38609"/>
    <cellStyle name="Normal 2 3 8 5 2 2 9" xfId="38610"/>
    <cellStyle name="Normal 2 3 8 5 2 20" xfId="38611"/>
    <cellStyle name="Normal 2 3 8 5 2 21" xfId="38612"/>
    <cellStyle name="Normal 2 3 8 5 2 22" xfId="38613"/>
    <cellStyle name="Normal 2 3 8 5 2 23" xfId="38614"/>
    <cellStyle name="Normal 2 3 8 5 2 24" xfId="38615"/>
    <cellStyle name="Normal 2 3 8 5 2 25" xfId="38616"/>
    <cellStyle name="Normal 2 3 8 5 2 26" xfId="38617"/>
    <cellStyle name="Normal 2 3 8 5 2 27" xfId="38618"/>
    <cellStyle name="Normal 2 3 8 5 2 3" xfId="38619"/>
    <cellStyle name="Normal 2 3 8 5 2 4" xfId="38620"/>
    <cellStyle name="Normal 2 3 8 5 2 5" xfId="38621"/>
    <cellStyle name="Normal 2 3 8 5 2 6" xfId="38622"/>
    <cellStyle name="Normal 2 3 8 5 2 7" xfId="38623"/>
    <cellStyle name="Normal 2 3 8 5 2 8" xfId="38624"/>
    <cellStyle name="Normal 2 3 8 5 2 9" xfId="38625"/>
    <cellStyle name="Normal 2 3 8 5 20" xfId="38626"/>
    <cellStyle name="Normal 2 3 8 5 21" xfId="38627"/>
    <cellStyle name="Normal 2 3 8 5 22" xfId="38628"/>
    <cellStyle name="Normal 2 3 8 5 23" xfId="38629"/>
    <cellStyle name="Normal 2 3 8 5 24" xfId="38630"/>
    <cellStyle name="Normal 2 3 8 5 25" xfId="38631"/>
    <cellStyle name="Normal 2 3 8 5 26" xfId="38632"/>
    <cellStyle name="Normal 2 3 8 5 27" xfId="38633"/>
    <cellStyle name="Normal 2 3 8 5 28" xfId="38634"/>
    <cellStyle name="Normal 2 3 8 5 29" xfId="38635"/>
    <cellStyle name="Normal 2 3 8 5 3" xfId="38636"/>
    <cellStyle name="Normal 2 3 8 5 30" xfId="38637"/>
    <cellStyle name="Normal 2 3 8 5 31" xfId="38638"/>
    <cellStyle name="Normal 2 3 8 5 32" xfId="38639"/>
    <cellStyle name="Normal 2 3 8 5 33" xfId="38640"/>
    <cellStyle name="Normal 2 3 8 5 34" xfId="38641"/>
    <cellStyle name="Normal 2 3 8 5 35" xfId="38642"/>
    <cellStyle name="Normal 2 3 8 5 36" xfId="38643"/>
    <cellStyle name="Normal 2 3 8 5 37" xfId="38644"/>
    <cellStyle name="Normal 2 3 8 5 38" xfId="38645"/>
    <cellStyle name="Normal 2 3 8 5 39" xfId="38646"/>
    <cellStyle name="Normal 2 3 8 5 4" xfId="38647"/>
    <cellStyle name="Normal 2 3 8 5 5" xfId="38648"/>
    <cellStyle name="Normal 2 3 8 5 6" xfId="38649"/>
    <cellStyle name="Normal 2 3 8 5 7" xfId="38650"/>
    <cellStyle name="Normal 2 3 8 5 8" xfId="38651"/>
    <cellStyle name="Normal 2 3 8 5 9" xfId="38652"/>
    <cellStyle name="Normal 2 3 8 50" xfId="38653"/>
    <cellStyle name="Normal 2 3 8 51" xfId="38654"/>
    <cellStyle name="Normal 2 3 8 52" xfId="38655"/>
    <cellStyle name="Normal 2 3 8 6" xfId="38656"/>
    <cellStyle name="Normal 2 3 8 7" xfId="38657"/>
    <cellStyle name="Normal 2 3 8 8" xfId="38658"/>
    <cellStyle name="Normal 2 3 8 9" xfId="38659"/>
    <cellStyle name="Normal 2 3 9" xfId="38660"/>
    <cellStyle name="Normal 2 3 9 10" xfId="38661"/>
    <cellStyle name="Normal 2 3 9 11" xfId="38662"/>
    <cellStyle name="Normal 2 3 9 12" xfId="38663"/>
    <cellStyle name="Normal 2 3 9 13" xfId="38664"/>
    <cellStyle name="Normal 2 3 9 14" xfId="38665"/>
    <cellStyle name="Normal 2 3 9 14 10" xfId="38666"/>
    <cellStyle name="Normal 2 3 9 14 11" xfId="38667"/>
    <cellStyle name="Normal 2 3 9 14 12" xfId="38668"/>
    <cellStyle name="Normal 2 3 9 14 13" xfId="38669"/>
    <cellStyle name="Normal 2 3 9 14 14" xfId="38670"/>
    <cellStyle name="Normal 2 3 9 14 15" xfId="38671"/>
    <cellStyle name="Normal 2 3 9 14 16" xfId="38672"/>
    <cellStyle name="Normal 2 3 9 14 17" xfId="38673"/>
    <cellStyle name="Normal 2 3 9 14 18" xfId="38674"/>
    <cellStyle name="Normal 2 3 9 14 19" xfId="38675"/>
    <cellStyle name="Normal 2 3 9 14 2" xfId="38676"/>
    <cellStyle name="Normal 2 3 9 14 2 10" xfId="38677"/>
    <cellStyle name="Normal 2 3 9 14 2 11" xfId="38678"/>
    <cellStyle name="Normal 2 3 9 14 2 12" xfId="38679"/>
    <cellStyle name="Normal 2 3 9 14 2 13" xfId="38680"/>
    <cellStyle name="Normal 2 3 9 14 2 14" xfId="38681"/>
    <cellStyle name="Normal 2 3 9 14 2 15" xfId="38682"/>
    <cellStyle name="Normal 2 3 9 14 2 16" xfId="38683"/>
    <cellStyle name="Normal 2 3 9 14 2 17" xfId="38684"/>
    <cellStyle name="Normal 2 3 9 14 2 18" xfId="38685"/>
    <cellStyle name="Normal 2 3 9 14 2 19" xfId="38686"/>
    <cellStyle name="Normal 2 3 9 14 2 2" xfId="38687"/>
    <cellStyle name="Normal 2 3 9 14 2 20" xfId="38688"/>
    <cellStyle name="Normal 2 3 9 14 2 21" xfId="38689"/>
    <cellStyle name="Normal 2 3 9 14 2 22" xfId="38690"/>
    <cellStyle name="Normal 2 3 9 14 2 23" xfId="38691"/>
    <cellStyle name="Normal 2 3 9 14 2 24" xfId="38692"/>
    <cellStyle name="Normal 2 3 9 14 2 25" xfId="38693"/>
    <cellStyle name="Normal 2 3 9 14 2 26" xfId="38694"/>
    <cellStyle name="Normal 2 3 9 14 2 27" xfId="38695"/>
    <cellStyle name="Normal 2 3 9 14 2 3" xfId="38696"/>
    <cellStyle name="Normal 2 3 9 14 2 4" xfId="38697"/>
    <cellStyle name="Normal 2 3 9 14 2 5" xfId="38698"/>
    <cellStyle name="Normal 2 3 9 14 2 6" xfId="38699"/>
    <cellStyle name="Normal 2 3 9 14 2 7" xfId="38700"/>
    <cellStyle name="Normal 2 3 9 14 2 8" xfId="38701"/>
    <cellStyle name="Normal 2 3 9 14 2 9" xfId="38702"/>
    <cellStyle name="Normal 2 3 9 14 20" xfId="38703"/>
    <cellStyle name="Normal 2 3 9 14 21" xfId="38704"/>
    <cellStyle name="Normal 2 3 9 14 22" xfId="38705"/>
    <cellStyle name="Normal 2 3 9 14 23" xfId="38706"/>
    <cellStyle name="Normal 2 3 9 14 24" xfId="38707"/>
    <cellStyle name="Normal 2 3 9 14 25" xfId="38708"/>
    <cellStyle name="Normal 2 3 9 14 26" xfId="38709"/>
    <cellStyle name="Normal 2 3 9 14 27" xfId="38710"/>
    <cellStyle name="Normal 2 3 9 14 3" xfId="38711"/>
    <cellStyle name="Normal 2 3 9 14 4" xfId="38712"/>
    <cellStyle name="Normal 2 3 9 14 5" xfId="38713"/>
    <cellStyle name="Normal 2 3 9 14 6" xfId="38714"/>
    <cellStyle name="Normal 2 3 9 14 7" xfId="38715"/>
    <cellStyle name="Normal 2 3 9 14 8" xfId="38716"/>
    <cellStyle name="Normal 2 3 9 14 9" xfId="38717"/>
    <cellStyle name="Normal 2 3 9 15" xfId="38718"/>
    <cellStyle name="Normal 2 3 9 16" xfId="38719"/>
    <cellStyle name="Normal 2 3 9 17" xfId="38720"/>
    <cellStyle name="Normal 2 3 9 18" xfId="38721"/>
    <cellStyle name="Normal 2 3 9 19" xfId="38722"/>
    <cellStyle name="Normal 2 3 9 2" xfId="38723"/>
    <cellStyle name="Normal 2 3 9 2 10" xfId="38724"/>
    <cellStyle name="Normal 2 3 9 2 11" xfId="38725"/>
    <cellStyle name="Normal 2 3 9 2 12" xfId="38726"/>
    <cellStyle name="Normal 2 3 9 2 13" xfId="38727"/>
    <cellStyle name="Normal 2 3 9 2 14" xfId="38728"/>
    <cellStyle name="Normal 2 3 9 2 15" xfId="38729"/>
    <cellStyle name="Normal 2 3 9 2 16" xfId="38730"/>
    <cellStyle name="Normal 2 3 9 2 17" xfId="38731"/>
    <cellStyle name="Normal 2 3 9 2 18" xfId="38732"/>
    <cellStyle name="Normal 2 3 9 2 19" xfId="38733"/>
    <cellStyle name="Normal 2 3 9 2 2" xfId="38734"/>
    <cellStyle name="Normal 2 3 9 2 2 10" xfId="38735"/>
    <cellStyle name="Normal 2 3 9 2 2 11" xfId="38736"/>
    <cellStyle name="Normal 2 3 9 2 2 12" xfId="38737"/>
    <cellStyle name="Normal 2 3 9 2 2 13" xfId="38738"/>
    <cellStyle name="Normal 2 3 9 2 2 14" xfId="38739"/>
    <cellStyle name="Normal 2 3 9 2 2 15" xfId="38740"/>
    <cellStyle name="Normal 2 3 9 2 2 16" xfId="38741"/>
    <cellStyle name="Normal 2 3 9 2 2 17" xfId="38742"/>
    <cellStyle name="Normal 2 3 9 2 2 18" xfId="38743"/>
    <cellStyle name="Normal 2 3 9 2 2 19" xfId="38744"/>
    <cellStyle name="Normal 2 3 9 2 2 2" xfId="38745"/>
    <cellStyle name="Normal 2 3 9 2 2 2 10" xfId="38746"/>
    <cellStyle name="Normal 2 3 9 2 2 2 11" xfId="38747"/>
    <cellStyle name="Normal 2 3 9 2 2 2 12" xfId="38748"/>
    <cellStyle name="Normal 2 3 9 2 2 2 13" xfId="38749"/>
    <cellStyle name="Normal 2 3 9 2 2 2 14" xfId="38750"/>
    <cellStyle name="Normal 2 3 9 2 2 2 15" xfId="38751"/>
    <cellStyle name="Normal 2 3 9 2 2 2 16" xfId="38752"/>
    <cellStyle name="Normal 2 3 9 2 2 2 17" xfId="38753"/>
    <cellStyle name="Normal 2 3 9 2 2 2 18" xfId="38754"/>
    <cellStyle name="Normal 2 3 9 2 2 2 19" xfId="38755"/>
    <cellStyle name="Normal 2 3 9 2 2 2 2" xfId="38756"/>
    <cellStyle name="Normal 2 3 9 2 2 2 20" xfId="38757"/>
    <cellStyle name="Normal 2 3 9 2 2 2 21" xfId="38758"/>
    <cellStyle name="Normal 2 3 9 2 2 2 22" xfId="38759"/>
    <cellStyle name="Normal 2 3 9 2 2 2 23" xfId="38760"/>
    <cellStyle name="Normal 2 3 9 2 2 2 24" xfId="38761"/>
    <cellStyle name="Normal 2 3 9 2 2 2 25" xfId="38762"/>
    <cellStyle name="Normal 2 3 9 2 2 2 26" xfId="38763"/>
    <cellStyle name="Normal 2 3 9 2 2 2 27" xfId="38764"/>
    <cellStyle name="Normal 2 3 9 2 2 2 3" xfId="38765"/>
    <cellStyle name="Normal 2 3 9 2 2 2 4" xfId="38766"/>
    <cellStyle name="Normal 2 3 9 2 2 2 5" xfId="38767"/>
    <cellStyle name="Normal 2 3 9 2 2 2 6" xfId="38768"/>
    <cellStyle name="Normal 2 3 9 2 2 2 7" xfId="38769"/>
    <cellStyle name="Normal 2 3 9 2 2 2 8" xfId="38770"/>
    <cellStyle name="Normal 2 3 9 2 2 2 9" xfId="38771"/>
    <cellStyle name="Normal 2 3 9 2 2 20" xfId="38772"/>
    <cellStyle name="Normal 2 3 9 2 2 21" xfId="38773"/>
    <cellStyle name="Normal 2 3 9 2 2 22" xfId="38774"/>
    <cellStyle name="Normal 2 3 9 2 2 23" xfId="38775"/>
    <cellStyle name="Normal 2 3 9 2 2 24" xfId="38776"/>
    <cellStyle name="Normal 2 3 9 2 2 25" xfId="38777"/>
    <cellStyle name="Normal 2 3 9 2 2 26" xfId="38778"/>
    <cellStyle name="Normal 2 3 9 2 2 27" xfId="38779"/>
    <cellStyle name="Normal 2 3 9 2 2 3" xfId="38780"/>
    <cellStyle name="Normal 2 3 9 2 2 4" xfId="38781"/>
    <cellStyle name="Normal 2 3 9 2 2 5" xfId="38782"/>
    <cellStyle name="Normal 2 3 9 2 2 6" xfId="38783"/>
    <cellStyle name="Normal 2 3 9 2 2 7" xfId="38784"/>
    <cellStyle name="Normal 2 3 9 2 2 8" xfId="38785"/>
    <cellStyle name="Normal 2 3 9 2 2 9" xfId="38786"/>
    <cellStyle name="Normal 2 3 9 2 20" xfId="38787"/>
    <cellStyle name="Normal 2 3 9 2 21" xfId="38788"/>
    <cellStyle name="Normal 2 3 9 2 22" xfId="38789"/>
    <cellStyle name="Normal 2 3 9 2 23" xfId="38790"/>
    <cellStyle name="Normal 2 3 9 2 24" xfId="38791"/>
    <cellStyle name="Normal 2 3 9 2 25" xfId="38792"/>
    <cellStyle name="Normal 2 3 9 2 26" xfId="38793"/>
    <cellStyle name="Normal 2 3 9 2 27" xfId="38794"/>
    <cellStyle name="Normal 2 3 9 2 28" xfId="38795"/>
    <cellStyle name="Normal 2 3 9 2 29" xfId="38796"/>
    <cellStyle name="Normal 2 3 9 2 3" xfId="38797"/>
    <cellStyle name="Normal 2 3 9 2 30" xfId="38798"/>
    <cellStyle name="Normal 2 3 9 2 31" xfId="38799"/>
    <cellStyle name="Normal 2 3 9 2 32" xfId="38800"/>
    <cellStyle name="Normal 2 3 9 2 33" xfId="38801"/>
    <cellStyle name="Normal 2 3 9 2 34" xfId="38802"/>
    <cellStyle name="Normal 2 3 9 2 35" xfId="38803"/>
    <cellStyle name="Normal 2 3 9 2 36" xfId="38804"/>
    <cellStyle name="Normal 2 3 9 2 37" xfId="38805"/>
    <cellStyle name="Normal 2 3 9 2 38" xfId="38806"/>
    <cellStyle name="Normal 2 3 9 2 39" xfId="38807"/>
    <cellStyle name="Normal 2 3 9 2 4" xfId="38808"/>
    <cellStyle name="Normal 2 3 9 2 5" xfId="38809"/>
    <cellStyle name="Normal 2 3 9 2 6" xfId="38810"/>
    <cellStyle name="Normal 2 3 9 2 7" xfId="38811"/>
    <cellStyle name="Normal 2 3 9 2 8" xfId="38812"/>
    <cellStyle name="Normal 2 3 9 2 9" xfId="38813"/>
    <cellStyle name="Normal 2 3 9 20" xfId="38814"/>
    <cellStyle name="Normal 2 3 9 21" xfId="38815"/>
    <cellStyle name="Normal 2 3 9 22" xfId="38816"/>
    <cellStyle name="Normal 2 3 9 23" xfId="38817"/>
    <cellStyle name="Normal 2 3 9 24" xfId="38818"/>
    <cellStyle name="Normal 2 3 9 25" xfId="38819"/>
    <cellStyle name="Normal 2 3 9 26" xfId="38820"/>
    <cellStyle name="Normal 2 3 9 27" xfId="38821"/>
    <cellStyle name="Normal 2 3 9 28" xfId="38822"/>
    <cellStyle name="Normal 2 3 9 29" xfId="38823"/>
    <cellStyle name="Normal 2 3 9 3" xfId="38824"/>
    <cellStyle name="Normal 2 3 9 30" xfId="38825"/>
    <cellStyle name="Normal 2 3 9 31" xfId="38826"/>
    <cellStyle name="Normal 2 3 9 32" xfId="38827"/>
    <cellStyle name="Normal 2 3 9 33" xfId="38828"/>
    <cellStyle name="Normal 2 3 9 34" xfId="38829"/>
    <cellStyle name="Normal 2 3 9 35" xfId="38830"/>
    <cellStyle name="Normal 2 3 9 36" xfId="38831"/>
    <cellStyle name="Normal 2 3 9 37" xfId="38832"/>
    <cellStyle name="Normal 2 3 9 38" xfId="38833"/>
    <cellStyle name="Normal 2 3 9 39" xfId="38834"/>
    <cellStyle name="Normal 2 3 9 4" xfId="38835"/>
    <cellStyle name="Normal 2 3 9 40" xfId="38836"/>
    <cellStyle name="Normal 2 3 9 41" xfId="38837"/>
    <cellStyle name="Normal 2 3 9 42" xfId="38838"/>
    <cellStyle name="Normal 2 3 9 43" xfId="38839"/>
    <cellStyle name="Normal 2 3 9 44" xfId="38840"/>
    <cellStyle name="Normal 2 3 9 45" xfId="38841"/>
    <cellStyle name="Normal 2 3 9 46" xfId="38842"/>
    <cellStyle name="Normal 2 3 9 47" xfId="38843"/>
    <cellStyle name="Normal 2 3 9 48" xfId="38844"/>
    <cellStyle name="Normal 2 3 9 49" xfId="38845"/>
    <cellStyle name="Normal 2 3 9 5" xfId="38846"/>
    <cellStyle name="Normal 2 3 9 50" xfId="38847"/>
    <cellStyle name="Normal 2 3 9 6" xfId="38848"/>
    <cellStyle name="Normal 2 3 9 7" xfId="38849"/>
    <cellStyle name="Normal 2 3 9 8" xfId="38850"/>
    <cellStyle name="Normal 2 3 9 9" xfId="38851"/>
    <cellStyle name="Normal 2 30" xfId="38852"/>
    <cellStyle name="Normal 2 30 2" xfId="38853"/>
    <cellStyle name="Normal 2 30 2 2" xfId="38854"/>
    <cellStyle name="Normal 2 30 2 3" xfId="38855"/>
    <cellStyle name="Normal 2 30 2 4" xfId="38856"/>
    <cellStyle name="Normal 2 30 2 5" xfId="38857"/>
    <cellStyle name="Normal 2 30 2 6" xfId="38858"/>
    <cellStyle name="Normal 2 30 3" xfId="38859"/>
    <cellStyle name="Normal 2 30 3 2" xfId="38860"/>
    <cellStyle name="Normal 2 30 4" xfId="38861"/>
    <cellStyle name="Normal 2 30 5" xfId="38862"/>
    <cellStyle name="Normal 2 30 6" xfId="38863"/>
    <cellStyle name="Normal 2 30 7" xfId="38864"/>
    <cellStyle name="Normal 2 30 8" xfId="38865"/>
    <cellStyle name="Normal 2 31" xfId="38866"/>
    <cellStyle name="Normal 2 31 2" xfId="38867"/>
    <cellStyle name="Normal 2 31 2 2" xfId="38868"/>
    <cellStyle name="Normal 2 31 2 3" xfId="38869"/>
    <cellStyle name="Normal 2 31 2 4" xfId="38870"/>
    <cellStyle name="Normal 2 31 2 5" xfId="38871"/>
    <cellStyle name="Normal 2 31 2 6" xfId="38872"/>
    <cellStyle name="Normal 2 31 3" xfId="38873"/>
    <cellStyle name="Normal 2 31 3 2" xfId="38874"/>
    <cellStyle name="Normal 2 31 4" xfId="38875"/>
    <cellStyle name="Normal 2 31 5" xfId="38876"/>
    <cellStyle name="Normal 2 31 6" xfId="38877"/>
    <cellStyle name="Normal 2 31 7" xfId="38878"/>
    <cellStyle name="Normal 2 31 8" xfId="38879"/>
    <cellStyle name="Normal 2 32" xfId="38880"/>
    <cellStyle name="Normal 2 32 2" xfId="38881"/>
    <cellStyle name="Normal 2 32 2 2" xfId="38882"/>
    <cellStyle name="Normal 2 32 3" xfId="38883"/>
    <cellStyle name="Normal 2 32 4" xfId="38884"/>
    <cellStyle name="Normal 2 32 5" xfId="38885"/>
    <cellStyle name="Normal 2 32 6" xfId="38886"/>
    <cellStyle name="Normal 2 32 7" xfId="38887"/>
    <cellStyle name="Normal 2 33" xfId="38888"/>
    <cellStyle name="Normal 2 33 2" xfId="38889"/>
    <cellStyle name="Normal 2 33 3" xfId="38890"/>
    <cellStyle name="Normal 2 33 4" xfId="38891"/>
    <cellStyle name="Normal 2 33 5" xfId="38892"/>
    <cellStyle name="Normal 2 33 6" xfId="38893"/>
    <cellStyle name="Normal 2 34" xfId="38894"/>
    <cellStyle name="Normal 2 34 2" xfId="38895"/>
    <cellStyle name="Normal 2 34 2 2" xfId="38896"/>
    <cellStyle name="Normal 2 34 2 3" xfId="38897"/>
    <cellStyle name="Normal 2 34 2 4" xfId="38898"/>
    <cellStyle name="Normal 2 34 3" xfId="38899"/>
    <cellStyle name="Normal 2 34 4" xfId="38900"/>
    <cellStyle name="Normal 2 34 5" xfId="38901"/>
    <cellStyle name="Normal 2 35" xfId="38902"/>
    <cellStyle name="Normal 2 35 2" xfId="38903"/>
    <cellStyle name="Normal 2 36" xfId="38904"/>
    <cellStyle name="Normal 2 36 2" xfId="38905"/>
    <cellStyle name="Normal 2 36 3" xfId="38906"/>
    <cellStyle name="Normal 2 36 3 2" xfId="38907"/>
    <cellStyle name="Normal 2 36 4" xfId="38908"/>
    <cellStyle name="Normal 2 36 5" xfId="38909"/>
    <cellStyle name="Normal 2 37" xfId="38910"/>
    <cellStyle name="Normal 2 37 2" xfId="38911"/>
    <cellStyle name="Normal 2 37 3" xfId="38912"/>
    <cellStyle name="Normal 2 38" xfId="38913"/>
    <cellStyle name="Normal 2 38 2" xfId="38914"/>
    <cellStyle name="Normal 2 38 3" xfId="38915"/>
    <cellStyle name="Normal 2 38 4" xfId="38916"/>
    <cellStyle name="Normal 2 39" xfId="38917"/>
    <cellStyle name="Normal 2 39 2" xfId="38918"/>
    <cellStyle name="Normal 2 4" xfId="38919"/>
    <cellStyle name="Normal 2 4 10" xfId="38920"/>
    <cellStyle name="Normal 2 4 10 10" xfId="38921"/>
    <cellStyle name="Normal 2 4 10 11" xfId="38922"/>
    <cellStyle name="Normal 2 4 10 12" xfId="38923"/>
    <cellStyle name="Normal 2 4 10 13" xfId="38924"/>
    <cellStyle name="Normal 2 4 10 2" xfId="38925"/>
    <cellStyle name="Normal 2 4 10 2 2" xfId="38926"/>
    <cellStyle name="Normal 2 4 10 2 2 2" xfId="38927"/>
    <cellStyle name="Normal 2 4 10 2 2 3" xfId="38928"/>
    <cellStyle name="Normal 2 4 10 2 2 4" xfId="38929"/>
    <cellStyle name="Normal 2 4 10 2 2 5" xfId="38930"/>
    <cellStyle name="Normal 2 4 10 2 2 6" xfId="38931"/>
    <cellStyle name="Normal 2 4 10 2 3" xfId="38932"/>
    <cellStyle name="Normal 2 4 10 2 4" xfId="38933"/>
    <cellStyle name="Normal 2 4 10 2 5" xfId="38934"/>
    <cellStyle name="Normal 2 4 10 2 6" xfId="38935"/>
    <cellStyle name="Normal 2 4 10 2 7" xfId="38936"/>
    <cellStyle name="Normal 2 4 10 3" xfId="38937"/>
    <cellStyle name="Normal 2 4 10 3 2" xfId="38938"/>
    <cellStyle name="Normal 2 4 10 3 2 2" xfId="38939"/>
    <cellStyle name="Normal 2 4 10 3 2 3" xfId="38940"/>
    <cellStyle name="Normal 2 4 10 3 2 4" xfId="38941"/>
    <cellStyle name="Normal 2 4 10 3 2 5" xfId="38942"/>
    <cellStyle name="Normal 2 4 10 3 2 6" xfId="38943"/>
    <cellStyle name="Normal 2 4 10 3 3" xfId="38944"/>
    <cellStyle name="Normal 2 4 10 3 4" xfId="38945"/>
    <cellStyle name="Normal 2 4 10 3 5" xfId="38946"/>
    <cellStyle name="Normal 2 4 10 3 6" xfId="38947"/>
    <cellStyle name="Normal 2 4 10 3 7" xfId="38948"/>
    <cellStyle name="Normal 2 4 10 4" xfId="38949"/>
    <cellStyle name="Normal 2 4 10 4 2" xfId="38950"/>
    <cellStyle name="Normal 2 4 10 4 2 2" xfId="38951"/>
    <cellStyle name="Normal 2 4 10 4 2 3" xfId="38952"/>
    <cellStyle name="Normal 2 4 10 4 2 4" xfId="38953"/>
    <cellStyle name="Normal 2 4 10 4 2 5" xfId="38954"/>
    <cellStyle name="Normal 2 4 10 4 2 6" xfId="38955"/>
    <cellStyle name="Normal 2 4 10 4 3" xfId="38956"/>
    <cellStyle name="Normal 2 4 10 4 4" xfId="38957"/>
    <cellStyle name="Normal 2 4 10 4 5" xfId="38958"/>
    <cellStyle name="Normal 2 4 10 4 6" xfId="38959"/>
    <cellStyle name="Normal 2 4 10 4 7" xfId="38960"/>
    <cellStyle name="Normal 2 4 10 5" xfId="38961"/>
    <cellStyle name="Normal 2 4 10 5 2" xfId="38962"/>
    <cellStyle name="Normal 2 4 10 5 2 2" xfId="38963"/>
    <cellStyle name="Normal 2 4 10 5 2 3" xfId="38964"/>
    <cellStyle name="Normal 2 4 10 5 2 4" xfId="38965"/>
    <cellStyle name="Normal 2 4 10 5 2 5" xfId="38966"/>
    <cellStyle name="Normal 2 4 10 5 2 6" xfId="38967"/>
    <cellStyle name="Normal 2 4 10 5 3" xfId="38968"/>
    <cellStyle name="Normal 2 4 10 5 4" xfId="38969"/>
    <cellStyle name="Normal 2 4 10 5 5" xfId="38970"/>
    <cellStyle name="Normal 2 4 10 5 6" xfId="38971"/>
    <cellStyle name="Normal 2 4 10 5 7" xfId="38972"/>
    <cellStyle name="Normal 2 4 10 6" xfId="38973"/>
    <cellStyle name="Normal 2 4 10 6 2" xfId="38974"/>
    <cellStyle name="Normal 2 4 10 6 2 2" xfId="38975"/>
    <cellStyle name="Normal 2 4 10 6 2 3" xfId="38976"/>
    <cellStyle name="Normal 2 4 10 6 2 4" xfId="38977"/>
    <cellStyle name="Normal 2 4 10 6 2 5" xfId="38978"/>
    <cellStyle name="Normal 2 4 10 6 2 6" xfId="38979"/>
    <cellStyle name="Normal 2 4 10 6 3" xfId="38980"/>
    <cellStyle name="Normal 2 4 10 6 4" xfId="38981"/>
    <cellStyle name="Normal 2 4 10 6 5" xfId="38982"/>
    <cellStyle name="Normal 2 4 10 6 6" xfId="38983"/>
    <cellStyle name="Normal 2 4 10 6 7" xfId="38984"/>
    <cellStyle name="Normal 2 4 10 7" xfId="38985"/>
    <cellStyle name="Normal 2 4 10 7 2" xfId="38986"/>
    <cellStyle name="Normal 2 4 10 7 2 2" xfId="38987"/>
    <cellStyle name="Normal 2 4 10 7 2 3" xfId="38988"/>
    <cellStyle name="Normal 2 4 10 7 2 4" xfId="38989"/>
    <cellStyle name="Normal 2 4 10 7 2 5" xfId="38990"/>
    <cellStyle name="Normal 2 4 10 7 2 6" xfId="38991"/>
    <cellStyle name="Normal 2 4 10 7 3" xfId="38992"/>
    <cellStyle name="Normal 2 4 10 7 4" xfId="38993"/>
    <cellStyle name="Normal 2 4 10 7 5" xfId="38994"/>
    <cellStyle name="Normal 2 4 10 7 6" xfId="38995"/>
    <cellStyle name="Normal 2 4 10 7 7" xfId="38996"/>
    <cellStyle name="Normal 2 4 10 8" xfId="38997"/>
    <cellStyle name="Normal 2 4 10 8 2" xfId="38998"/>
    <cellStyle name="Normal 2 4 10 8 3" xfId="38999"/>
    <cellStyle name="Normal 2 4 10 8 4" xfId="39000"/>
    <cellStyle name="Normal 2 4 10 8 5" xfId="39001"/>
    <cellStyle name="Normal 2 4 10 8 6" xfId="39002"/>
    <cellStyle name="Normal 2 4 10 9" xfId="39003"/>
    <cellStyle name="Normal 2 4 11" xfId="39004"/>
    <cellStyle name="Normal 2 4 11 10" xfId="39005"/>
    <cellStyle name="Normal 2 4 11 11" xfId="39006"/>
    <cellStyle name="Normal 2 4 11 12" xfId="39007"/>
    <cellStyle name="Normal 2 4 11 13" xfId="39008"/>
    <cellStyle name="Normal 2 4 11 2" xfId="39009"/>
    <cellStyle name="Normal 2 4 11 2 2" xfId="39010"/>
    <cellStyle name="Normal 2 4 11 2 2 2" xfId="39011"/>
    <cellStyle name="Normal 2 4 11 2 2 3" xfId="39012"/>
    <cellStyle name="Normal 2 4 11 2 2 4" xfId="39013"/>
    <cellStyle name="Normal 2 4 11 2 2 5" xfId="39014"/>
    <cellStyle name="Normal 2 4 11 2 2 6" xfId="39015"/>
    <cellStyle name="Normal 2 4 11 2 3" xfId="39016"/>
    <cellStyle name="Normal 2 4 11 2 4" xfId="39017"/>
    <cellStyle name="Normal 2 4 11 2 5" xfId="39018"/>
    <cellStyle name="Normal 2 4 11 2 6" xfId="39019"/>
    <cellStyle name="Normal 2 4 11 2 7" xfId="39020"/>
    <cellStyle name="Normal 2 4 11 3" xfId="39021"/>
    <cellStyle name="Normal 2 4 11 3 2" xfId="39022"/>
    <cellStyle name="Normal 2 4 11 3 2 2" xfId="39023"/>
    <cellStyle name="Normal 2 4 11 3 2 3" xfId="39024"/>
    <cellStyle name="Normal 2 4 11 3 2 4" xfId="39025"/>
    <cellStyle name="Normal 2 4 11 3 2 5" xfId="39026"/>
    <cellStyle name="Normal 2 4 11 3 2 6" xfId="39027"/>
    <cellStyle name="Normal 2 4 11 3 3" xfId="39028"/>
    <cellStyle name="Normal 2 4 11 3 3 2" xfId="39029"/>
    <cellStyle name="Normal 2 4 11 3 3 2 2" xfId="39030"/>
    <cellStyle name="Normal 2 4 11 3 3 3" xfId="39031"/>
    <cellStyle name="Normal 2 4 11 3 4" xfId="39032"/>
    <cellStyle name="Normal 2 4 11 3 5" xfId="39033"/>
    <cellStyle name="Normal 2 4 11 3 6" xfId="39034"/>
    <cellStyle name="Normal 2 4 11 3 7" xfId="39035"/>
    <cellStyle name="Normal 2 4 11 4" xfId="39036"/>
    <cellStyle name="Normal 2 4 11 4 2" xfId="39037"/>
    <cellStyle name="Normal 2 4 11 4 2 2" xfId="39038"/>
    <cellStyle name="Normal 2 4 11 4 2 3" xfId="39039"/>
    <cellStyle name="Normal 2 4 11 4 2 4" xfId="39040"/>
    <cellStyle name="Normal 2 4 11 4 2 5" xfId="39041"/>
    <cellStyle name="Normal 2 4 11 4 2 6" xfId="39042"/>
    <cellStyle name="Normal 2 4 11 4 3" xfId="39043"/>
    <cellStyle name="Normal 2 4 11 4 4" xfId="39044"/>
    <cellStyle name="Normal 2 4 11 4 5" xfId="39045"/>
    <cellStyle name="Normal 2 4 11 4 6" xfId="39046"/>
    <cellStyle name="Normal 2 4 11 4 7" xfId="39047"/>
    <cellStyle name="Normal 2 4 11 5" xfId="39048"/>
    <cellStyle name="Normal 2 4 11 5 2" xfId="39049"/>
    <cellStyle name="Normal 2 4 11 5 2 2" xfId="39050"/>
    <cellStyle name="Normal 2 4 11 5 2 3" xfId="39051"/>
    <cellStyle name="Normal 2 4 11 5 2 4" xfId="39052"/>
    <cellStyle name="Normal 2 4 11 5 2 5" xfId="39053"/>
    <cellStyle name="Normal 2 4 11 5 2 6" xfId="39054"/>
    <cellStyle name="Normal 2 4 11 5 3" xfId="39055"/>
    <cellStyle name="Normal 2 4 11 5 4" xfId="39056"/>
    <cellStyle name="Normal 2 4 11 5 5" xfId="39057"/>
    <cellStyle name="Normal 2 4 11 5 6" xfId="39058"/>
    <cellStyle name="Normal 2 4 11 5 7" xfId="39059"/>
    <cellStyle name="Normal 2 4 11 6" xfId="39060"/>
    <cellStyle name="Normal 2 4 11 6 2" xfId="39061"/>
    <cellStyle name="Normal 2 4 11 6 2 2" xfId="39062"/>
    <cellStyle name="Normal 2 4 11 6 2 3" xfId="39063"/>
    <cellStyle name="Normal 2 4 11 6 2 4" xfId="39064"/>
    <cellStyle name="Normal 2 4 11 6 2 5" xfId="39065"/>
    <cellStyle name="Normal 2 4 11 6 2 6" xfId="39066"/>
    <cellStyle name="Normal 2 4 11 6 3" xfId="39067"/>
    <cellStyle name="Normal 2 4 11 6 4" xfId="39068"/>
    <cellStyle name="Normal 2 4 11 6 5" xfId="39069"/>
    <cellStyle name="Normal 2 4 11 6 6" xfId="39070"/>
    <cellStyle name="Normal 2 4 11 6 7" xfId="39071"/>
    <cellStyle name="Normal 2 4 11 7" xfId="39072"/>
    <cellStyle name="Normal 2 4 11 7 2" xfId="39073"/>
    <cellStyle name="Normal 2 4 11 7 2 2" xfId="39074"/>
    <cellStyle name="Normal 2 4 11 7 2 3" xfId="39075"/>
    <cellStyle name="Normal 2 4 11 7 2 4" xfId="39076"/>
    <cellStyle name="Normal 2 4 11 7 2 5" xfId="39077"/>
    <cellStyle name="Normal 2 4 11 7 2 6" xfId="39078"/>
    <cellStyle name="Normal 2 4 11 7 3" xfId="39079"/>
    <cellStyle name="Normal 2 4 11 7 4" xfId="39080"/>
    <cellStyle name="Normal 2 4 11 7 5" xfId="39081"/>
    <cellStyle name="Normal 2 4 11 7 6" xfId="39082"/>
    <cellStyle name="Normal 2 4 11 7 7" xfId="39083"/>
    <cellStyle name="Normal 2 4 11 8" xfId="39084"/>
    <cellStyle name="Normal 2 4 11 8 2" xfId="39085"/>
    <cellStyle name="Normal 2 4 11 8 3" xfId="39086"/>
    <cellStyle name="Normal 2 4 11 8 4" xfId="39087"/>
    <cellStyle name="Normal 2 4 11 8 5" xfId="39088"/>
    <cellStyle name="Normal 2 4 11 8 6" xfId="39089"/>
    <cellStyle name="Normal 2 4 11 9" xfId="39090"/>
    <cellStyle name="Normal 2 4 12" xfId="39091"/>
    <cellStyle name="Normal 2 4 12 10" xfId="39092"/>
    <cellStyle name="Normal 2 4 12 11" xfId="39093"/>
    <cellStyle name="Normal 2 4 12 12" xfId="39094"/>
    <cellStyle name="Normal 2 4 12 13" xfId="39095"/>
    <cellStyle name="Normal 2 4 12 2" xfId="39096"/>
    <cellStyle name="Normal 2 4 12 2 2" xfId="39097"/>
    <cellStyle name="Normal 2 4 12 2 2 2" xfId="39098"/>
    <cellStyle name="Normal 2 4 12 2 2 3" xfId="39099"/>
    <cellStyle name="Normal 2 4 12 2 2 4" xfId="39100"/>
    <cellStyle name="Normal 2 4 12 2 2 5" xfId="39101"/>
    <cellStyle name="Normal 2 4 12 2 2 6" xfId="39102"/>
    <cellStyle name="Normal 2 4 12 2 3" xfId="39103"/>
    <cellStyle name="Normal 2 4 12 2 4" xfId="39104"/>
    <cellStyle name="Normal 2 4 12 2 5" xfId="39105"/>
    <cellStyle name="Normal 2 4 12 2 6" xfId="39106"/>
    <cellStyle name="Normal 2 4 12 2 7" xfId="39107"/>
    <cellStyle name="Normal 2 4 12 3" xfId="39108"/>
    <cellStyle name="Normal 2 4 12 3 2" xfId="39109"/>
    <cellStyle name="Normal 2 4 12 3 2 2" xfId="39110"/>
    <cellStyle name="Normal 2 4 12 3 2 3" xfId="39111"/>
    <cellStyle name="Normal 2 4 12 3 2 4" xfId="39112"/>
    <cellStyle name="Normal 2 4 12 3 2 5" xfId="39113"/>
    <cellStyle name="Normal 2 4 12 3 2 6" xfId="39114"/>
    <cellStyle name="Normal 2 4 12 3 3" xfId="39115"/>
    <cellStyle name="Normal 2 4 12 3 4" xfId="39116"/>
    <cellStyle name="Normal 2 4 12 3 5" xfId="39117"/>
    <cellStyle name="Normal 2 4 12 3 6" xfId="39118"/>
    <cellStyle name="Normal 2 4 12 3 7" xfId="39119"/>
    <cellStyle name="Normal 2 4 12 4" xfId="39120"/>
    <cellStyle name="Normal 2 4 12 4 2" xfId="39121"/>
    <cellStyle name="Normal 2 4 12 4 2 2" xfId="39122"/>
    <cellStyle name="Normal 2 4 12 4 2 3" xfId="39123"/>
    <cellStyle name="Normal 2 4 12 4 2 4" xfId="39124"/>
    <cellStyle name="Normal 2 4 12 4 2 5" xfId="39125"/>
    <cellStyle name="Normal 2 4 12 4 2 6" xfId="39126"/>
    <cellStyle name="Normal 2 4 12 4 3" xfId="39127"/>
    <cellStyle name="Normal 2 4 12 4 4" xfId="39128"/>
    <cellStyle name="Normal 2 4 12 4 5" xfId="39129"/>
    <cellStyle name="Normal 2 4 12 4 6" xfId="39130"/>
    <cellStyle name="Normal 2 4 12 4 7" xfId="39131"/>
    <cellStyle name="Normal 2 4 12 5" xfId="39132"/>
    <cellStyle name="Normal 2 4 12 5 2" xfId="39133"/>
    <cellStyle name="Normal 2 4 12 5 2 2" xfId="39134"/>
    <cellStyle name="Normal 2 4 12 5 2 3" xfId="39135"/>
    <cellStyle name="Normal 2 4 12 5 2 4" xfId="39136"/>
    <cellStyle name="Normal 2 4 12 5 2 5" xfId="39137"/>
    <cellStyle name="Normal 2 4 12 5 2 6" xfId="39138"/>
    <cellStyle name="Normal 2 4 12 5 3" xfId="39139"/>
    <cellStyle name="Normal 2 4 12 5 4" xfId="39140"/>
    <cellStyle name="Normal 2 4 12 5 5" xfId="39141"/>
    <cellStyle name="Normal 2 4 12 5 6" xfId="39142"/>
    <cellStyle name="Normal 2 4 12 5 7" xfId="39143"/>
    <cellStyle name="Normal 2 4 12 6" xfId="39144"/>
    <cellStyle name="Normal 2 4 12 6 2" xfId="39145"/>
    <cellStyle name="Normal 2 4 12 6 2 2" xfId="39146"/>
    <cellStyle name="Normal 2 4 12 6 2 3" xfId="39147"/>
    <cellStyle name="Normal 2 4 12 6 2 4" xfId="39148"/>
    <cellStyle name="Normal 2 4 12 6 2 5" xfId="39149"/>
    <cellStyle name="Normal 2 4 12 6 2 6" xfId="39150"/>
    <cellStyle name="Normal 2 4 12 6 3" xfId="39151"/>
    <cellStyle name="Normal 2 4 12 6 4" xfId="39152"/>
    <cellStyle name="Normal 2 4 12 6 5" xfId="39153"/>
    <cellStyle name="Normal 2 4 12 6 6" xfId="39154"/>
    <cellStyle name="Normal 2 4 12 6 7" xfId="39155"/>
    <cellStyle name="Normal 2 4 12 7" xfId="39156"/>
    <cellStyle name="Normal 2 4 12 7 2" xfId="39157"/>
    <cellStyle name="Normal 2 4 12 7 2 2" xfId="39158"/>
    <cellStyle name="Normal 2 4 12 7 2 3" xfId="39159"/>
    <cellStyle name="Normal 2 4 12 7 2 4" xfId="39160"/>
    <cellStyle name="Normal 2 4 12 7 2 5" xfId="39161"/>
    <cellStyle name="Normal 2 4 12 7 2 6" xfId="39162"/>
    <cellStyle name="Normal 2 4 12 7 3" xfId="39163"/>
    <cellStyle name="Normal 2 4 12 7 4" xfId="39164"/>
    <cellStyle name="Normal 2 4 12 7 4 2" xfId="39165"/>
    <cellStyle name="Normal 2 4 12 7 4 2 2" xfId="39166"/>
    <cellStyle name="Normal 2 4 12 7 4 3" xfId="39167"/>
    <cellStyle name="Normal 2 4 12 7 5" xfId="39168"/>
    <cellStyle name="Normal 2 4 12 7 6" xfId="39169"/>
    <cellStyle name="Normal 2 4 12 7 7" xfId="39170"/>
    <cellStyle name="Normal 2 4 12 8" xfId="39171"/>
    <cellStyle name="Normal 2 4 12 8 2" xfId="39172"/>
    <cellStyle name="Normal 2 4 12 8 3" xfId="39173"/>
    <cellStyle name="Normal 2 4 12 8 4" xfId="39174"/>
    <cellStyle name="Normal 2 4 12 8 5" xfId="39175"/>
    <cellStyle name="Normal 2 4 12 8 6" xfId="39176"/>
    <cellStyle name="Normal 2 4 12 9" xfId="39177"/>
    <cellStyle name="Normal 2 4 13" xfId="39178"/>
    <cellStyle name="Normal 2 4 13 10" xfId="39179"/>
    <cellStyle name="Normal 2 4 13 10 2" xfId="39180"/>
    <cellStyle name="Normal 2 4 13 10 2 2" xfId="39181"/>
    <cellStyle name="Normal 2 4 13 10 3" xfId="39182"/>
    <cellStyle name="Normal 2 4 13 11" xfId="39183"/>
    <cellStyle name="Normal 2 4 13 12" xfId="39184"/>
    <cellStyle name="Normal 2 4 13 13" xfId="39185"/>
    <cellStyle name="Normal 2 4 13 2" xfId="39186"/>
    <cellStyle name="Normal 2 4 13 2 2" xfId="39187"/>
    <cellStyle name="Normal 2 4 13 2 2 2" xfId="39188"/>
    <cellStyle name="Normal 2 4 13 2 2 3" xfId="39189"/>
    <cellStyle name="Normal 2 4 13 2 2 4" xfId="39190"/>
    <cellStyle name="Normal 2 4 13 2 2 5" xfId="39191"/>
    <cellStyle name="Normal 2 4 13 2 2 6" xfId="39192"/>
    <cellStyle name="Normal 2 4 13 2 3" xfId="39193"/>
    <cellStyle name="Normal 2 4 13 2 4" xfId="39194"/>
    <cellStyle name="Normal 2 4 13 2 5" xfId="39195"/>
    <cellStyle name="Normal 2 4 13 2 6" xfId="39196"/>
    <cellStyle name="Normal 2 4 13 2 7" xfId="39197"/>
    <cellStyle name="Normal 2 4 13 3" xfId="39198"/>
    <cellStyle name="Normal 2 4 13 3 2" xfId="39199"/>
    <cellStyle name="Normal 2 4 13 3 2 2" xfId="39200"/>
    <cellStyle name="Normal 2 4 13 3 2 3" xfId="39201"/>
    <cellStyle name="Normal 2 4 13 3 2 4" xfId="39202"/>
    <cellStyle name="Normal 2 4 13 3 2 5" xfId="39203"/>
    <cellStyle name="Normal 2 4 13 3 2 6" xfId="39204"/>
    <cellStyle name="Normal 2 4 13 3 3" xfId="39205"/>
    <cellStyle name="Normal 2 4 13 3 4" xfId="39206"/>
    <cellStyle name="Normal 2 4 13 3 5" xfId="39207"/>
    <cellStyle name="Normal 2 4 13 3 6" xfId="39208"/>
    <cellStyle name="Normal 2 4 13 3 7" xfId="39209"/>
    <cellStyle name="Normal 2 4 13 4" xfId="39210"/>
    <cellStyle name="Normal 2 4 13 4 2" xfId="39211"/>
    <cellStyle name="Normal 2 4 13 4 2 2" xfId="39212"/>
    <cellStyle name="Normal 2 4 13 4 2 3" xfId="39213"/>
    <cellStyle name="Normal 2 4 13 4 2 4" xfId="39214"/>
    <cellStyle name="Normal 2 4 13 4 2 5" xfId="39215"/>
    <cellStyle name="Normal 2 4 13 4 2 6" xfId="39216"/>
    <cellStyle name="Normal 2 4 13 4 3" xfId="39217"/>
    <cellStyle name="Normal 2 4 13 4 4" xfId="39218"/>
    <cellStyle name="Normal 2 4 13 4 5" xfId="39219"/>
    <cellStyle name="Normal 2 4 13 4 6" xfId="39220"/>
    <cellStyle name="Normal 2 4 13 4 7" xfId="39221"/>
    <cellStyle name="Normal 2 4 13 5" xfId="39222"/>
    <cellStyle name="Normal 2 4 13 5 2" xfId="39223"/>
    <cellStyle name="Normal 2 4 13 5 2 2" xfId="39224"/>
    <cellStyle name="Normal 2 4 13 5 2 3" xfId="39225"/>
    <cellStyle name="Normal 2 4 13 5 2 4" xfId="39226"/>
    <cellStyle name="Normal 2 4 13 5 2 5" xfId="39227"/>
    <cellStyle name="Normal 2 4 13 5 2 6" xfId="39228"/>
    <cellStyle name="Normal 2 4 13 5 3" xfId="39229"/>
    <cellStyle name="Normal 2 4 13 5 4" xfId="39230"/>
    <cellStyle name="Normal 2 4 13 5 5" xfId="39231"/>
    <cellStyle name="Normal 2 4 13 5 6" xfId="39232"/>
    <cellStyle name="Normal 2 4 13 5 7" xfId="39233"/>
    <cellStyle name="Normal 2 4 13 6" xfId="39234"/>
    <cellStyle name="Normal 2 4 13 6 2" xfId="39235"/>
    <cellStyle name="Normal 2 4 13 6 2 2" xfId="39236"/>
    <cellStyle name="Normal 2 4 13 6 2 3" xfId="39237"/>
    <cellStyle name="Normal 2 4 13 6 2 4" xfId="39238"/>
    <cellStyle name="Normal 2 4 13 6 2 5" xfId="39239"/>
    <cellStyle name="Normal 2 4 13 6 2 6" xfId="39240"/>
    <cellStyle name="Normal 2 4 13 6 3" xfId="39241"/>
    <cellStyle name="Normal 2 4 13 6 4" xfId="39242"/>
    <cellStyle name="Normal 2 4 13 6 5" xfId="39243"/>
    <cellStyle name="Normal 2 4 13 6 6" xfId="39244"/>
    <cellStyle name="Normal 2 4 13 6 7" xfId="39245"/>
    <cellStyle name="Normal 2 4 13 7" xfId="39246"/>
    <cellStyle name="Normal 2 4 13 7 2" xfId="39247"/>
    <cellStyle name="Normal 2 4 13 7 2 2" xfId="39248"/>
    <cellStyle name="Normal 2 4 13 7 2 3" xfId="39249"/>
    <cellStyle name="Normal 2 4 13 7 2 4" xfId="39250"/>
    <cellStyle name="Normal 2 4 13 7 2 5" xfId="39251"/>
    <cellStyle name="Normal 2 4 13 7 2 6" xfId="39252"/>
    <cellStyle name="Normal 2 4 13 7 3" xfId="39253"/>
    <cellStyle name="Normal 2 4 13 7 4" xfId="39254"/>
    <cellStyle name="Normal 2 4 13 7 5" xfId="39255"/>
    <cellStyle name="Normal 2 4 13 7 6" xfId="39256"/>
    <cellStyle name="Normal 2 4 13 7 7" xfId="39257"/>
    <cellStyle name="Normal 2 4 13 8" xfId="39258"/>
    <cellStyle name="Normal 2 4 13 8 2" xfId="39259"/>
    <cellStyle name="Normal 2 4 13 8 3" xfId="39260"/>
    <cellStyle name="Normal 2 4 13 8 3 2" xfId="39261"/>
    <cellStyle name="Normal 2 4 13 8 3 2 2" xfId="39262"/>
    <cellStyle name="Normal 2 4 13 8 3 3" xfId="39263"/>
    <cellStyle name="Normal 2 4 13 8 4" xfId="39264"/>
    <cellStyle name="Normal 2 4 13 8 5" xfId="39265"/>
    <cellStyle name="Normal 2 4 13 8 6" xfId="39266"/>
    <cellStyle name="Normal 2 4 13 9" xfId="39267"/>
    <cellStyle name="Normal 2 4 14" xfId="39268"/>
    <cellStyle name="Normal 2 4 14 2" xfId="39269"/>
    <cellStyle name="Normal 2 4 14 2 2" xfId="39270"/>
    <cellStyle name="Normal 2 4 14 2 3" xfId="39271"/>
    <cellStyle name="Normal 2 4 14 2 4" xfId="39272"/>
    <cellStyle name="Normal 2 4 14 2 5" xfId="39273"/>
    <cellStyle name="Normal 2 4 14 2 6" xfId="39274"/>
    <cellStyle name="Normal 2 4 14 3" xfId="39275"/>
    <cellStyle name="Normal 2 4 14 3 2" xfId="39276"/>
    <cellStyle name="Normal 2 4 14 3 2 2" xfId="39277"/>
    <cellStyle name="Normal 2 4 14 3 3" xfId="39278"/>
    <cellStyle name="Normal 2 4 14 4" xfId="39279"/>
    <cellStyle name="Normal 2 4 14 5" xfId="39280"/>
    <cellStyle name="Normal 2 4 14 6" xfId="39281"/>
    <cellStyle name="Normal 2 4 14 7" xfId="39282"/>
    <cellStyle name="Normal 2 4 15" xfId="39283"/>
    <cellStyle name="Normal 2 4 15 2" xfId="39284"/>
    <cellStyle name="Normal 2 4 15 2 2" xfId="39285"/>
    <cellStyle name="Normal 2 4 15 2 3" xfId="39286"/>
    <cellStyle name="Normal 2 4 15 2 4" xfId="39287"/>
    <cellStyle name="Normal 2 4 15 2 5" xfId="39288"/>
    <cellStyle name="Normal 2 4 15 2 6" xfId="39289"/>
    <cellStyle name="Normal 2 4 15 3" xfId="39290"/>
    <cellStyle name="Normal 2 4 15 4" xfId="39291"/>
    <cellStyle name="Normal 2 4 15 5" xfId="39292"/>
    <cellStyle name="Normal 2 4 15 6" xfId="39293"/>
    <cellStyle name="Normal 2 4 15 7" xfId="39294"/>
    <cellStyle name="Normal 2 4 16" xfId="39295"/>
    <cellStyle name="Normal 2 4 16 2" xfId="39296"/>
    <cellStyle name="Normal 2 4 16 2 2" xfId="39297"/>
    <cellStyle name="Normal 2 4 16 2 3" xfId="39298"/>
    <cellStyle name="Normal 2 4 16 2 4" xfId="39299"/>
    <cellStyle name="Normal 2 4 16 2 5" xfId="39300"/>
    <cellStyle name="Normal 2 4 16 2 6" xfId="39301"/>
    <cellStyle name="Normal 2 4 16 3" xfId="39302"/>
    <cellStyle name="Normal 2 4 16 4" xfId="39303"/>
    <cellStyle name="Normal 2 4 16 5" xfId="39304"/>
    <cellStyle name="Normal 2 4 16 6" xfId="39305"/>
    <cellStyle name="Normal 2 4 16 7" xfId="39306"/>
    <cellStyle name="Normal 2 4 17" xfId="39307"/>
    <cellStyle name="Normal 2 4 17 2" xfId="39308"/>
    <cellStyle name="Normal 2 4 17 2 2" xfId="39309"/>
    <cellStyle name="Normal 2 4 17 2 3" xfId="39310"/>
    <cellStyle name="Normal 2 4 17 2 4" xfId="39311"/>
    <cellStyle name="Normal 2 4 17 2 5" xfId="39312"/>
    <cellStyle name="Normal 2 4 17 2 6" xfId="39313"/>
    <cellStyle name="Normal 2 4 17 3" xfId="39314"/>
    <cellStyle name="Normal 2 4 17 4" xfId="39315"/>
    <cellStyle name="Normal 2 4 17 5" xfId="39316"/>
    <cellStyle name="Normal 2 4 17 6" xfId="39317"/>
    <cellStyle name="Normal 2 4 17 7" xfId="39318"/>
    <cellStyle name="Normal 2 4 18" xfId="39319"/>
    <cellStyle name="Normal 2 4 18 2" xfId="39320"/>
    <cellStyle name="Normal 2 4 18 2 2" xfId="39321"/>
    <cellStyle name="Normal 2 4 18 2 3" xfId="39322"/>
    <cellStyle name="Normal 2 4 18 2 4" xfId="39323"/>
    <cellStyle name="Normal 2 4 18 2 5" xfId="39324"/>
    <cellStyle name="Normal 2 4 18 2 6" xfId="39325"/>
    <cellStyle name="Normal 2 4 18 3" xfId="39326"/>
    <cellStyle name="Normal 2 4 18 4" xfId="39327"/>
    <cellStyle name="Normal 2 4 18 5" xfId="39328"/>
    <cellStyle name="Normal 2 4 18 6" xfId="39329"/>
    <cellStyle name="Normal 2 4 18 7" xfId="39330"/>
    <cellStyle name="Normal 2 4 19" xfId="39331"/>
    <cellStyle name="Normal 2 4 19 2" xfId="39332"/>
    <cellStyle name="Normal 2 4 19 2 2" xfId="39333"/>
    <cellStyle name="Normal 2 4 19 2 3" xfId="39334"/>
    <cellStyle name="Normal 2 4 19 2 4" xfId="39335"/>
    <cellStyle name="Normal 2 4 19 2 5" xfId="39336"/>
    <cellStyle name="Normal 2 4 19 2 6" xfId="39337"/>
    <cellStyle name="Normal 2 4 19 3" xfId="39338"/>
    <cellStyle name="Normal 2 4 19 3 2" xfId="39339"/>
    <cellStyle name="Normal 2 4 19 3 2 2" xfId="39340"/>
    <cellStyle name="Normal 2 4 19 3 3" xfId="39341"/>
    <cellStyle name="Normal 2 4 19 4" xfId="39342"/>
    <cellStyle name="Normal 2 4 19 5" xfId="39343"/>
    <cellStyle name="Normal 2 4 19 6" xfId="39344"/>
    <cellStyle name="Normal 2 4 19 7" xfId="39345"/>
    <cellStyle name="Normal 2 4 2" xfId="39346"/>
    <cellStyle name="Normal 2 4 2 10" xfId="39347"/>
    <cellStyle name="Normal 2 4 2 11" xfId="39348"/>
    <cellStyle name="Normal 2 4 2 12" xfId="39349"/>
    <cellStyle name="Normal 2 4 2 13" xfId="39350"/>
    <cellStyle name="Normal 2 4 2 2" xfId="39351"/>
    <cellStyle name="Normal 2 4 2 2 2" xfId="39352"/>
    <cellStyle name="Normal 2 4 2 2 2 2" xfId="39353"/>
    <cellStyle name="Normal 2 4 2 2 2 3" xfId="39354"/>
    <cellStyle name="Normal 2 4 2 2 2 4" xfId="39355"/>
    <cellStyle name="Normal 2 4 2 2 2 5" xfId="39356"/>
    <cellStyle name="Normal 2 4 2 2 2 6" xfId="39357"/>
    <cellStyle name="Normal 2 4 2 2 3" xfId="39358"/>
    <cellStyle name="Normal 2 4 2 2 4" xfId="39359"/>
    <cellStyle name="Normal 2 4 2 2 5" xfId="39360"/>
    <cellStyle name="Normal 2 4 2 2 6" xfId="39361"/>
    <cellStyle name="Normal 2 4 2 2 7" xfId="39362"/>
    <cellStyle name="Normal 2 4 2 3" xfId="39363"/>
    <cellStyle name="Normal 2 4 2 3 2" xfId="39364"/>
    <cellStyle name="Normal 2 4 2 3 2 2" xfId="39365"/>
    <cellStyle name="Normal 2 4 2 3 2 3" xfId="39366"/>
    <cellStyle name="Normal 2 4 2 3 2 4" xfId="39367"/>
    <cellStyle name="Normal 2 4 2 3 2 5" xfId="39368"/>
    <cellStyle name="Normal 2 4 2 3 2 6" xfId="39369"/>
    <cellStyle name="Normal 2 4 2 3 3" xfId="39370"/>
    <cellStyle name="Normal 2 4 2 3 4" xfId="39371"/>
    <cellStyle name="Normal 2 4 2 3 5" xfId="39372"/>
    <cellStyle name="Normal 2 4 2 3 6" xfId="39373"/>
    <cellStyle name="Normal 2 4 2 3 7" xfId="39374"/>
    <cellStyle name="Normal 2 4 2 4" xfId="39375"/>
    <cellStyle name="Normal 2 4 2 4 2" xfId="39376"/>
    <cellStyle name="Normal 2 4 2 4 2 2" xfId="39377"/>
    <cellStyle name="Normal 2 4 2 4 2 2 2" xfId="39378"/>
    <cellStyle name="Normal 2 4 2 4 2 2 2 2" xfId="39379"/>
    <cellStyle name="Normal 2 4 2 4 2 2 3" xfId="39380"/>
    <cellStyle name="Normal 2 4 2 4 2 3" xfId="39381"/>
    <cellStyle name="Normal 2 4 2 4 2 4" xfId="39382"/>
    <cellStyle name="Normal 2 4 2 4 2 5" xfId="39383"/>
    <cellStyle name="Normal 2 4 2 4 2 6" xfId="39384"/>
    <cellStyle name="Normal 2 4 2 4 3" xfId="39385"/>
    <cellStyle name="Normal 2 4 2 4 4" xfId="39386"/>
    <cellStyle name="Normal 2 4 2 4 5" xfId="39387"/>
    <cellStyle name="Normal 2 4 2 4 6" xfId="39388"/>
    <cellStyle name="Normal 2 4 2 4 7" xfId="39389"/>
    <cellStyle name="Normal 2 4 2 5" xfId="39390"/>
    <cellStyle name="Normal 2 4 2 5 2" xfId="39391"/>
    <cellStyle name="Normal 2 4 2 5 2 2" xfId="39392"/>
    <cellStyle name="Normal 2 4 2 5 2 3" xfId="39393"/>
    <cellStyle name="Normal 2 4 2 5 2 4" xfId="39394"/>
    <cellStyle name="Normal 2 4 2 5 2 5" xfId="39395"/>
    <cellStyle name="Normal 2 4 2 5 2 6" xfId="39396"/>
    <cellStyle name="Normal 2 4 2 5 3" xfId="39397"/>
    <cellStyle name="Normal 2 4 2 5 4" xfId="39398"/>
    <cellStyle name="Normal 2 4 2 5 5" xfId="39399"/>
    <cellStyle name="Normal 2 4 2 5 6" xfId="39400"/>
    <cellStyle name="Normal 2 4 2 5 7" xfId="39401"/>
    <cellStyle name="Normal 2 4 2 6" xfId="39402"/>
    <cellStyle name="Normal 2 4 2 6 2" xfId="39403"/>
    <cellStyle name="Normal 2 4 2 6 2 2" xfId="39404"/>
    <cellStyle name="Normal 2 4 2 6 2 3" xfId="39405"/>
    <cellStyle name="Normal 2 4 2 6 2 4" xfId="39406"/>
    <cellStyle name="Normal 2 4 2 6 2 5" xfId="39407"/>
    <cellStyle name="Normal 2 4 2 6 2 6" xfId="39408"/>
    <cellStyle name="Normal 2 4 2 6 3" xfId="39409"/>
    <cellStyle name="Normal 2 4 2 6 4" xfId="39410"/>
    <cellStyle name="Normal 2 4 2 6 5" xfId="39411"/>
    <cellStyle name="Normal 2 4 2 6 6" xfId="39412"/>
    <cellStyle name="Normal 2 4 2 6 7" xfId="39413"/>
    <cellStyle name="Normal 2 4 2 7" xfId="39414"/>
    <cellStyle name="Normal 2 4 2 7 2" xfId="39415"/>
    <cellStyle name="Normal 2 4 2 7 2 2" xfId="39416"/>
    <cellStyle name="Normal 2 4 2 7 2 3" xfId="39417"/>
    <cellStyle name="Normal 2 4 2 7 2 4" xfId="39418"/>
    <cellStyle name="Normal 2 4 2 7 2 5" xfId="39419"/>
    <cellStyle name="Normal 2 4 2 7 2 6" xfId="39420"/>
    <cellStyle name="Normal 2 4 2 7 3" xfId="39421"/>
    <cellStyle name="Normal 2 4 2 7 4" xfId="39422"/>
    <cellStyle name="Normal 2 4 2 7 5" xfId="39423"/>
    <cellStyle name="Normal 2 4 2 7 6" xfId="39424"/>
    <cellStyle name="Normal 2 4 2 7 7" xfId="39425"/>
    <cellStyle name="Normal 2 4 2 8" xfId="39426"/>
    <cellStyle name="Normal 2 4 2 8 2" xfId="39427"/>
    <cellStyle name="Normal 2 4 2 8 3" xfId="39428"/>
    <cellStyle name="Normal 2 4 2 8 4" xfId="39429"/>
    <cellStyle name="Normal 2 4 2 8 5" xfId="39430"/>
    <cellStyle name="Normal 2 4 2 8 6" xfId="39431"/>
    <cellStyle name="Normal 2 4 2 9" xfId="39432"/>
    <cellStyle name="Normal 2 4 20" xfId="39433"/>
    <cellStyle name="Normal 2 4 20 2" xfId="39434"/>
    <cellStyle name="Normal 2 4 20 3" xfId="39435"/>
    <cellStyle name="Normal 2 4 20 4" xfId="39436"/>
    <cellStyle name="Normal 2 4 20 5" xfId="39437"/>
    <cellStyle name="Normal 2 4 20 6" xfId="39438"/>
    <cellStyle name="Normal 2 4 21" xfId="39439"/>
    <cellStyle name="Normal 2 4 21 2" xfId="39440"/>
    <cellStyle name="Normal 2 4 21 3" xfId="39441"/>
    <cellStyle name="Normal 2 4 21 4" xfId="39442"/>
    <cellStyle name="Normal 2 4 21 5" xfId="39443"/>
    <cellStyle name="Normal 2 4 21 6" xfId="39444"/>
    <cellStyle name="Normal 2 4 22" xfId="39445"/>
    <cellStyle name="Normal 2 4 22 2" xfId="39446"/>
    <cellStyle name="Normal 2 4 23" xfId="39447"/>
    <cellStyle name="Normal 2 4 23 2" xfId="39448"/>
    <cellStyle name="Normal 2 4 24" xfId="39449"/>
    <cellStyle name="Normal 2 4 25" xfId="39450"/>
    <cellStyle name="Normal 2 4 26" xfId="39451"/>
    <cellStyle name="Normal 2 4 3" xfId="39452"/>
    <cellStyle name="Normal 2 4 3 10" xfId="39453"/>
    <cellStyle name="Normal 2 4 3 11" xfId="39454"/>
    <cellStyle name="Normal 2 4 3 12" xfId="39455"/>
    <cellStyle name="Normal 2 4 3 13" xfId="39456"/>
    <cellStyle name="Normal 2 4 3 2" xfId="39457"/>
    <cellStyle name="Normal 2 4 3 2 2" xfId="39458"/>
    <cellStyle name="Normal 2 4 3 2 2 2" xfId="39459"/>
    <cellStyle name="Normal 2 4 3 2 2 3" xfId="39460"/>
    <cellStyle name="Normal 2 4 3 2 2 4" xfId="39461"/>
    <cellStyle name="Normal 2 4 3 2 2 5" xfId="39462"/>
    <cellStyle name="Normal 2 4 3 2 2 6" xfId="39463"/>
    <cellStyle name="Normal 2 4 3 2 3" xfId="39464"/>
    <cellStyle name="Normal 2 4 3 2 4" xfId="39465"/>
    <cellStyle name="Normal 2 4 3 2 5" xfId="39466"/>
    <cellStyle name="Normal 2 4 3 2 6" xfId="39467"/>
    <cellStyle name="Normal 2 4 3 2 7" xfId="39468"/>
    <cellStyle name="Normal 2 4 3 3" xfId="39469"/>
    <cellStyle name="Normal 2 4 3 3 2" xfId="39470"/>
    <cellStyle name="Normal 2 4 3 3 2 2" xfId="39471"/>
    <cellStyle name="Normal 2 4 3 3 2 3" xfId="39472"/>
    <cellStyle name="Normal 2 4 3 3 2 4" xfId="39473"/>
    <cellStyle name="Normal 2 4 3 3 2 5" xfId="39474"/>
    <cellStyle name="Normal 2 4 3 3 2 6" xfId="39475"/>
    <cellStyle name="Normal 2 4 3 3 3" xfId="39476"/>
    <cellStyle name="Normal 2 4 3 3 4" xfId="39477"/>
    <cellStyle name="Normal 2 4 3 3 5" xfId="39478"/>
    <cellStyle name="Normal 2 4 3 3 6" xfId="39479"/>
    <cellStyle name="Normal 2 4 3 3 7" xfId="39480"/>
    <cellStyle name="Normal 2 4 3 4" xfId="39481"/>
    <cellStyle name="Normal 2 4 3 4 2" xfId="39482"/>
    <cellStyle name="Normal 2 4 3 4 2 2" xfId="39483"/>
    <cellStyle name="Normal 2 4 3 4 2 3" xfId="39484"/>
    <cellStyle name="Normal 2 4 3 4 2 4" xfId="39485"/>
    <cellStyle name="Normal 2 4 3 4 2 5" xfId="39486"/>
    <cellStyle name="Normal 2 4 3 4 2 6" xfId="39487"/>
    <cellStyle name="Normal 2 4 3 4 3" xfId="39488"/>
    <cellStyle name="Normal 2 4 3 4 4" xfId="39489"/>
    <cellStyle name="Normal 2 4 3 4 5" xfId="39490"/>
    <cellStyle name="Normal 2 4 3 4 6" xfId="39491"/>
    <cellStyle name="Normal 2 4 3 4 7" xfId="39492"/>
    <cellStyle name="Normal 2 4 3 5" xfId="39493"/>
    <cellStyle name="Normal 2 4 3 5 2" xfId="39494"/>
    <cellStyle name="Normal 2 4 3 5 2 2" xfId="39495"/>
    <cellStyle name="Normal 2 4 3 5 2 3" xfId="39496"/>
    <cellStyle name="Normal 2 4 3 5 2 4" xfId="39497"/>
    <cellStyle name="Normal 2 4 3 5 2 5" xfId="39498"/>
    <cellStyle name="Normal 2 4 3 5 2 6" xfId="39499"/>
    <cellStyle name="Normal 2 4 3 5 3" xfId="39500"/>
    <cellStyle name="Normal 2 4 3 5 4" xfId="39501"/>
    <cellStyle name="Normal 2 4 3 5 5" xfId="39502"/>
    <cellStyle name="Normal 2 4 3 5 6" xfId="39503"/>
    <cellStyle name="Normal 2 4 3 5 7" xfId="39504"/>
    <cellStyle name="Normal 2 4 3 6" xfId="39505"/>
    <cellStyle name="Normal 2 4 3 6 2" xfId="39506"/>
    <cellStyle name="Normal 2 4 3 6 2 2" xfId="39507"/>
    <cellStyle name="Normal 2 4 3 6 2 3" xfId="39508"/>
    <cellStyle name="Normal 2 4 3 6 2 4" xfId="39509"/>
    <cellStyle name="Normal 2 4 3 6 2 5" xfId="39510"/>
    <cellStyle name="Normal 2 4 3 6 2 6" xfId="39511"/>
    <cellStyle name="Normal 2 4 3 6 3" xfId="39512"/>
    <cellStyle name="Normal 2 4 3 6 4" xfId="39513"/>
    <cellStyle name="Normal 2 4 3 6 5" xfId="39514"/>
    <cellStyle name="Normal 2 4 3 6 6" xfId="39515"/>
    <cellStyle name="Normal 2 4 3 6 7" xfId="39516"/>
    <cellStyle name="Normal 2 4 3 7" xfId="39517"/>
    <cellStyle name="Normal 2 4 3 7 2" xfId="39518"/>
    <cellStyle name="Normal 2 4 3 7 2 2" xfId="39519"/>
    <cellStyle name="Normal 2 4 3 7 2 3" xfId="39520"/>
    <cellStyle name="Normal 2 4 3 7 2 4" xfId="39521"/>
    <cellStyle name="Normal 2 4 3 7 2 5" xfId="39522"/>
    <cellStyle name="Normal 2 4 3 7 2 6" xfId="39523"/>
    <cellStyle name="Normal 2 4 3 7 3" xfId="39524"/>
    <cellStyle name="Normal 2 4 3 7 4" xfId="39525"/>
    <cellStyle name="Normal 2 4 3 7 5" xfId="39526"/>
    <cellStyle name="Normal 2 4 3 7 6" xfId="39527"/>
    <cellStyle name="Normal 2 4 3 7 7" xfId="39528"/>
    <cellStyle name="Normal 2 4 3 8" xfId="39529"/>
    <cellStyle name="Normal 2 4 3 8 2" xfId="39530"/>
    <cellStyle name="Normal 2 4 3 8 3" xfId="39531"/>
    <cellStyle name="Normal 2 4 3 8 4" xfId="39532"/>
    <cellStyle name="Normal 2 4 3 8 5" xfId="39533"/>
    <cellStyle name="Normal 2 4 3 8 6" xfId="39534"/>
    <cellStyle name="Normal 2 4 3 9" xfId="39535"/>
    <cellStyle name="Normal 2 4 4" xfId="39536"/>
    <cellStyle name="Normal 2 4 4 10" xfId="39537"/>
    <cellStyle name="Normal 2 4 4 11" xfId="39538"/>
    <cellStyle name="Normal 2 4 4 12" xfId="39539"/>
    <cellStyle name="Normal 2 4 4 13" xfId="39540"/>
    <cellStyle name="Normal 2 4 4 2" xfId="39541"/>
    <cellStyle name="Normal 2 4 4 2 2" xfId="39542"/>
    <cellStyle name="Normal 2 4 4 2 2 2" xfId="39543"/>
    <cellStyle name="Normal 2 4 4 2 2 3" xfId="39544"/>
    <cellStyle name="Normal 2 4 4 2 2 4" xfId="39545"/>
    <cellStyle name="Normal 2 4 4 2 2 5" xfId="39546"/>
    <cellStyle name="Normal 2 4 4 2 2 6" xfId="39547"/>
    <cellStyle name="Normal 2 4 4 2 3" xfId="39548"/>
    <cellStyle name="Normal 2 4 4 2 4" xfId="39549"/>
    <cellStyle name="Normal 2 4 4 2 5" xfId="39550"/>
    <cellStyle name="Normal 2 4 4 2 6" xfId="39551"/>
    <cellStyle name="Normal 2 4 4 2 7" xfId="39552"/>
    <cellStyle name="Normal 2 4 4 3" xfId="39553"/>
    <cellStyle name="Normal 2 4 4 3 2" xfId="39554"/>
    <cellStyle name="Normal 2 4 4 3 2 2" xfId="39555"/>
    <cellStyle name="Normal 2 4 4 3 2 3" xfId="39556"/>
    <cellStyle name="Normal 2 4 4 3 2 4" xfId="39557"/>
    <cellStyle name="Normal 2 4 4 3 2 5" xfId="39558"/>
    <cellStyle name="Normal 2 4 4 3 2 6" xfId="39559"/>
    <cellStyle name="Normal 2 4 4 3 3" xfId="39560"/>
    <cellStyle name="Normal 2 4 4 3 4" xfId="39561"/>
    <cellStyle name="Normal 2 4 4 3 5" xfId="39562"/>
    <cellStyle name="Normal 2 4 4 3 6" xfId="39563"/>
    <cellStyle name="Normal 2 4 4 3 7" xfId="39564"/>
    <cellStyle name="Normal 2 4 4 4" xfId="39565"/>
    <cellStyle name="Normal 2 4 4 4 2" xfId="39566"/>
    <cellStyle name="Normal 2 4 4 4 2 2" xfId="39567"/>
    <cellStyle name="Normal 2 4 4 4 2 3" xfId="39568"/>
    <cellStyle name="Normal 2 4 4 4 2 4" xfId="39569"/>
    <cellStyle name="Normal 2 4 4 4 2 5" xfId="39570"/>
    <cellStyle name="Normal 2 4 4 4 2 6" xfId="39571"/>
    <cellStyle name="Normal 2 4 4 4 3" xfId="39572"/>
    <cellStyle name="Normal 2 4 4 4 4" xfId="39573"/>
    <cellStyle name="Normal 2 4 4 4 5" xfId="39574"/>
    <cellStyle name="Normal 2 4 4 4 6" xfId="39575"/>
    <cellStyle name="Normal 2 4 4 4 7" xfId="39576"/>
    <cellStyle name="Normal 2 4 4 5" xfId="39577"/>
    <cellStyle name="Normal 2 4 4 5 2" xfId="39578"/>
    <cellStyle name="Normal 2 4 4 5 2 2" xfId="39579"/>
    <cellStyle name="Normal 2 4 4 5 2 3" xfId="39580"/>
    <cellStyle name="Normal 2 4 4 5 2 4" xfId="39581"/>
    <cellStyle name="Normal 2 4 4 5 2 5" xfId="39582"/>
    <cellStyle name="Normal 2 4 4 5 2 6" xfId="39583"/>
    <cellStyle name="Normal 2 4 4 5 3" xfId="39584"/>
    <cellStyle name="Normal 2 4 4 5 4" xfId="39585"/>
    <cellStyle name="Normal 2 4 4 5 5" xfId="39586"/>
    <cellStyle name="Normal 2 4 4 5 6" xfId="39587"/>
    <cellStyle name="Normal 2 4 4 5 7" xfId="39588"/>
    <cellStyle name="Normal 2 4 4 6" xfId="39589"/>
    <cellStyle name="Normal 2 4 4 6 2" xfId="39590"/>
    <cellStyle name="Normal 2 4 4 6 2 2" xfId="39591"/>
    <cellStyle name="Normal 2 4 4 6 2 3" xfId="39592"/>
    <cellStyle name="Normal 2 4 4 6 2 4" xfId="39593"/>
    <cellStyle name="Normal 2 4 4 6 2 5" xfId="39594"/>
    <cellStyle name="Normal 2 4 4 6 2 6" xfId="39595"/>
    <cellStyle name="Normal 2 4 4 6 3" xfId="39596"/>
    <cellStyle name="Normal 2 4 4 6 4" xfId="39597"/>
    <cellStyle name="Normal 2 4 4 6 5" xfId="39598"/>
    <cellStyle name="Normal 2 4 4 6 6" xfId="39599"/>
    <cellStyle name="Normal 2 4 4 6 7" xfId="39600"/>
    <cellStyle name="Normal 2 4 4 7" xfId="39601"/>
    <cellStyle name="Normal 2 4 4 7 2" xfId="39602"/>
    <cellStyle name="Normal 2 4 4 7 2 2" xfId="39603"/>
    <cellStyle name="Normal 2 4 4 7 2 2 2" xfId="39604"/>
    <cellStyle name="Normal 2 4 4 7 2 2 2 2" xfId="39605"/>
    <cellStyle name="Normal 2 4 4 7 2 2 3" xfId="39606"/>
    <cellStyle name="Normal 2 4 4 7 2 3" xfId="39607"/>
    <cellStyle name="Normal 2 4 4 7 2 4" xfId="39608"/>
    <cellStyle name="Normal 2 4 4 7 2 5" xfId="39609"/>
    <cellStyle name="Normal 2 4 4 7 2 6" xfId="39610"/>
    <cellStyle name="Normal 2 4 4 7 3" xfId="39611"/>
    <cellStyle name="Normal 2 4 4 7 4" xfId="39612"/>
    <cellStyle name="Normal 2 4 4 7 5" xfId="39613"/>
    <cellStyle name="Normal 2 4 4 7 6" xfId="39614"/>
    <cellStyle name="Normal 2 4 4 7 7" xfId="39615"/>
    <cellStyle name="Normal 2 4 4 8" xfId="39616"/>
    <cellStyle name="Normal 2 4 4 8 2" xfId="39617"/>
    <cellStyle name="Normal 2 4 4 8 3" xfId="39618"/>
    <cellStyle name="Normal 2 4 4 8 4" xfId="39619"/>
    <cellStyle name="Normal 2 4 4 8 5" xfId="39620"/>
    <cellStyle name="Normal 2 4 4 8 6" xfId="39621"/>
    <cellStyle name="Normal 2 4 4 9" xfId="39622"/>
    <cellStyle name="Normal 2 4 5" xfId="39623"/>
    <cellStyle name="Normal 2 4 5 10" xfId="39624"/>
    <cellStyle name="Normal 2 4 5 11" xfId="39625"/>
    <cellStyle name="Normal 2 4 5 12" xfId="39626"/>
    <cellStyle name="Normal 2 4 5 13" xfId="39627"/>
    <cellStyle name="Normal 2 4 5 2" xfId="39628"/>
    <cellStyle name="Normal 2 4 5 2 2" xfId="39629"/>
    <cellStyle name="Normal 2 4 5 2 2 2" xfId="39630"/>
    <cellStyle name="Normal 2 4 5 2 2 3" xfId="39631"/>
    <cellStyle name="Normal 2 4 5 2 2 4" xfId="39632"/>
    <cellStyle name="Normal 2 4 5 2 2 5" xfId="39633"/>
    <cellStyle name="Normal 2 4 5 2 2 6" xfId="39634"/>
    <cellStyle name="Normal 2 4 5 2 3" xfId="39635"/>
    <cellStyle name="Normal 2 4 5 2 4" xfId="39636"/>
    <cellStyle name="Normal 2 4 5 2 5" xfId="39637"/>
    <cellStyle name="Normal 2 4 5 2 6" xfId="39638"/>
    <cellStyle name="Normal 2 4 5 2 7" xfId="39639"/>
    <cellStyle name="Normal 2 4 5 3" xfId="39640"/>
    <cellStyle name="Normal 2 4 5 3 2" xfId="39641"/>
    <cellStyle name="Normal 2 4 5 3 2 2" xfId="39642"/>
    <cellStyle name="Normal 2 4 5 3 2 3" xfId="39643"/>
    <cellStyle name="Normal 2 4 5 3 2 4" xfId="39644"/>
    <cellStyle name="Normal 2 4 5 3 2 5" xfId="39645"/>
    <cellStyle name="Normal 2 4 5 3 2 6" xfId="39646"/>
    <cellStyle name="Normal 2 4 5 3 3" xfId="39647"/>
    <cellStyle name="Normal 2 4 5 3 4" xfId="39648"/>
    <cellStyle name="Normal 2 4 5 3 5" xfId="39649"/>
    <cellStyle name="Normal 2 4 5 3 6" xfId="39650"/>
    <cellStyle name="Normal 2 4 5 3 7" xfId="39651"/>
    <cellStyle name="Normal 2 4 5 4" xfId="39652"/>
    <cellStyle name="Normal 2 4 5 4 2" xfId="39653"/>
    <cellStyle name="Normal 2 4 5 4 2 2" xfId="39654"/>
    <cellStyle name="Normal 2 4 5 4 2 3" xfId="39655"/>
    <cellStyle name="Normal 2 4 5 4 2 4" xfId="39656"/>
    <cellStyle name="Normal 2 4 5 4 2 5" xfId="39657"/>
    <cellStyle name="Normal 2 4 5 4 2 6" xfId="39658"/>
    <cellStyle name="Normal 2 4 5 4 3" xfId="39659"/>
    <cellStyle name="Normal 2 4 5 4 4" xfId="39660"/>
    <cellStyle name="Normal 2 4 5 4 5" xfId="39661"/>
    <cellStyle name="Normal 2 4 5 4 6" xfId="39662"/>
    <cellStyle name="Normal 2 4 5 4 7" xfId="39663"/>
    <cellStyle name="Normal 2 4 5 5" xfId="39664"/>
    <cellStyle name="Normal 2 4 5 5 2" xfId="39665"/>
    <cellStyle name="Normal 2 4 5 5 2 2" xfId="39666"/>
    <cellStyle name="Normal 2 4 5 5 2 3" xfId="39667"/>
    <cellStyle name="Normal 2 4 5 5 2 4" xfId="39668"/>
    <cellStyle name="Normal 2 4 5 5 2 5" xfId="39669"/>
    <cellStyle name="Normal 2 4 5 5 2 6" xfId="39670"/>
    <cellStyle name="Normal 2 4 5 5 3" xfId="39671"/>
    <cellStyle name="Normal 2 4 5 5 4" xfId="39672"/>
    <cellStyle name="Normal 2 4 5 5 5" xfId="39673"/>
    <cellStyle name="Normal 2 4 5 5 6" xfId="39674"/>
    <cellStyle name="Normal 2 4 5 5 7" xfId="39675"/>
    <cellStyle name="Normal 2 4 5 6" xfId="39676"/>
    <cellStyle name="Normal 2 4 5 6 2" xfId="39677"/>
    <cellStyle name="Normal 2 4 5 6 2 2" xfId="39678"/>
    <cellStyle name="Normal 2 4 5 6 2 3" xfId="39679"/>
    <cellStyle name="Normal 2 4 5 6 2 4" xfId="39680"/>
    <cellStyle name="Normal 2 4 5 6 2 5" xfId="39681"/>
    <cellStyle name="Normal 2 4 5 6 2 6" xfId="39682"/>
    <cellStyle name="Normal 2 4 5 6 3" xfId="39683"/>
    <cellStyle name="Normal 2 4 5 6 4" xfId="39684"/>
    <cellStyle name="Normal 2 4 5 6 5" xfId="39685"/>
    <cellStyle name="Normal 2 4 5 6 6" xfId="39686"/>
    <cellStyle name="Normal 2 4 5 6 7" xfId="39687"/>
    <cellStyle name="Normal 2 4 5 7" xfId="39688"/>
    <cellStyle name="Normal 2 4 5 7 2" xfId="39689"/>
    <cellStyle name="Normal 2 4 5 7 2 2" xfId="39690"/>
    <cellStyle name="Normal 2 4 5 7 2 3" xfId="39691"/>
    <cellStyle name="Normal 2 4 5 7 2 4" xfId="39692"/>
    <cellStyle name="Normal 2 4 5 7 2 5" xfId="39693"/>
    <cellStyle name="Normal 2 4 5 7 2 6" xfId="39694"/>
    <cellStyle name="Normal 2 4 5 7 3" xfId="39695"/>
    <cellStyle name="Normal 2 4 5 7 4" xfId="39696"/>
    <cellStyle name="Normal 2 4 5 7 5" xfId="39697"/>
    <cellStyle name="Normal 2 4 5 7 6" xfId="39698"/>
    <cellStyle name="Normal 2 4 5 7 7" xfId="39699"/>
    <cellStyle name="Normal 2 4 5 8" xfId="39700"/>
    <cellStyle name="Normal 2 4 5 8 2" xfId="39701"/>
    <cellStyle name="Normal 2 4 5 8 3" xfId="39702"/>
    <cellStyle name="Normal 2 4 5 8 4" xfId="39703"/>
    <cellStyle name="Normal 2 4 5 8 5" xfId="39704"/>
    <cellStyle name="Normal 2 4 5 8 6" xfId="39705"/>
    <cellStyle name="Normal 2 4 5 9" xfId="39706"/>
    <cellStyle name="Normal 2 4 6" xfId="39707"/>
    <cellStyle name="Normal 2 4 6 10" xfId="39708"/>
    <cellStyle name="Normal 2 4 6 11" xfId="39709"/>
    <cellStyle name="Normal 2 4 6 12" xfId="39710"/>
    <cellStyle name="Normal 2 4 6 13" xfId="39711"/>
    <cellStyle name="Normal 2 4 6 2" xfId="39712"/>
    <cellStyle name="Normal 2 4 6 2 2" xfId="39713"/>
    <cellStyle name="Normal 2 4 6 2 2 2" xfId="39714"/>
    <cellStyle name="Normal 2 4 6 2 2 3" xfId="39715"/>
    <cellStyle name="Normal 2 4 6 2 2 4" xfId="39716"/>
    <cellStyle name="Normal 2 4 6 2 2 5" xfId="39717"/>
    <cellStyle name="Normal 2 4 6 2 2 6" xfId="39718"/>
    <cellStyle name="Normal 2 4 6 2 3" xfId="39719"/>
    <cellStyle name="Normal 2 4 6 2 4" xfId="39720"/>
    <cellStyle name="Normal 2 4 6 2 5" xfId="39721"/>
    <cellStyle name="Normal 2 4 6 2 6" xfId="39722"/>
    <cellStyle name="Normal 2 4 6 2 7" xfId="39723"/>
    <cellStyle name="Normal 2 4 6 3" xfId="39724"/>
    <cellStyle name="Normal 2 4 6 3 2" xfId="39725"/>
    <cellStyle name="Normal 2 4 6 3 2 2" xfId="39726"/>
    <cellStyle name="Normal 2 4 6 3 2 3" xfId="39727"/>
    <cellStyle name="Normal 2 4 6 3 2 4" xfId="39728"/>
    <cellStyle name="Normal 2 4 6 3 2 5" xfId="39729"/>
    <cellStyle name="Normal 2 4 6 3 2 6" xfId="39730"/>
    <cellStyle name="Normal 2 4 6 3 3" xfId="39731"/>
    <cellStyle name="Normal 2 4 6 3 4" xfId="39732"/>
    <cellStyle name="Normal 2 4 6 3 5" xfId="39733"/>
    <cellStyle name="Normal 2 4 6 3 6" xfId="39734"/>
    <cellStyle name="Normal 2 4 6 3 7" xfId="39735"/>
    <cellStyle name="Normal 2 4 6 4" xfId="39736"/>
    <cellStyle name="Normal 2 4 6 4 2" xfId="39737"/>
    <cellStyle name="Normal 2 4 6 4 2 2" xfId="39738"/>
    <cellStyle name="Normal 2 4 6 4 2 3" xfId="39739"/>
    <cellStyle name="Normal 2 4 6 4 2 4" xfId="39740"/>
    <cellStyle name="Normal 2 4 6 4 2 5" xfId="39741"/>
    <cellStyle name="Normal 2 4 6 4 2 6" xfId="39742"/>
    <cellStyle name="Normal 2 4 6 4 3" xfId="39743"/>
    <cellStyle name="Normal 2 4 6 4 4" xfId="39744"/>
    <cellStyle name="Normal 2 4 6 4 5" xfId="39745"/>
    <cellStyle name="Normal 2 4 6 4 6" xfId="39746"/>
    <cellStyle name="Normal 2 4 6 4 7" xfId="39747"/>
    <cellStyle name="Normal 2 4 6 5" xfId="39748"/>
    <cellStyle name="Normal 2 4 6 5 2" xfId="39749"/>
    <cellStyle name="Normal 2 4 6 5 2 2" xfId="39750"/>
    <cellStyle name="Normal 2 4 6 5 2 3" xfId="39751"/>
    <cellStyle name="Normal 2 4 6 5 2 4" xfId="39752"/>
    <cellStyle name="Normal 2 4 6 5 2 5" xfId="39753"/>
    <cellStyle name="Normal 2 4 6 5 2 6" xfId="39754"/>
    <cellStyle name="Normal 2 4 6 5 3" xfId="39755"/>
    <cellStyle name="Normal 2 4 6 5 4" xfId="39756"/>
    <cellStyle name="Normal 2 4 6 5 4 2" xfId="39757"/>
    <cellStyle name="Normal 2 4 6 5 4 2 2" xfId="39758"/>
    <cellStyle name="Normal 2 4 6 5 4 3" xfId="39759"/>
    <cellStyle name="Normal 2 4 6 5 5" xfId="39760"/>
    <cellStyle name="Normal 2 4 6 5 6" xfId="39761"/>
    <cellStyle name="Normal 2 4 6 5 7" xfId="39762"/>
    <cellStyle name="Normal 2 4 6 6" xfId="39763"/>
    <cellStyle name="Normal 2 4 6 6 2" xfId="39764"/>
    <cellStyle name="Normal 2 4 6 6 2 2" xfId="39765"/>
    <cellStyle name="Normal 2 4 6 6 2 3" xfId="39766"/>
    <cellStyle name="Normal 2 4 6 6 2 4" xfId="39767"/>
    <cellStyle name="Normal 2 4 6 6 2 5" xfId="39768"/>
    <cellStyle name="Normal 2 4 6 6 2 6" xfId="39769"/>
    <cellStyle name="Normal 2 4 6 6 3" xfId="39770"/>
    <cellStyle name="Normal 2 4 6 6 4" xfId="39771"/>
    <cellStyle name="Normal 2 4 6 6 5" xfId="39772"/>
    <cellStyle name="Normal 2 4 6 6 6" xfId="39773"/>
    <cellStyle name="Normal 2 4 6 6 7" xfId="39774"/>
    <cellStyle name="Normal 2 4 6 7" xfId="39775"/>
    <cellStyle name="Normal 2 4 6 7 2" xfId="39776"/>
    <cellStyle name="Normal 2 4 6 7 2 2" xfId="39777"/>
    <cellStyle name="Normal 2 4 6 7 2 3" xfId="39778"/>
    <cellStyle name="Normal 2 4 6 7 2 4" xfId="39779"/>
    <cellStyle name="Normal 2 4 6 7 2 5" xfId="39780"/>
    <cellStyle name="Normal 2 4 6 7 2 6" xfId="39781"/>
    <cellStyle name="Normal 2 4 6 7 3" xfId="39782"/>
    <cellStyle name="Normal 2 4 6 7 4" xfId="39783"/>
    <cellStyle name="Normal 2 4 6 7 5" xfId="39784"/>
    <cellStyle name="Normal 2 4 6 7 6" xfId="39785"/>
    <cellStyle name="Normal 2 4 6 7 7" xfId="39786"/>
    <cellStyle name="Normal 2 4 6 8" xfId="39787"/>
    <cellStyle name="Normal 2 4 6 8 2" xfId="39788"/>
    <cellStyle name="Normal 2 4 6 8 3" xfId="39789"/>
    <cellStyle name="Normal 2 4 6 8 4" xfId="39790"/>
    <cellStyle name="Normal 2 4 6 8 5" xfId="39791"/>
    <cellStyle name="Normal 2 4 6 8 6" xfId="39792"/>
    <cellStyle name="Normal 2 4 6 9" xfId="39793"/>
    <cellStyle name="Normal 2 4 7" xfId="39794"/>
    <cellStyle name="Normal 2 4 7 10" xfId="39795"/>
    <cellStyle name="Normal 2 4 7 11" xfId="39796"/>
    <cellStyle name="Normal 2 4 7 12" xfId="39797"/>
    <cellStyle name="Normal 2 4 7 13" xfId="39798"/>
    <cellStyle name="Normal 2 4 7 2" xfId="39799"/>
    <cellStyle name="Normal 2 4 7 2 2" xfId="39800"/>
    <cellStyle name="Normal 2 4 7 2 2 2" xfId="39801"/>
    <cellStyle name="Normal 2 4 7 2 2 3" xfId="39802"/>
    <cellStyle name="Normal 2 4 7 2 2 4" xfId="39803"/>
    <cellStyle name="Normal 2 4 7 2 2 5" xfId="39804"/>
    <cellStyle name="Normal 2 4 7 2 2 6" xfId="39805"/>
    <cellStyle name="Normal 2 4 7 2 3" xfId="39806"/>
    <cellStyle name="Normal 2 4 7 2 4" xfId="39807"/>
    <cellStyle name="Normal 2 4 7 2 5" xfId="39808"/>
    <cellStyle name="Normal 2 4 7 2 6" xfId="39809"/>
    <cellStyle name="Normal 2 4 7 2 7" xfId="39810"/>
    <cellStyle name="Normal 2 4 7 3" xfId="39811"/>
    <cellStyle name="Normal 2 4 7 3 2" xfId="39812"/>
    <cellStyle name="Normal 2 4 7 3 2 2" xfId="39813"/>
    <cellStyle name="Normal 2 4 7 3 2 3" xfId="39814"/>
    <cellStyle name="Normal 2 4 7 3 2 4" xfId="39815"/>
    <cellStyle name="Normal 2 4 7 3 2 5" xfId="39816"/>
    <cellStyle name="Normal 2 4 7 3 2 6" xfId="39817"/>
    <cellStyle name="Normal 2 4 7 3 3" xfId="39818"/>
    <cellStyle name="Normal 2 4 7 3 4" xfId="39819"/>
    <cellStyle name="Normal 2 4 7 3 5" xfId="39820"/>
    <cellStyle name="Normal 2 4 7 3 6" xfId="39821"/>
    <cellStyle name="Normal 2 4 7 3 7" xfId="39822"/>
    <cellStyle name="Normal 2 4 7 4" xfId="39823"/>
    <cellStyle name="Normal 2 4 7 4 2" xfId="39824"/>
    <cellStyle name="Normal 2 4 7 4 2 2" xfId="39825"/>
    <cellStyle name="Normal 2 4 7 4 2 3" xfId="39826"/>
    <cellStyle name="Normal 2 4 7 4 2 4" xfId="39827"/>
    <cellStyle name="Normal 2 4 7 4 2 5" xfId="39828"/>
    <cellStyle name="Normal 2 4 7 4 2 6" xfId="39829"/>
    <cellStyle name="Normal 2 4 7 4 3" xfId="39830"/>
    <cellStyle name="Normal 2 4 7 4 4" xfId="39831"/>
    <cellStyle name="Normal 2 4 7 4 5" xfId="39832"/>
    <cellStyle name="Normal 2 4 7 4 6" xfId="39833"/>
    <cellStyle name="Normal 2 4 7 4 7" xfId="39834"/>
    <cellStyle name="Normal 2 4 7 5" xfId="39835"/>
    <cellStyle name="Normal 2 4 7 5 2" xfId="39836"/>
    <cellStyle name="Normal 2 4 7 5 2 2" xfId="39837"/>
    <cellStyle name="Normal 2 4 7 5 2 3" xfId="39838"/>
    <cellStyle name="Normal 2 4 7 5 2 4" xfId="39839"/>
    <cellStyle name="Normal 2 4 7 5 2 5" xfId="39840"/>
    <cellStyle name="Normal 2 4 7 5 2 6" xfId="39841"/>
    <cellStyle name="Normal 2 4 7 5 3" xfId="39842"/>
    <cellStyle name="Normal 2 4 7 5 4" xfId="39843"/>
    <cellStyle name="Normal 2 4 7 5 5" xfId="39844"/>
    <cellStyle name="Normal 2 4 7 5 6" xfId="39845"/>
    <cellStyle name="Normal 2 4 7 5 7" xfId="39846"/>
    <cellStyle name="Normal 2 4 7 6" xfId="39847"/>
    <cellStyle name="Normal 2 4 7 6 2" xfId="39848"/>
    <cellStyle name="Normal 2 4 7 6 2 2" xfId="39849"/>
    <cellStyle name="Normal 2 4 7 6 2 3" xfId="39850"/>
    <cellStyle name="Normal 2 4 7 6 2 4" xfId="39851"/>
    <cellStyle name="Normal 2 4 7 6 2 5" xfId="39852"/>
    <cellStyle name="Normal 2 4 7 6 2 6" xfId="39853"/>
    <cellStyle name="Normal 2 4 7 6 3" xfId="39854"/>
    <cellStyle name="Normal 2 4 7 6 4" xfId="39855"/>
    <cellStyle name="Normal 2 4 7 6 5" xfId="39856"/>
    <cellStyle name="Normal 2 4 7 6 6" xfId="39857"/>
    <cellStyle name="Normal 2 4 7 6 7" xfId="39858"/>
    <cellStyle name="Normal 2 4 7 7" xfId="39859"/>
    <cellStyle name="Normal 2 4 7 7 2" xfId="39860"/>
    <cellStyle name="Normal 2 4 7 7 2 2" xfId="39861"/>
    <cellStyle name="Normal 2 4 7 7 2 3" xfId="39862"/>
    <cellStyle name="Normal 2 4 7 7 2 4" xfId="39863"/>
    <cellStyle name="Normal 2 4 7 7 2 5" xfId="39864"/>
    <cellStyle name="Normal 2 4 7 7 2 6" xfId="39865"/>
    <cellStyle name="Normal 2 4 7 7 3" xfId="39866"/>
    <cellStyle name="Normal 2 4 7 7 4" xfId="39867"/>
    <cellStyle name="Normal 2 4 7 7 5" xfId="39868"/>
    <cellStyle name="Normal 2 4 7 7 6" xfId="39869"/>
    <cellStyle name="Normal 2 4 7 7 7" xfId="39870"/>
    <cellStyle name="Normal 2 4 7 8" xfId="39871"/>
    <cellStyle name="Normal 2 4 7 8 2" xfId="39872"/>
    <cellStyle name="Normal 2 4 7 8 3" xfId="39873"/>
    <cellStyle name="Normal 2 4 7 8 4" xfId="39874"/>
    <cellStyle name="Normal 2 4 7 8 5" xfId="39875"/>
    <cellStyle name="Normal 2 4 7 8 6" xfId="39876"/>
    <cellStyle name="Normal 2 4 7 9" xfId="39877"/>
    <cellStyle name="Normal 2 4 8" xfId="39878"/>
    <cellStyle name="Normal 2 4 8 10" xfId="39879"/>
    <cellStyle name="Normal 2 4 8 11" xfId="39880"/>
    <cellStyle name="Normal 2 4 8 12" xfId="39881"/>
    <cellStyle name="Normal 2 4 8 13" xfId="39882"/>
    <cellStyle name="Normal 2 4 8 2" xfId="39883"/>
    <cellStyle name="Normal 2 4 8 2 2" xfId="39884"/>
    <cellStyle name="Normal 2 4 8 2 2 2" xfId="39885"/>
    <cellStyle name="Normal 2 4 8 2 2 3" xfId="39886"/>
    <cellStyle name="Normal 2 4 8 2 2 4" xfId="39887"/>
    <cellStyle name="Normal 2 4 8 2 2 5" xfId="39888"/>
    <cellStyle name="Normal 2 4 8 2 2 6" xfId="39889"/>
    <cellStyle name="Normal 2 4 8 2 3" xfId="39890"/>
    <cellStyle name="Normal 2 4 8 2 4" xfId="39891"/>
    <cellStyle name="Normal 2 4 8 2 5" xfId="39892"/>
    <cellStyle name="Normal 2 4 8 2 6" xfId="39893"/>
    <cellStyle name="Normal 2 4 8 2 7" xfId="39894"/>
    <cellStyle name="Normal 2 4 8 3" xfId="39895"/>
    <cellStyle name="Normal 2 4 8 3 2" xfId="39896"/>
    <cellStyle name="Normal 2 4 8 3 2 2" xfId="39897"/>
    <cellStyle name="Normal 2 4 8 3 2 2 2" xfId="39898"/>
    <cellStyle name="Normal 2 4 8 3 2 2 2 2" xfId="39899"/>
    <cellStyle name="Normal 2 4 8 3 2 2 3" xfId="39900"/>
    <cellStyle name="Normal 2 4 8 3 2 3" xfId="39901"/>
    <cellStyle name="Normal 2 4 8 3 2 4" xfId="39902"/>
    <cellStyle name="Normal 2 4 8 3 2 5" xfId="39903"/>
    <cellStyle name="Normal 2 4 8 3 2 6" xfId="39904"/>
    <cellStyle name="Normal 2 4 8 3 3" xfId="39905"/>
    <cellStyle name="Normal 2 4 8 3 4" xfId="39906"/>
    <cellStyle name="Normal 2 4 8 3 5" xfId="39907"/>
    <cellStyle name="Normal 2 4 8 3 6" xfId="39908"/>
    <cellStyle name="Normal 2 4 8 3 7" xfId="39909"/>
    <cellStyle name="Normal 2 4 8 4" xfId="39910"/>
    <cellStyle name="Normal 2 4 8 4 2" xfId="39911"/>
    <cellStyle name="Normal 2 4 8 4 2 2" xfId="39912"/>
    <cellStyle name="Normal 2 4 8 4 2 3" xfId="39913"/>
    <cellStyle name="Normal 2 4 8 4 2 4" xfId="39914"/>
    <cellStyle name="Normal 2 4 8 4 2 5" xfId="39915"/>
    <cellStyle name="Normal 2 4 8 4 2 6" xfId="39916"/>
    <cellStyle name="Normal 2 4 8 4 3" xfId="39917"/>
    <cellStyle name="Normal 2 4 8 4 4" xfId="39918"/>
    <cellStyle name="Normal 2 4 8 4 5" xfId="39919"/>
    <cellStyle name="Normal 2 4 8 4 6" xfId="39920"/>
    <cellStyle name="Normal 2 4 8 4 7" xfId="39921"/>
    <cellStyle name="Normal 2 4 8 5" xfId="39922"/>
    <cellStyle name="Normal 2 4 8 5 2" xfId="39923"/>
    <cellStyle name="Normal 2 4 8 5 2 2" xfId="39924"/>
    <cellStyle name="Normal 2 4 8 5 2 3" xfId="39925"/>
    <cellStyle name="Normal 2 4 8 5 2 4" xfId="39926"/>
    <cellStyle name="Normal 2 4 8 5 2 5" xfId="39927"/>
    <cellStyle name="Normal 2 4 8 5 2 6" xfId="39928"/>
    <cellStyle name="Normal 2 4 8 5 3" xfId="39929"/>
    <cellStyle name="Normal 2 4 8 5 4" xfId="39930"/>
    <cellStyle name="Normal 2 4 8 5 5" xfId="39931"/>
    <cellStyle name="Normal 2 4 8 5 6" xfId="39932"/>
    <cellStyle name="Normal 2 4 8 5 7" xfId="39933"/>
    <cellStyle name="Normal 2 4 8 6" xfId="39934"/>
    <cellStyle name="Normal 2 4 8 6 2" xfId="39935"/>
    <cellStyle name="Normal 2 4 8 6 2 2" xfId="39936"/>
    <cellStyle name="Normal 2 4 8 6 2 3" xfId="39937"/>
    <cellStyle name="Normal 2 4 8 6 2 4" xfId="39938"/>
    <cellStyle name="Normal 2 4 8 6 2 5" xfId="39939"/>
    <cellStyle name="Normal 2 4 8 6 2 6" xfId="39940"/>
    <cellStyle name="Normal 2 4 8 6 3" xfId="39941"/>
    <cellStyle name="Normal 2 4 8 6 4" xfId="39942"/>
    <cellStyle name="Normal 2 4 8 6 5" xfId="39943"/>
    <cellStyle name="Normal 2 4 8 6 6" xfId="39944"/>
    <cellStyle name="Normal 2 4 8 6 7" xfId="39945"/>
    <cellStyle name="Normal 2 4 8 7" xfId="39946"/>
    <cellStyle name="Normal 2 4 8 7 2" xfId="39947"/>
    <cellStyle name="Normal 2 4 8 7 2 2" xfId="39948"/>
    <cellStyle name="Normal 2 4 8 7 2 3" xfId="39949"/>
    <cellStyle name="Normal 2 4 8 7 2 4" xfId="39950"/>
    <cellStyle name="Normal 2 4 8 7 2 5" xfId="39951"/>
    <cellStyle name="Normal 2 4 8 7 2 6" xfId="39952"/>
    <cellStyle name="Normal 2 4 8 7 3" xfId="39953"/>
    <cellStyle name="Normal 2 4 8 7 3 2" xfId="39954"/>
    <cellStyle name="Normal 2 4 8 7 4" xfId="39955"/>
    <cellStyle name="Normal 2 4 8 7 5" xfId="39956"/>
    <cellStyle name="Normal 2 4 8 7 6" xfId="39957"/>
    <cellStyle name="Normal 2 4 8 7 7" xfId="39958"/>
    <cellStyle name="Normal 2 4 8 8" xfId="39959"/>
    <cellStyle name="Normal 2 4 8 8 2" xfId="39960"/>
    <cellStyle name="Normal 2 4 8 8 3" xfId="39961"/>
    <cellStyle name="Normal 2 4 8 8 4" xfId="39962"/>
    <cellStyle name="Normal 2 4 8 8 5" xfId="39963"/>
    <cellStyle name="Normal 2 4 8 8 6" xfId="39964"/>
    <cellStyle name="Normal 2 4 8 9" xfId="39965"/>
    <cellStyle name="Normal 2 4 9" xfId="39966"/>
    <cellStyle name="Normal 2 4 9 10" xfId="39967"/>
    <cellStyle name="Normal 2 4 9 11" xfId="39968"/>
    <cellStyle name="Normal 2 4 9 12" xfId="39969"/>
    <cellStyle name="Normal 2 4 9 13" xfId="39970"/>
    <cellStyle name="Normal 2 4 9 2" xfId="39971"/>
    <cellStyle name="Normal 2 4 9 2 2" xfId="39972"/>
    <cellStyle name="Normal 2 4 9 2 2 2" xfId="39973"/>
    <cellStyle name="Normal 2 4 9 2 2 3" xfId="39974"/>
    <cellStyle name="Normal 2 4 9 2 2 4" xfId="39975"/>
    <cellStyle name="Normal 2 4 9 2 2 5" xfId="39976"/>
    <cellStyle name="Normal 2 4 9 2 2 6" xfId="39977"/>
    <cellStyle name="Normal 2 4 9 2 3" xfId="39978"/>
    <cellStyle name="Normal 2 4 9 2 4" xfId="39979"/>
    <cellStyle name="Normal 2 4 9 2 5" xfId="39980"/>
    <cellStyle name="Normal 2 4 9 2 6" xfId="39981"/>
    <cellStyle name="Normal 2 4 9 2 7" xfId="39982"/>
    <cellStyle name="Normal 2 4 9 3" xfId="39983"/>
    <cellStyle name="Normal 2 4 9 3 2" xfId="39984"/>
    <cellStyle name="Normal 2 4 9 3 2 2" xfId="39985"/>
    <cellStyle name="Normal 2 4 9 3 2 3" xfId="39986"/>
    <cellStyle name="Normal 2 4 9 3 2 4" xfId="39987"/>
    <cellStyle name="Normal 2 4 9 3 2 5" xfId="39988"/>
    <cellStyle name="Normal 2 4 9 3 2 6" xfId="39989"/>
    <cellStyle name="Normal 2 4 9 3 3" xfId="39990"/>
    <cellStyle name="Normal 2 4 9 3 4" xfId="39991"/>
    <cellStyle name="Normal 2 4 9 3 5" xfId="39992"/>
    <cellStyle name="Normal 2 4 9 3 6" xfId="39993"/>
    <cellStyle name="Normal 2 4 9 3 7" xfId="39994"/>
    <cellStyle name="Normal 2 4 9 4" xfId="39995"/>
    <cellStyle name="Normal 2 4 9 4 2" xfId="39996"/>
    <cellStyle name="Normal 2 4 9 4 2 2" xfId="39997"/>
    <cellStyle name="Normal 2 4 9 4 2 3" xfId="39998"/>
    <cellStyle name="Normal 2 4 9 4 2 4" xfId="39999"/>
    <cellStyle name="Normal 2 4 9 4 2 5" xfId="40000"/>
    <cellStyle name="Normal 2 4 9 4 2 6" xfId="40001"/>
    <cellStyle name="Normal 2 4 9 4 3" xfId="40002"/>
    <cellStyle name="Normal 2 4 9 4 4" xfId="40003"/>
    <cellStyle name="Normal 2 4 9 4 5" xfId="40004"/>
    <cellStyle name="Normal 2 4 9 4 6" xfId="40005"/>
    <cellStyle name="Normal 2 4 9 4 7" xfId="40006"/>
    <cellStyle name="Normal 2 4 9 5" xfId="40007"/>
    <cellStyle name="Normal 2 4 9 5 2" xfId="40008"/>
    <cellStyle name="Normal 2 4 9 5 2 2" xfId="40009"/>
    <cellStyle name="Normal 2 4 9 5 2 3" xfId="40010"/>
    <cellStyle name="Normal 2 4 9 5 2 4" xfId="40011"/>
    <cellStyle name="Normal 2 4 9 5 2 5" xfId="40012"/>
    <cellStyle name="Normal 2 4 9 5 2 6" xfId="40013"/>
    <cellStyle name="Normal 2 4 9 5 3" xfId="40014"/>
    <cellStyle name="Normal 2 4 9 5 4" xfId="40015"/>
    <cellStyle name="Normal 2 4 9 5 5" xfId="40016"/>
    <cellStyle name="Normal 2 4 9 5 6" xfId="40017"/>
    <cellStyle name="Normal 2 4 9 5 7" xfId="40018"/>
    <cellStyle name="Normal 2 4 9 6" xfId="40019"/>
    <cellStyle name="Normal 2 4 9 6 2" xfId="40020"/>
    <cellStyle name="Normal 2 4 9 6 2 2" xfId="40021"/>
    <cellStyle name="Normal 2 4 9 6 2 3" xfId="40022"/>
    <cellStyle name="Normal 2 4 9 6 2 4" xfId="40023"/>
    <cellStyle name="Normal 2 4 9 6 2 5" xfId="40024"/>
    <cellStyle name="Normal 2 4 9 6 2 6" xfId="40025"/>
    <cellStyle name="Normal 2 4 9 6 3" xfId="40026"/>
    <cellStyle name="Normal 2 4 9 6 4" xfId="40027"/>
    <cellStyle name="Normal 2 4 9 6 5" xfId="40028"/>
    <cellStyle name="Normal 2 4 9 6 6" xfId="40029"/>
    <cellStyle name="Normal 2 4 9 6 7" xfId="40030"/>
    <cellStyle name="Normal 2 4 9 7" xfId="40031"/>
    <cellStyle name="Normal 2 4 9 7 2" xfId="40032"/>
    <cellStyle name="Normal 2 4 9 7 2 2" xfId="40033"/>
    <cellStyle name="Normal 2 4 9 7 2 3" xfId="40034"/>
    <cellStyle name="Normal 2 4 9 7 2 4" xfId="40035"/>
    <cellStyle name="Normal 2 4 9 7 2 5" xfId="40036"/>
    <cellStyle name="Normal 2 4 9 7 2 6" xfId="40037"/>
    <cellStyle name="Normal 2 4 9 7 3" xfId="40038"/>
    <cellStyle name="Normal 2 4 9 7 4" xfId="40039"/>
    <cellStyle name="Normal 2 4 9 7 5" xfId="40040"/>
    <cellStyle name="Normal 2 4 9 7 6" xfId="40041"/>
    <cellStyle name="Normal 2 4 9 7 7" xfId="40042"/>
    <cellStyle name="Normal 2 4 9 8" xfId="40043"/>
    <cellStyle name="Normal 2 4 9 8 2" xfId="40044"/>
    <cellStyle name="Normal 2 4 9 8 3" xfId="40045"/>
    <cellStyle name="Normal 2 4 9 8 4" xfId="40046"/>
    <cellStyle name="Normal 2 4 9 8 5" xfId="40047"/>
    <cellStyle name="Normal 2 4 9 8 6" xfId="40048"/>
    <cellStyle name="Normal 2 4 9 9" xfId="40049"/>
    <cellStyle name="Normal 2 4 9 9 2" xfId="40050"/>
    <cellStyle name="Normal 2 4 9 9 2 2" xfId="40051"/>
    <cellStyle name="Normal 2 4 9 9 3" xfId="40052"/>
    <cellStyle name="Normal 2 40" xfId="40053"/>
    <cellStyle name="Normal 2 40 2" xfId="40054"/>
    <cellStyle name="Normal 2 41" xfId="40055"/>
    <cellStyle name="Normal 2 42" xfId="40056"/>
    <cellStyle name="Normal 2 43" xfId="40057"/>
    <cellStyle name="Normal 2 44" xfId="40058"/>
    <cellStyle name="Normal 2 45" xfId="40059"/>
    <cellStyle name="Normal 2 46" xfId="40060"/>
    <cellStyle name="Normal 2 47" xfId="40061"/>
    <cellStyle name="Normal 2 48" xfId="40062"/>
    <cellStyle name="Normal 2 49" xfId="40063"/>
    <cellStyle name="Normal 2 5" xfId="40064"/>
    <cellStyle name="Normal 2 5 10" xfId="40065"/>
    <cellStyle name="Normal 2 5 10 10" xfId="40066"/>
    <cellStyle name="Normal 2 5 10 11" xfId="40067"/>
    <cellStyle name="Normal 2 5 10 12" xfId="40068"/>
    <cellStyle name="Normal 2 5 10 13" xfId="40069"/>
    <cellStyle name="Normal 2 5 10 2" xfId="40070"/>
    <cellStyle name="Normal 2 5 10 2 2" xfId="40071"/>
    <cellStyle name="Normal 2 5 10 2 2 2" xfId="40072"/>
    <cellStyle name="Normal 2 5 10 2 2 3" xfId="40073"/>
    <cellStyle name="Normal 2 5 10 2 2 4" xfId="40074"/>
    <cellStyle name="Normal 2 5 10 2 2 5" xfId="40075"/>
    <cellStyle name="Normal 2 5 10 2 2 6" xfId="40076"/>
    <cellStyle name="Normal 2 5 10 2 3" xfId="40077"/>
    <cellStyle name="Normal 2 5 10 2 4" xfId="40078"/>
    <cellStyle name="Normal 2 5 10 2 5" xfId="40079"/>
    <cellStyle name="Normal 2 5 10 2 6" xfId="40080"/>
    <cellStyle name="Normal 2 5 10 2 7" xfId="40081"/>
    <cellStyle name="Normal 2 5 10 3" xfId="40082"/>
    <cellStyle name="Normal 2 5 10 3 2" xfId="40083"/>
    <cellStyle name="Normal 2 5 10 3 2 2" xfId="40084"/>
    <cellStyle name="Normal 2 5 10 3 2 3" xfId="40085"/>
    <cellStyle name="Normal 2 5 10 3 2 4" xfId="40086"/>
    <cellStyle name="Normal 2 5 10 3 2 5" xfId="40087"/>
    <cellStyle name="Normal 2 5 10 3 2 6" xfId="40088"/>
    <cellStyle name="Normal 2 5 10 3 3" xfId="40089"/>
    <cellStyle name="Normal 2 5 10 3 4" xfId="40090"/>
    <cellStyle name="Normal 2 5 10 3 5" xfId="40091"/>
    <cellStyle name="Normal 2 5 10 3 6" xfId="40092"/>
    <cellStyle name="Normal 2 5 10 3 7" xfId="40093"/>
    <cellStyle name="Normal 2 5 10 4" xfId="40094"/>
    <cellStyle name="Normal 2 5 10 4 2" xfId="40095"/>
    <cellStyle name="Normal 2 5 10 4 2 2" xfId="40096"/>
    <cellStyle name="Normal 2 5 10 4 2 3" xfId="40097"/>
    <cellStyle name="Normal 2 5 10 4 2 4" xfId="40098"/>
    <cellStyle name="Normal 2 5 10 4 2 5" xfId="40099"/>
    <cellStyle name="Normal 2 5 10 4 2 6" xfId="40100"/>
    <cellStyle name="Normal 2 5 10 4 3" xfId="40101"/>
    <cellStyle name="Normal 2 5 10 4 4" xfId="40102"/>
    <cellStyle name="Normal 2 5 10 4 5" xfId="40103"/>
    <cellStyle name="Normal 2 5 10 4 6" xfId="40104"/>
    <cellStyle name="Normal 2 5 10 4 7" xfId="40105"/>
    <cellStyle name="Normal 2 5 10 5" xfId="40106"/>
    <cellStyle name="Normal 2 5 10 5 2" xfId="40107"/>
    <cellStyle name="Normal 2 5 10 5 2 2" xfId="40108"/>
    <cellStyle name="Normal 2 5 10 5 2 3" xfId="40109"/>
    <cellStyle name="Normal 2 5 10 5 2 4" xfId="40110"/>
    <cellStyle name="Normal 2 5 10 5 2 5" xfId="40111"/>
    <cellStyle name="Normal 2 5 10 5 2 6" xfId="40112"/>
    <cellStyle name="Normal 2 5 10 5 3" xfId="40113"/>
    <cellStyle name="Normal 2 5 10 5 4" xfId="40114"/>
    <cellStyle name="Normal 2 5 10 5 5" xfId="40115"/>
    <cellStyle name="Normal 2 5 10 5 6" xfId="40116"/>
    <cellStyle name="Normal 2 5 10 5 7" xfId="40117"/>
    <cellStyle name="Normal 2 5 10 6" xfId="40118"/>
    <cellStyle name="Normal 2 5 10 6 2" xfId="40119"/>
    <cellStyle name="Normal 2 5 10 6 2 2" xfId="40120"/>
    <cellStyle name="Normal 2 5 10 6 2 3" xfId="40121"/>
    <cellStyle name="Normal 2 5 10 6 2 4" xfId="40122"/>
    <cellStyle name="Normal 2 5 10 6 2 5" xfId="40123"/>
    <cellStyle name="Normal 2 5 10 6 2 6" xfId="40124"/>
    <cellStyle name="Normal 2 5 10 6 3" xfId="40125"/>
    <cellStyle name="Normal 2 5 10 6 4" xfId="40126"/>
    <cellStyle name="Normal 2 5 10 6 5" xfId="40127"/>
    <cellStyle name="Normal 2 5 10 6 6" xfId="40128"/>
    <cellStyle name="Normal 2 5 10 6 7" xfId="40129"/>
    <cellStyle name="Normal 2 5 10 7" xfId="40130"/>
    <cellStyle name="Normal 2 5 10 7 2" xfId="40131"/>
    <cellStyle name="Normal 2 5 10 7 2 2" xfId="40132"/>
    <cellStyle name="Normal 2 5 10 7 2 3" xfId="40133"/>
    <cellStyle name="Normal 2 5 10 7 2 4" xfId="40134"/>
    <cellStyle name="Normal 2 5 10 7 2 5" xfId="40135"/>
    <cellStyle name="Normal 2 5 10 7 2 6" xfId="40136"/>
    <cellStyle name="Normal 2 5 10 7 3" xfId="40137"/>
    <cellStyle name="Normal 2 5 10 7 4" xfId="40138"/>
    <cellStyle name="Normal 2 5 10 7 5" xfId="40139"/>
    <cellStyle name="Normal 2 5 10 7 6" xfId="40140"/>
    <cellStyle name="Normal 2 5 10 7 7" xfId="40141"/>
    <cellStyle name="Normal 2 5 10 8" xfId="40142"/>
    <cellStyle name="Normal 2 5 10 8 2" xfId="40143"/>
    <cellStyle name="Normal 2 5 10 8 3" xfId="40144"/>
    <cellStyle name="Normal 2 5 10 8 4" xfId="40145"/>
    <cellStyle name="Normal 2 5 10 8 5" xfId="40146"/>
    <cellStyle name="Normal 2 5 10 8 6" xfId="40147"/>
    <cellStyle name="Normal 2 5 10 9" xfId="40148"/>
    <cellStyle name="Normal 2 5 11" xfId="40149"/>
    <cellStyle name="Normal 2 5 11 10" xfId="40150"/>
    <cellStyle name="Normal 2 5 11 11" xfId="40151"/>
    <cellStyle name="Normal 2 5 11 12" xfId="40152"/>
    <cellStyle name="Normal 2 5 11 13" xfId="40153"/>
    <cellStyle name="Normal 2 5 11 2" xfId="40154"/>
    <cellStyle name="Normal 2 5 11 2 2" xfId="40155"/>
    <cellStyle name="Normal 2 5 11 2 2 2" xfId="40156"/>
    <cellStyle name="Normal 2 5 11 2 2 3" xfId="40157"/>
    <cellStyle name="Normal 2 5 11 2 2 4" xfId="40158"/>
    <cellStyle name="Normal 2 5 11 2 2 5" xfId="40159"/>
    <cellStyle name="Normal 2 5 11 2 2 6" xfId="40160"/>
    <cellStyle name="Normal 2 5 11 2 3" xfId="40161"/>
    <cellStyle name="Normal 2 5 11 2 4" xfId="40162"/>
    <cellStyle name="Normal 2 5 11 2 5" xfId="40163"/>
    <cellStyle name="Normal 2 5 11 2 6" xfId="40164"/>
    <cellStyle name="Normal 2 5 11 2 7" xfId="40165"/>
    <cellStyle name="Normal 2 5 11 3" xfId="40166"/>
    <cellStyle name="Normal 2 5 11 3 2" xfId="40167"/>
    <cellStyle name="Normal 2 5 11 3 2 2" xfId="40168"/>
    <cellStyle name="Normal 2 5 11 3 2 3" xfId="40169"/>
    <cellStyle name="Normal 2 5 11 3 2 4" xfId="40170"/>
    <cellStyle name="Normal 2 5 11 3 2 5" xfId="40171"/>
    <cellStyle name="Normal 2 5 11 3 2 6" xfId="40172"/>
    <cellStyle name="Normal 2 5 11 3 3" xfId="40173"/>
    <cellStyle name="Normal 2 5 11 3 4" xfId="40174"/>
    <cellStyle name="Normal 2 5 11 3 5" xfId="40175"/>
    <cellStyle name="Normal 2 5 11 3 6" xfId="40176"/>
    <cellStyle name="Normal 2 5 11 3 7" xfId="40177"/>
    <cellStyle name="Normal 2 5 11 4" xfId="40178"/>
    <cellStyle name="Normal 2 5 11 4 2" xfId="40179"/>
    <cellStyle name="Normal 2 5 11 4 2 2" xfId="40180"/>
    <cellStyle name="Normal 2 5 11 4 2 3" xfId="40181"/>
    <cellStyle name="Normal 2 5 11 4 2 4" xfId="40182"/>
    <cellStyle name="Normal 2 5 11 4 2 5" xfId="40183"/>
    <cellStyle name="Normal 2 5 11 4 2 6" xfId="40184"/>
    <cellStyle name="Normal 2 5 11 4 3" xfId="40185"/>
    <cellStyle name="Normal 2 5 11 4 4" xfId="40186"/>
    <cellStyle name="Normal 2 5 11 4 5" xfId="40187"/>
    <cellStyle name="Normal 2 5 11 4 6" xfId="40188"/>
    <cellStyle name="Normal 2 5 11 4 7" xfId="40189"/>
    <cellStyle name="Normal 2 5 11 5" xfId="40190"/>
    <cellStyle name="Normal 2 5 11 5 2" xfId="40191"/>
    <cellStyle name="Normal 2 5 11 5 2 2" xfId="40192"/>
    <cellStyle name="Normal 2 5 11 5 2 3" xfId="40193"/>
    <cellStyle name="Normal 2 5 11 5 2 4" xfId="40194"/>
    <cellStyle name="Normal 2 5 11 5 2 5" xfId="40195"/>
    <cellStyle name="Normal 2 5 11 5 2 6" xfId="40196"/>
    <cellStyle name="Normal 2 5 11 5 3" xfId="40197"/>
    <cellStyle name="Normal 2 5 11 5 4" xfId="40198"/>
    <cellStyle name="Normal 2 5 11 5 5" xfId="40199"/>
    <cellStyle name="Normal 2 5 11 5 6" xfId="40200"/>
    <cellStyle name="Normal 2 5 11 5 7" xfId="40201"/>
    <cellStyle name="Normal 2 5 11 6" xfId="40202"/>
    <cellStyle name="Normal 2 5 11 6 2" xfId="40203"/>
    <cellStyle name="Normal 2 5 11 6 2 2" xfId="40204"/>
    <cellStyle name="Normal 2 5 11 6 2 3" xfId="40205"/>
    <cellStyle name="Normal 2 5 11 6 2 4" xfId="40206"/>
    <cellStyle name="Normal 2 5 11 6 2 5" xfId="40207"/>
    <cellStyle name="Normal 2 5 11 6 2 6" xfId="40208"/>
    <cellStyle name="Normal 2 5 11 6 3" xfId="40209"/>
    <cellStyle name="Normal 2 5 11 6 4" xfId="40210"/>
    <cellStyle name="Normal 2 5 11 6 5" xfId="40211"/>
    <cellStyle name="Normal 2 5 11 6 6" xfId="40212"/>
    <cellStyle name="Normal 2 5 11 6 7" xfId="40213"/>
    <cellStyle name="Normal 2 5 11 7" xfId="40214"/>
    <cellStyle name="Normal 2 5 11 7 2" xfId="40215"/>
    <cellStyle name="Normal 2 5 11 7 2 2" xfId="40216"/>
    <cellStyle name="Normal 2 5 11 7 2 3" xfId="40217"/>
    <cellStyle name="Normal 2 5 11 7 2 4" xfId="40218"/>
    <cellStyle name="Normal 2 5 11 7 2 5" xfId="40219"/>
    <cellStyle name="Normal 2 5 11 7 2 6" xfId="40220"/>
    <cellStyle name="Normal 2 5 11 7 3" xfId="40221"/>
    <cellStyle name="Normal 2 5 11 7 4" xfId="40222"/>
    <cellStyle name="Normal 2 5 11 7 5" xfId="40223"/>
    <cellStyle name="Normal 2 5 11 7 6" xfId="40224"/>
    <cellStyle name="Normal 2 5 11 7 7" xfId="40225"/>
    <cellStyle name="Normal 2 5 11 8" xfId="40226"/>
    <cellStyle name="Normal 2 5 11 8 2" xfId="40227"/>
    <cellStyle name="Normal 2 5 11 8 3" xfId="40228"/>
    <cellStyle name="Normal 2 5 11 8 4" xfId="40229"/>
    <cellStyle name="Normal 2 5 11 8 5" xfId="40230"/>
    <cellStyle name="Normal 2 5 11 8 6" xfId="40231"/>
    <cellStyle name="Normal 2 5 11 9" xfId="40232"/>
    <cellStyle name="Normal 2 5 12" xfId="40233"/>
    <cellStyle name="Normal 2 5 12 10" xfId="40234"/>
    <cellStyle name="Normal 2 5 12 11" xfId="40235"/>
    <cellStyle name="Normal 2 5 12 12" xfId="40236"/>
    <cellStyle name="Normal 2 5 12 13" xfId="40237"/>
    <cellStyle name="Normal 2 5 12 2" xfId="40238"/>
    <cellStyle name="Normal 2 5 12 2 2" xfId="40239"/>
    <cellStyle name="Normal 2 5 12 2 2 2" xfId="40240"/>
    <cellStyle name="Normal 2 5 12 2 2 2 2" xfId="40241"/>
    <cellStyle name="Normal 2 5 12 2 2 2 2 2" xfId="40242"/>
    <cellStyle name="Normal 2 5 12 2 2 2 3" xfId="40243"/>
    <cellStyle name="Normal 2 5 12 2 2 3" xfId="40244"/>
    <cellStyle name="Normal 2 5 12 2 2 4" xfId="40245"/>
    <cellStyle name="Normal 2 5 12 2 2 5" xfId="40246"/>
    <cellStyle name="Normal 2 5 12 2 2 6" xfId="40247"/>
    <cellStyle name="Normal 2 5 12 2 3" xfId="40248"/>
    <cellStyle name="Normal 2 5 12 2 4" xfId="40249"/>
    <cellStyle name="Normal 2 5 12 2 5" xfId="40250"/>
    <cellStyle name="Normal 2 5 12 2 6" xfId="40251"/>
    <cellStyle name="Normal 2 5 12 2 7" xfId="40252"/>
    <cellStyle name="Normal 2 5 12 3" xfId="40253"/>
    <cellStyle name="Normal 2 5 12 3 2" xfId="40254"/>
    <cellStyle name="Normal 2 5 12 3 2 2" xfId="40255"/>
    <cellStyle name="Normal 2 5 12 3 2 3" xfId="40256"/>
    <cellStyle name="Normal 2 5 12 3 2 4" xfId="40257"/>
    <cellStyle name="Normal 2 5 12 3 2 5" xfId="40258"/>
    <cellStyle name="Normal 2 5 12 3 2 6" xfId="40259"/>
    <cellStyle name="Normal 2 5 12 3 3" xfId="40260"/>
    <cellStyle name="Normal 2 5 12 3 4" xfId="40261"/>
    <cellStyle name="Normal 2 5 12 3 5" xfId="40262"/>
    <cellStyle name="Normal 2 5 12 3 6" xfId="40263"/>
    <cellStyle name="Normal 2 5 12 3 7" xfId="40264"/>
    <cellStyle name="Normal 2 5 12 4" xfId="40265"/>
    <cellStyle name="Normal 2 5 12 4 2" xfId="40266"/>
    <cellStyle name="Normal 2 5 12 4 2 2" xfId="40267"/>
    <cellStyle name="Normal 2 5 12 4 2 3" xfId="40268"/>
    <cellStyle name="Normal 2 5 12 4 2 4" xfId="40269"/>
    <cellStyle name="Normal 2 5 12 4 2 5" xfId="40270"/>
    <cellStyle name="Normal 2 5 12 4 2 6" xfId="40271"/>
    <cellStyle name="Normal 2 5 12 4 3" xfId="40272"/>
    <cellStyle name="Normal 2 5 12 4 3 2" xfId="40273"/>
    <cellStyle name="Normal 2 5 12 4 3 2 2" xfId="40274"/>
    <cellStyle name="Normal 2 5 12 4 3 3" xfId="40275"/>
    <cellStyle name="Normal 2 5 12 4 4" xfId="40276"/>
    <cellStyle name="Normal 2 5 12 4 5" xfId="40277"/>
    <cellStyle name="Normal 2 5 12 4 6" xfId="40278"/>
    <cellStyle name="Normal 2 5 12 4 7" xfId="40279"/>
    <cellStyle name="Normal 2 5 12 5" xfId="40280"/>
    <cellStyle name="Normal 2 5 12 5 2" xfId="40281"/>
    <cellStyle name="Normal 2 5 12 5 2 2" xfId="40282"/>
    <cellStyle name="Normal 2 5 12 5 2 3" xfId="40283"/>
    <cellStyle name="Normal 2 5 12 5 2 4" xfId="40284"/>
    <cellStyle name="Normal 2 5 12 5 2 5" xfId="40285"/>
    <cellStyle name="Normal 2 5 12 5 2 6" xfId="40286"/>
    <cellStyle name="Normal 2 5 12 5 3" xfId="40287"/>
    <cellStyle name="Normal 2 5 12 5 4" xfId="40288"/>
    <cellStyle name="Normal 2 5 12 5 5" xfId="40289"/>
    <cellStyle name="Normal 2 5 12 5 6" xfId="40290"/>
    <cellStyle name="Normal 2 5 12 5 7" xfId="40291"/>
    <cellStyle name="Normal 2 5 12 6" xfId="40292"/>
    <cellStyle name="Normal 2 5 12 6 2" xfId="40293"/>
    <cellStyle name="Normal 2 5 12 6 2 2" xfId="40294"/>
    <cellStyle name="Normal 2 5 12 6 2 3" xfId="40295"/>
    <cellStyle name="Normal 2 5 12 6 2 4" xfId="40296"/>
    <cellStyle name="Normal 2 5 12 6 2 5" xfId="40297"/>
    <cellStyle name="Normal 2 5 12 6 2 6" xfId="40298"/>
    <cellStyle name="Normal 2 5 12 6 3" xfId="40299"/>
    <cellStyle name="Normal 2 5 12 6 4" xfId="40300"/>
    <cellStyle name="Normal 2 5 12 6 5" xfId="40301"/>
    <cellStyle name="Normal 2 5 12 6 6" xfId="40302"/>
    <cellStyle name="Normal 2 5 12 6 7" xfId="40303"/>
    <cellStyle name="Normal 2 5 12 7" xfId="40304"/>
    <cellStyle name="Normal 2 5 12 7 2" xfId="40305"/>
    <cellStyle name="Normal 2 5 12 7 2 2" xfId="40306"/>
    <cellStyle name="Normal 2 5 12 7 2 3" xfId="40307"/>
    <cellStyle name="Normal 2 5 12 7 2 4" xfId="40308"/>
    <cellStyle name="Normal 2 5 12 7 2 5" xfId="40309"/>
    <cellStyle name="Normal 2 5 12 7 2 6" xfId="40310"/>
    <cellStyle name="Normal 2 5 12 7 3" xfId="40311"/>
    <cellStyle name="Normal 2 5 12 7 4" xfId="40312"/>
    <cellStyle name="Normal 2 5 12 7 5" xfId="40313"/>
    <cellStyle name="Normal 2 5 12 7 6" xfId="40314"/>
    <cellStyle name="Normal 2 5 12 7 7" xfId="40315"/>
    <cellStyle name="Normal 2 5 12 8" xfId="40316"/>
    <cellStyle name="Normal 2 5 12 8 2" xfId="40317"/>
    <cellStyle name="Normal 2 5 12 8 3" xfId="40318"/>
    <cellStyle name="Normal 2 5 12 8 4" xfId="40319"/>
    <cellStyle name="Normal 2 5 12 8 5" xfId="40320"/>
    <cellStyle name="Normal 2 5 12 8 6" xfId="40321"/>
    <cellStyle name="Normal 2 5 12 9" xfId="40322"/>
    <cellStyle name="Normal 2 5 13" xfId="40323"/>
    <cellStyle name="Normal 2 5 13 10" xfId="40324"/>
    <cellStyle name="Normal 2 5 13 11" xfId="40325"/>
    <cellStyle name="Normal 2 5 13 12" xfId="40326"/>
    <cellStyle name="Normal 2 5 13 13" xfId="40327"/>
    <cellStyle name="Normal 2 5 13 2" xfId="40328"/>
    <cellStyle name="Normal 2 5 13 2 2" xfId="40329"/>
    <cellStyle name="Normal 2 5 13 2 2 2" xfId="40330"/>
    <cellStyle name="Normal 2 5 13 2 2 3" xfId="40331"/>
    <cellStyle name="Normal 2 5 13 2 2 4" xfId="40332"/>
    <cellStyle name="Normal 2 5 13 2 2 5" xfId="40333"/>
    <cellStyle name="Normal 2 5 13 2 2 6" xfId="40334"/>
    <cellStyle name="Normal 2 5 13 2 3" xfId="40335"/>
    <cellStyle name="Normal 2 5 13 2 4" xfId="40336"/>
    <cellStyle name="Normal 2 5 13 2 5" xfId="40337"/>
    <cellStyle name="Normal 2 5 13 2 6" xfId="40338"/>
    <cellStyle name="Normal 2 5 13 2 7" xfId="40339"/>
    <cellStyle name="Normal 2 5 13 3" xfId="40340"/>
    <cellStyle name="Normal 2 5 13 3 2" xfId="40341"/>
    <cellStyle name="Normal 2 5 13 3 2 2" xfId="40342"/>
    <cellStyle name="Normal 2 5 13 3 2 3" xfId="40343"/>
    <cellStyle name="Normal 2 5 13 3 2 4" xfId="40344"/>
    <cellStyle name="Normal 2 5 13 3 2 5" xfId="40345"/>
    <cellStyle name="Normal 2 5 13 3 2 6" xfId="40346"/>
    <cellStyle name="Normal 2 5 13 3 3" xfId="40347"/>
    <cellStyle name="Normal 2 5 13 3 4" xfId="40348"/>
    <cellStyle name="Normal 2 5 13 3 5" xfId="40349"/>
    <cellStyle name="Normal 2 5 13 3 6" xfId="40350"/>
    <cellStyle name="Normal 2 5 13 3 7" xfId="40351"/>
    <cellStyle name="Normal 2 5 13 4" xfId="40352"/>
    <cellStyle name="Normal 2 5 13 4 2" xfId="40353"/>
    <cellStyle name="Normal 2 5 13 4 2 2" xfId="40354"/>
    <cellStyle name="Normal 2 5 13 4 2 3" xfId="40355"/>
    <cellStyle name="Normal 2 5 13 4 2 4" xfId="40356"/>
    <cellStyle name="Normal 2 5 13 4 2 5" xfId="40357"/>
    <cellStyle name="Normal 2 5 13 4 2 6" xfId="40358"/>
    <cellStyle name="Normal 2 5 13 4 3" xfId="40359"/>
    <cellStyle name="Normal 2 5 13 4 4" xfId="40360"/>
    <cellStyle name="Normal 2 5 13 4 5" xfId="40361"/>
    <cellStyle name="Normal 2 5 13 4 6" xfId="40362"/>
    <cellStyle name="Normal 2 5 13 4 7" xfId="40363"/>
    <cellStyle name="Normal 2 5 13 5" xfId="40364"/>
    <cellStyle name="Normal 2 5 13 5 2" xfId="40365"/>
    <cellStyle name="Normal 2 5 13 5 2 2" xfId="40366"/>
    <cellStyle name="Normal 2 5 13 5 2 3" xfId="40367"/>
    <cellStyle name="Normal 2 5 13 5 2 4" xfId="40368"/>
    <cellStyle name="Normal 2 5 13 5 2 5" xfId="40369"/>
    <cellStyle name="Normal 2 5 13 5 2 6" xfId="40370"/>
    <cellStyle name="Normal 2 5 13 5 3" xfId="40371"/>
    <cellStyle name="Normal 2 5 13 5 4" xfId="40372"/>
    <cellStyle name="Normal 2 5 13 5 5" xfId="40373"/>
    <cellStyle name="Normal 2 5 13 5 6" xfId="40374"/>
    <cellStyle name="Normal 2 5 13 5 7" xfId="40375"/>
    <cellStyle name="Normal 2 5 13 6" xfId="40376"/>
    <cellStyle name="Normal 2 5 13 6 2" xfId="40377"/>
    <cellStyle name="Normal 2 5 13 6 2 2" xfId="40378"/>
    <cellStyle name="Normal 2 5 13 6 2 3" xfId="40379"/>
    <cellStyle name="Normal 2 5 13 6 2 4" xfId="40380"/>
    <cellStyle name="Normal 2 5 13 6 2 5" xfId="40381"/>
    <cellStyle name="Normal 2 5 13 6 2 6" xfId="40382"/>
    <cellStyle name="Normal 2 5 13 6 3" xfId="40383"/>
    <cellStyle name="Normal 2 5 13 6 3 2" xfId="40384"/>
    <cellStyle name="Normal 2 5 13 6 3 2 2" xfId="40385"/>
    <cellStyle name="Normal 2 5 13 6 3 3" xfId="40386"/>
    <cellStyle name="Normal 2 5 13 6 4" xfId="40387"/>
    <cellStyle name="Normal 2 5 13 6 5" xfId="40388"/>
    <cellStyle name="Normal 2 5 13 6 6" xfId="40389"/>
    <cellStyle name="Normal 2 5 13 6 7" xfId="40390"/>
    <cellStyle name="Normal 2 5 13 7" xfId="40391"/>
    <cellStyle name="Normal 2 5 13 7 2" xfId="40392"/>
    <cellStyle name="Normal 2 5 13 7 2 2" xfId="40393"/>
    <cellStyle name="Normal 2 5 13 7 2 3" xfId="40394"/>
    <cellStyle name="Normal 2 5 13 7 2 4" xfId="40395"/>
    <cellStyle name="Normal 2 5 13 7 2 5" xfId="40396"/>
    <cellStyle name="Normal 2 5 13 7 2 6" xfId="40397"/>
    <cellStyle name="Normal 2 5 13 7 3" xfId="40398"/>
    <cellStyle name="Normal 2 5 13 7 4" xfId="40399"/>
    <cellStyle name="Normal 2 5 13 7 5" xfId="40400"/>
    <cellStyle name="Normal 2 5 13 7 6" xfId="40401"/>
    <cellStyle name="Normal 2 5 13 7 7" xfId="40402"/>
    <cellStyle name="Normal 2 5 13 8" xfId="40403"/>
    <cellStyle name="Normal 2 5 13 8 2" xfId="40404"/>
    <cellStyle name="Normal 2 5 13 8 3" xfId="40405"/>
    <cellStyle name="Normal 2 5 13 8 4" xfId="40406"/>
    <cellStyle name="Normal 2 5 13 8 5" xfId="40407"/>
    <cellStyle name="Normal 2 5 13 8 6" xfId="40408"/>
    <cellStyle name="Normal 2 5 13 9" xfId="40409"/>
    <cellStyle name="Normal 2 5 14" xfId="40410"/>
    <cellStyle name="Normal 2 5 14 2" xfId="40411"/>
    <cellStyle name="Normal 2 5 14 2 2" xfId="40412"/>
    <cellStyle name="Normal 2 5 14 2 3" xfId="40413"/>
    <cellStyle name="Normal 2 5 14 2 4" xfId="40414"/>
    <cellStyle name="Normal 2 5 14 2 5" xfId="40415"/>
    <cellStyle name="Normal 2 5 14 2 6" xfId="40416"/>
    <cellStyle name="Normal 2 5 14 3" xfId="40417"/>
    <cellStyle name="Normal 2 5 14 4" xfId="40418"/>
    <cellStyle name="Normal 2 5 14 5" xfId="40419"/>
    <cellStyle name="Normal 2 5 14 6" xfId="40420"/>
    <cellStyle name="Normal 2 5 14 7" xfId="40421"/>
    <cellStyle name="Normal 2 5 15" xfId="40422"/>
    <cellStyle name="Normal 2 5 15 2" xfId="40423"/>
    <cellStyle name="Normal 2 5 15 2 2" xfId="40424"/>
    <cellStyle name="Normal 2 5 15 2 3" xfId="40425"/>
    <cellStyle name="Normal 2 5 15 2 4" xfId="40426"/>
    <cellStyle name="Normal 2 5 15 2 5" xfId="40427"/>
    <cellStyle name="Normal 2 5 15 2 6" xfId="40428"/>
    <cellStyle name="Normal 2 5 15 3" xfId="40429"/>
    <cellStyle name="Normal 2 5 15 4" xfId="40430"/>
    <cellStyle name="Normal 2 5 15 5" xfId="40431"/>
    <cellStyle name="Normal 2 5 15 6" xfId="40432"/>
    <cellStyle name="Normal 2 5 15 7" xfId="40433"/>
    <cellStyle name="Normal 2 5 16" xfId="40434"/>
    <cellStyle name="Normal 2 5 16 2" xfId="40435"/>
    <cellStyle name="Normal 2 5 16 2 2" xfId="40436"/>
    <cellStyle name="Normal 2 5 16 2 3" xfId="40437"/>
    <cellStyle name="Normal 2 5 16 2 4" xfId="40438"/>
    <cellStyle name="Normal 2 5 16 2 5" xfId="40439"/>
    <cellStyle name="Normal 2 5 16 2 6" xfId="40440"/>
    <cellStyle name="Normal 2 5 16 3" xfId="40441"/>
    <cellStyle name="Normal 2 5 16 4" xfId="40442"/>
    <cellStyle name="Normal 2 5 16 5" xfId="40443"/>
    <cellStyle name="Normal 2 5 16 6" xfId="40444"/>
    <cellStyle name="Normal 2 5 16 7" xfId="40445"/>
    <cellStyle name="Normal 2 5 17" xfId="40446"/>
    <cellStyle name="Normal 2 5 17 2" xfId="40447"/>
    <cellStyle name="Normal 2 5 17 2 2" xfId="40448"/>
    <cellStyle name="Normal 2 5 17 2 3" xfId="40449"/>
    <cellStyle name="Normal 2 5 17 2 4" xfId="40450"/>
    <cellStyle name="Normal 2 5 17 2 5" xfId="40451"/>
    <cellStyle name="Normal 2 5 17 2 6" xfId="40452"/>
    <cellStyle name="Normal 2 5 17 3" xfId="40453"/>
    <cellStyle name="Normal 2 5 17 4" xfId="40454"/>
    <cellStyle name="Normal 2 5 17 5" xfId="40455"/>
    <cellStyle name="Normal 2 5 17 6" xfId="40456"/>
    <cellStyle name="Normal 2 5 17 7" xfId="40457"/>
    <cellStyle name="Normal 2 5 18" xfId="40458"/>
    <cellStyle name="Normal 2 5 18 2" xfId="40459"/>
    <cellStyle name="Normal 2 5 18 2 2" xfId="40460"/>
    <cellStyle name="Normal 2 5 18 2 3" xfId="40461"/>
    <cellStyle name="Normal 2 5 18 2 4" xfId="40462"/>
    <cellStyle name="Normal 2 5 18 2 5" xfId="40463"/>
    <cellStyle name="Normal 2 5 18 2 6" xfId="40464"/>
    <cellStyle name="Normal 2 5 18 3" xfId="40465"/>
    <cellStyle name="Normal 2 5 18 4" xfId="40466"/>
    <cellStyle name="Normal 2 5 18 5" xfId="40467"/>
    <cellStyle name="Normal 2 5 18 6" xfId="40468"/>
    <cellStyle name="Normal 2 5 18 7" xfId="40469"/>
    <cellStyle name="Normal 2 5 19" xfId="40470"/>
    <cellStyle name="Normal 2 5 19 2" xfId="40471"/>
    <cellStyle name="Normal 2 5 19 2 2" xfId="40472"/>
    <cellStyle name="Normal 2 5 19 2 3" xfId="40473"/>
    <cellStyle name="Normal 2 5 19 2 3 2" xfId="40474"/>
    <cellStyle name="Normal 2 5 19 2 3 2 2" xfId="40475"/>
    <cellStyle name="Normal 2 5 19 2 3 3" xfId="40476"/>
    <cellStyle name="Normal 2 5 19 2 4" xfId="40477"/>
    <cellStyle name="Normal 2 5 19 2 5" xfId="40478"/>
    <cellStyle name="Normal 2 5 19 2 6" xfId="40479"/>
    <cellStyle name="Normal 2 5 19 3" xfId="40480"/>
    <cellStyle name="Normal 2 5 19 4" xfId="40481"/>
    <cellStyle name="Normal 2 5 19 5" xfId="40482"/>
    <cellStyle name="Normal 2 5 19 6" xfId="40483"/>
    <cellStyle name="Normal 2 5 19 7" xfId="40484"/>
    <cellStyle name="Normal 2 5 2" xfId="40485"/>
    <cellStyle name="Normal 2 5 2 10" xfId="40486"/>
    <cellStyle name="Normal 2 5 2 11" xfId="40487"/>
    <cellStyle name="Normal 2 5 2 12" xfId="40488"/>
    <cellStyle name="Normal 2 5 2 13" xfId="40489"/>
    <cellStyle name="Normal 2 5 2 2" xfId="40490"/>
    <cellStyle name="Normal 2 5 2 2 2" xfId="40491"/>
    <cellStyle name="Normal 2 5 2 2 2 2" xfId="40492"/>
    <cellStyle name="Normal 2 5 2 2 2 3" xfId="40493"/>
    <cellStyle name="Normal 2 5 2 2 2 4" xfId="40494"/>
    <cellStyle name="Normal 2 5 2 2 2 5" xfId="40495"/>
    <cellStyle name="Normal 2 5 2 2 2 6" xfId="40496"/>
    <cellStyle name="Normal 2 5 2 2 3" xfId="40497"/>
    <cellStyle name="Normal 2 5 2 2 4" xfId="40498"/>
    <cellStyle name="Normal 2 5 2 2 5" xfId="40499"/>
    <cellStyle name="Normal 2 5 2 2 6" xfId="40500"/>
    <cellStyle name="Normal 2 5 2 2 7" xfId="40501"/>
    <cellStyle name="Normal 2 5 2 3" xfId="40502"/>
    <cellStyle name="Normal 2 5 2 3 2" xfId="40503"/>
    <cellStyle name="Normal 2 5 2 3 2 2" xfId="40504"/>
    <cellStyle name="Normal 2 5 2 3 2 3" xfId="40505"/>
    <cellStyle name="Normal 2 5 2 3 2 4" xfId="40506"/>
    <cellStyle name="Normal 2 5 2 3 2 5" xfId="40507"/>
    <cellStyle name="Normal 2 5 2 3 2 6" xfId="40508"/>
    <cellStyle name="Normal 2 5 2 3 3" xfId="40509"/>
    <cellStyle name="Normal 2 5 2 3 4" xfId="40510"/>
    <cellStyle name="Normal 2 5 2 3 5" xfId="40511"/>
    <cellStyle name="Normal 2 5 2 3 6" xfId="40512"/>
    <cellStyle name="Normal 2 5 2 3 7" xfId="40513"/>
    <cellStyle name="Normal 2 5 2 4" xfId="40514"/>
    <cellStyle name="Normal 2 5 2 4 2" xfId="40515"/>
    <cellStyle name="Normal 2 5 2 4 2 2" xfId="40516"/>
    <cellStyle name="Normal 2 5 2 4 2 3" xfId="40517"/>
    <cellStyle name="Normal 2 5 2 4 2 4" xfId="40518"/>
    <cellStyle name="Normal 2 5 2 4 2 5" xfId="40519"/>
    <cellStyle name="Normal 2 5 2 4 2 6" xfId="40520"/>
    <cellStyle name="Normal 2 5 2 4 3" xfId="40521"/>
    <cellStyle name="Normal 2 5 2 4 4" xfId="40522"/>
    <cellStyle name="Normal 2 5 2 4 5" xfId="40523"/>
    <cellStyle name="Normal 2 5 2 4 6" xfId="40524"/>
    <cellStyle name="Normal 2 5 2 4 7" xfId="40525"/>
    <cellStyle name="Normal 2 5 2 5" xfId="40526"/>
    <cellStyle name="Normal 2 5 2 5 2" xfId="40527"/>
    <cellStyle name="Normal 2 5 2 5 2 2" xfId="40528"/>
    <cellStyle name="Normal 2 5 2 5 2 3" xfId="40529"/>
    <cellStyle name="Normal 2 5 2 5 2 4" xfId="40530"/>
    <cellStyle name="Normal 2 5 2 5 2 5" xfId="40531"/>
    <cellStyle name="Normal 2 5 2 5 2 6" xfId="40532"/>
    <cellStyle name="Normal 2 5 2 5 3" xfId="40533"/>
    <cellStyle name="Normal 2 5 2 5 4" xfId="40534"/>
    <cellStyle name="Normal 2 5 2 5 5" xfId="40535"/>
    <cellStyle name="Normal 2 5 2 5 6" xfId="40536"/>
    <cellStyle name="Normal 2 5 2 5 7" xfId="40537"/>
    <cellStyle name="Normal 2 5 2 6" xfId="40538"/>
    <cellStyle name="Normal 2 5 2 6 2" xfId="40539"/>
    <cellStyle name="Normal 2 5 2 6 2 2" xfId="40540"/>
    <cellStyle name="Normal 2 5 2 6 2 3" xfId="40541"/>
    <cellStyle name="Normal 2 5 2 6 2 4" xfId="40542"/>
    <cellStyle name="Normal 2 5 2 6 2 5" xfId="40543"/>
    <cellStyle name="Normal 2 5 2 6 2 6" xfId="40544"/>
    <cellStyle name="Normal 2 5 2 6 3" xfId="40545"/>
    <cellStyle name="Normal 2 5 2 6 4" xfId="40546"/>
    <cellStyle name="Normal 2 5 2 6 5" xfId="40547"/>
    <cellStyle name="Normal 2 5 2 6 6" xfId="40548"/>
    <cellStyle name="Normal 2 5 2 6 7" xfId="40549"/>
    <cellStyle name="Normal 2 5 2 7" xfId="40550"/>
    <cellStyle name="Normal 2 5 2 7 2" xfId="40551"/>
    <cellStyle name="Normal 2 5 2 7 2 2" xfId="40552"/>
    <cellStyle name="Normal 2 5 2 7 2 3" xfId="40553"/>
    <cellStyle name="Normal 2 5 2 7 2 4" xfId="40554"/>
    <cellStyle name="Normal 2 5 2 7 2 5" xfId="40555"/>
    <cellStyle name="Normal 2 5 2 7 2 6" xfId="40556"/>
    <cellStyle name="Normal 2 5 2 7 3" xfId="40557"/>
    <cellStyle name="Normal 2 5 2 7 4" xfId="40558"/>
    <cellStyle name="Normal 2 5 2 7 5" xfId="40559"/>
    <cellStyle name="Normal 2 5 2 7 6" xfId="40560"/>
    <cellStyle name="Normal 2 5 2 7 7" xfId="40561"/>
    <cellStyle name="Normal 2 5 2 8" xfId="40562"/>
    <cellStyle name="Normal 2 5 2 8 2" xfId="40563"/>
    <cellStyle name="Normal 2 5 2 8 3" xfId="40564"/>
    <cellStyle name="Normal 2 5 2 8 4" xfId="40565"/>
    <cellStyle name="Normal 2 5 2 8 5" xfId="40566"/>
    <cellStyle name="Normal 2 5 2 8 6" xfId="40567"/>
    <cellStyle name="Normal 2 5 2 9" xfId="40568"/>
    <cellStyle name="Normal 2 5 20" xfId="40569"/>
    <cellStyle name="Normal 2 5 20 2" xfId="40570"/>
    <cellStyle name="Normal 2 5 20 3" xfId="40571"/>
    <cellStyle name="Normal 2 5 20 4" xfId="40572"/>
    <cellStyle name="Normal 2 5 20 5" xfId="40573"/>
    <cellStyle name="Normal 2 5 20 6" xfId="40574"/>
    <cellStyle name="Normal 2 5 21" xfId="40575"/>
    <cellStyle name="Normal 2 5 21 2" xfId="40576"/>
    <cellStyle name="Normal 2 5 21 3" xfId="40577"/>
    <cellStyle name="Normal 2 5 21 4" xfId="40578"/>
    <cellStyle name="Normal 2 5 21 5" xfId="40579"/>
    <cellStyle name="Normal 2 5 21 6" xfId="40580"/>
    <cellStyle name="Normal 2 5 22" xfId="40581"/>
    <cellStyle name="Normal 2 5 22 2" xfId="40582"/>
    <cellStyle name="Normal 2 5 23" xfId="40583"/>
    <cellStyle name="Normal 2 5 23 2" xfId="40584"/>
    <cellStyle name="Normal 2 5 24" xfId="40585"/>
    <cellStyle name="Normal 2 5 25" xfId="40586"/>
    <cellStyle name="Normal 2 5 26" xfId="40587"/>
    <cellStyle name="Normal 2 5 3" xfId="40588"/>
    <cellStyle name="Normal 2 5 3 10" xfId="40589"/>
    <cellStyle name="Normal 2 5 3 11" xfId="40590"/>
    <cellStyle name="Normal 2 5 3 12" xfId="40591"/>
    <cellStyle name="Normal 2 5 3 13" xfId="40592"/>
    <cellStyle name="Normal 2 5 3 2" xfId="40593"/>
    <cellStyle name="Normal 2 5 3 2 2" xfId="40594"/>
    <cellStyle name="Normal 2 5 3 2 2 2" xfId="40595"/>
    <cellStyle name="Normal 2 5 3 2 2 3" xfId="40596"/>
    <cellStyle name="Normal 2 5 3 2 2 4" xfId="40597"/>
    <cellStyle name="Normal 2 5 3 2 2 5" xfId="40598"/>
    <cellStyle name="Normal 2 5 3 2 2 6" xfId="40599"/>
    <cellStyle name="Normal 2 5 3 2 3" xfId="40600"/>
    <cellStyle name="Normal 2 5 3 2 4" xfId="40601"/>
    <cellStyle name="Normal 2 5 3 2 5" xfId="40602"/>
    <cellStyle name="Normal 2 5 3 2 6" xfId="40603"/>
    <cellStyle name="Normal 2 5 3 2 7" xfId="40604"/>
    <cellStyle name="Normal 2 5 3 3" xfId="40605"/>
    <cellStyle name="Normal 2 5 3 3 2" xfId="40606"/>
    <cellStyle name="Normal 2 5 3 3 2 2" xfId="40607"/>
    <cellStyle name="Normal 2 5 3 3 2 3" xfId="40608"/>
    <cellStyle name="Normal 2 5 3 3 2 4" xfId="40609"/>
    <cellStyle name="Normal 2 5 3 3 2 5" xfId="40610"/>
    <cellStyle name="Normal 2 5 3 3 2 6" xfId="40611"/>
    <cellStyle name="Normal 2 5 3 3 3" xfId="40612"/>
    <cellStyle name="Normal 2 5 3 3 4" xfId="40613"/>
    <cellStyle name="Normal 2 5 3 3 5" xfId="40614"/>
    <cellStyle name="Normal 2 5 3 3 6" xfId="40615"/>
    <cellStyle name="Normal 2 5 3 3 7" xfId="40616"/>
    <cellStyle name="Normal 2 5 3 4" xfId="40617"/>
    <cellStyle name="Normal 2 5 3 4 2" xfId="40618"/>
    <cellStyle name="Normal 2 5 3 4 2 2" xfId="40619"/>
    <cellStyle name="Normal 2 5 3 4 2 2 2" xfId="40620"/>
    <cellStyle name="Normal 2 5 3 4 2 2 2 2" xfId="40621"/>
    <cellStyle name="Normal 2 5 3 4 2 2 3" xfId="40622"/>
    <cellStyle name="Normal 2 5 3 4 2 3" xfId="40623"/>
    <cellStyle name="Normal 2 5 3 4 2 4" xfId="40624"/>
    <cellStyle name="Normal 2 5 3 4 2 5" xfId="40625"/>
    <cellStyle name="Normal 2 5 3 4 2 6" xfId="40626"/>
    <cellStyle name="Normal 2 5 3 4 3" xfId="40627"/>
    <cellStyle name="Normal 2 5 3 4 4" xfId="40628"/>
    <cellStyle name="Normal 2 5 3 4 5" xfId="40629"/>
    <cellStyle name="Normal 2 5 3 4 6" xfId="40630"/>
    <cellStyle name="Normal 2 5 3 4 7" xfId="40631"/>
    <cellStyle name="Normal 2 5 3 5" xfId="40632"/>
    <cellStyle name="Normal 2 5 3 5 2" xfId="40633"/>
    <cellStyle name="Normal 2 5 3 5 2 2" xfId="40634"/>
    <cellStyle name="Normal 2 5 3 5 2 3" xfId="40635"/>
    <cellStyle name="Normal 2 5 3 5 2 4" xfId="40636"/>
    <cellStyle name="Normal 2 5 3 5 2 5" xfId="40637"/>
    <cellStyle name="Normal 2 5 3 5 2 6" xfId="40638"/>
    <cellStyle name="Normal 2 5 3 5 3" xfId="40639"/>
    <cellStyle name="Normal 2 5 3 5 4" xfId="40640"/>
    <cellStyle name="Normal 2 5 3 5 5" xfId="40641"/>
    <cellStyle name="Normal 2 5 3 5 6" xfId="40642"/>
    <cellStyle name="Normal 2 5 3 5 7" xfId="40643"/>
    <cellStyle name="Normal 2 5 3 6" xfId="40644"/>
    <cellStyle name="Normal 2 5 3 6 2" xfId="40645"/>
    <cellStyle name="Normal 2 5 3 6 2 2" xfId="40646"/>
    <cellStyle name="Normal 2 5 3 6 2 3" xfId="40647"/>
    <cellStyle name="Normal 2 5 3 6 2 4" xfId="40648"/>
    <cellStyle name="Normal 2 5 3 6 2 5" xfId="40649"/>
    <cellStyle name="Normal 2 5 3 6 2 6" xfId="40650"/>
    <cellStyle name="Normal 2 5 3 6 3" xfId="40651"/>
    <cellStyle name="Normal 2 5 3 6 4" xfId="40652"/>
    <cellStyle name="Normal 2 5 3 6 5" xfId="40653"/>
    <cellStyle name="Normal 2 5 3 6 6" xfId="40654"/>
    <cellStyle name="Normal 2 5 3 6 7" xfId="40655"/>
    <cellStyle name="Normal 2 5 3 7" xfId="40656"/>
    <cellStyle name="Normal 2 5 3 7 2" xfId="40657"/>
    <cellStyle name="Normal 2 5 3 7 2 2" xfId="40658"/>
    <cellStyle name="Normal 2 5 3 7 2 3" xfId="40659"/>
    <cellStyle name="Normal 2 5 3 7 2 4" xfId="40660"/>
    <cellStyle name="Normal 2 5 3 7 2 5" xfId="40661"/>
    <cellStyle name="Normal 2 5 3 7 2 6" xfId="40662"/>
    <cellStyle name="Normal 2 5 3 7 3" xfId="40663"/>
    <cellStyle name="Normal 2 5 3 7 4" xfId="40664"/>
    <cellStyle name="Normal 2 5 3 7 4 2" xfId="40665"/>
    <cellStyle name="Normal 2 5 3 7 4 2 2" xfId="40666"/>
    <cellStyle name="Normal 2 5 3 7 4 3" xfId="40667"/>
    <cellStyle name="Normal 2 5 3 7 5" xfId="40668"/>
    <cellStyle name="Normal 2 5 3 7 6" xfId="40669"/>
    <cellStyle name="Normal 2 5 3 7 7" xfId="40670"/>
    <cellStyle name="Normal 2 5 3 8" xfId="40671"/>
    <cellStyle name="Normal 2 5 3 8 2" xfId="40672"/>
    <cellStyle name="Normal 2 5 3 8 3" xfId="40673"/>
    <cellStyle name="Normal 2 5 3 8 4" xfId="40674"/>
    <cellStyle name="Normal 2 5 3 8 5" xfId="40675"/>
    <cellStyle name="Normal 2 5 3 8 6" xfId="40676"/>
    <cellStyle name="Normal 2 5 3 9" xfId="40677"/>
    <cellStyle name="Normal 2 5 4" xfId="40678"/>
    <cellStyle name="Normal 2 5 4 10" xfId="40679"/>
    <cellStyle name="Normal 2 5 4 11" xfId="40680"/>
    <cellStyle name="Normal 2 5 4 12" xfId="40681"/>
    <cellStyle name="Normal 2 5 4 13" xfId="40682"/>
    <cellStyle name="Normal 2 5 4 2" xfId="40683"/>
    <cellStyle name="Normal 2 5 4 2 2" xfId="40684"/>
    <cellStyle name="Normal 2 5 4 2 2 2" xfId="40685"/>
    <cellStyle name="Normal 2 5 4 2 2 3" xfId="40686"/>
    <cellStyle name="Normal 2 5 4 2 2 3 2" xfId="40687"/>
    <cellStyle name="Normal 2 5 4 2 2 3 2 2" xfId="40688"/>
    <cellStyle name="Normal 2 5 4 2 2 3 3" xfId="40689"/>
    <cellStyle name="Normal 2 5 4 2 2 4" xfId="40690"/>
    <cellStyle name="Normal 2 5 4 2 2 5" xfId="40691"/>
    <cellStyle name="Normal 2 5 4 2 2 6" xfId="40692"/>
    <cellStyle name="Normal 2 5 4 2 3" xfId="40693"/>
    <cellStyle name="Normal 2 5 4 2 4" xfId="40694"/>
    <cellStyle name="Normal 2 5 4 2 5" xfId="40695"/>
    <cellStyle name="Normal 2 5 4 2 6" xfId="40696"/>
    <cellStyle name="Normal 2 5 4 2 7" xfId="40697"/>
    <cellStyle name="Normal 2 5 4 3" xfId="40698"/>
    <cellStyle name="Normal 2 5 4 3 2" xfId="40699"/>
    <cellStyle name="Normal 2 5 4 3 2 2" xfId="40700"/>
    <cellStyle name="Normal 2 5 4 3 2 3" xfId="40701"/>
    <cellStyle name="Normal 2 5 4 3 2 4" xfId="40702"/>
    <cellStyle name="Normal 2 5 4 3 2 5" xfId="40703"/>
    <cellStyle name="Normal 2 5 4 3 2 6" xfId="40704"/>
    <cellStyle name="Normal 2 5 4 3 3" xfId="40705"/>
    <cellStyle name="Normal 2 5 4 3 4" xfId="40706"/>
    <cellStyle name="Normal 2 5 4 3 4 2" xfId="40707"/>
    <cellStyle name="Normal 2 5 4 3 4 2 2" xfId="40708"/>
    <cellStyle name="Normal 2 5 4 3 4 3" xfId="40709"/>
    <cellStyle name="Normal 2 5 4 3 5" xfId="40710"/>
    <cellStyle name="Normal 2 5 4 3 6" xfId="40711"/>
    <cellStyle name="Normal 2 5 4 3 7" xfId="40712"/>
    <cellStyle name="Normal 2 5 4 4" xfId="40713"/>
    <cellStyle name="Normal 2 5 4 4 2" xfId="40714"/>
    <cellStyle name="Normal 2 5 4 4 2 2" xfId="40715"/>
    <cellStyle name="Normal 2 5 4 4 2 3" xfId="40716"/>
    <cellStyle name="Normal 2 5 4 4 2 4" xfId="40717"/>
    <cellStyle name="Normal 2 5 4 4 2 5" xfId="40718"/>
    <cellStyle name="Normal 2 5 4 4 2 6" xfId="40719"/>
    <cellStyle name="Normal 2 5 4 4 3" xfId="40720"/>
    <cellStyle name="Normal 2 5 4 4 4" xfId="40721"/>
    <cellStyle name="Normal 2 5 4 4 5" xfId="40722"/>
    <cellStyle name="Normal 2 5 4 4 6" xfId="40723"/>
    <cellStyle name="Normal 2 5 4 4 7" xfId="40724"/>
    <cellStyle name="Normal 2 5 4 5" xfId="40725"/>
    <cellStyle name="Normal 2 5 4 5 2" xfId="40726"/>
    <cellStyle name="Normal 2 5 4 5 2 2" xfId="40727"/>
    <cellStyle name="Normal 2 5 4 5 2 3" xfId="40728"/>
    <cellStyle name="Normal 2 5 4 5 2 4" xfId="40729"/>
    <cellStyle name="Normal 2 5 4 5 2 5" xfId="40730"/>
    <cellStyle name="Normal 2 5 4 5 2 6" xfId="40731"/>
    <cellStyle name="Normal 2 5 4 5 3" xfId="40732"/>
    <cellStyle name="Normal 2 5 4 5 4" xfId="40733"/>
    <cellStyle name="Normal 2 5 4 5 5" xfId="40734"/>
    <cellStyle name="Normal 2 5 4 5 6" xfId="40735"/>
    <cellStyle name="Normal 2 5 4 5 7" xfId="40736"/>
    <cellStyle name="Normal 2 5 4 6" xfId="40737"/>
    <cellStyle name="Normal 2 5 4 6 2" xfId="40738"/>
    <cellStyle name="Normal 2 5 4 6 2 2" xfId="40739"/>
    <cellStyle name="Normal 2 5 4 6 2 2 2" xfId="40740"/>
    <cellStyle name="Normal 2 5 4 6 2 2 2 2" xfId="40741"/>
    <cellStyle name="Normal 2 5 4 6 2 2 3" xfId="40742"/>
    <cellStyle name="Normal 2 5 4 6 2 3" xfId="40743"/>
    <cellStyle name="Normal 2 5 4 6 2 4" xfId="40744"/>
    <cellStyle name="Normal 2 5 4 6 2 5" xfId="40745"/>
    <cellStyle name="Normal 2 5 4 6 2 6" xfId="40746"/>
    <cellStyle name="Normal 2 5 4 6 3" xfId="40747"/>
    <cellStyle name="Normal 2 5 4 6 4" xfId="40748"/>
    <cellStyle name="Normal 2 5 4 6 5" xfId="40749"/>
    <cellStyle name="Normal 2 5 4 6 6" xfId="40750"/>
    <cellStyle name="Normal 2 5 4 6 7" xfId="40751"/>
    <cellStyle name="Normal 2 5 4 7" xfId="40752"/>
    <cellStyle name="Normal 2 5 4 7 2" xfId="40753"/>
    <cellStyle name="Normal 2 5 4 7 2 2" xfId="40754"/>
    <cellStyle name="Normal 2 5 4 7 2 3" xfId="40755"/>
    <cellStyle name="Normal 2 5 4 7 2 4" xfId="40756"/>
    <cellStyle name="Normal 2 5 4 7 2 5" xfId="40757"/>
    <cellStyle name="Normal 2 5 4 7 2 6" xfId="40758"/>
    <cellStyle name="Normal 2 5 4 7 3" xfId="40759"/>
    <cellStyle name="Normal 2 5 4 7 4" xfId="40760"/>
    <cellStyle name="Normal 2 5 4 7 5" xfId="40761"/>
    <cellStyle name="Normal 2 5 4 7 6" xfId="40762"/>
    <cellStyle name="Normal 2 5 4 7 7" xfId="40763"/>
    <cellStyle name="Normal 2 5 4 8" xfId="40764"/>
    <cellStyle name="Normal 2 5 4 8 2" xfId="40765"/>
    <cellStyle name="Normal 2 5 4 8 3" xfId="40766"/>
    <cellStyle name="Normal 2 5 4 8 4" xfId="40767"/>
    <cellStyle name="Normal 2 5 4 8 5" xfId="40768"/>
    <cellStyle name="Normal 2 5 4 8 6" xfId="40769"/>
    <cellStyle name="Normal 2 5 4 9" xfId="40770"/>
    <cellStyle name="Normal 2 5 5" xfId="40771"/>
    <cellStyle name="Normal 2 5 5 10" xfId="40772"/>
    <cellStyle name="Normal 2 5 5 11" xfId="40773"/>
    <cellStyle name="Normal 2 5 5 12" xfId="40774"/>
    <cellStyle name="Normal 2 5 5 13" xfId="40775"/>
    <cellStyle name="Normal 2 5 5 2" xfId="40776"/>
    <cellStyle name="Normal 2 5 5 2 2" xfId="40777"/>
    <cellStyle name="Normal 2 5 5 2 2 2" xfId="40778"/>
    <cellStyle name="Normal 2 5 5 2 2 3" xfId="40779"/>
    <cellStyle name="Normal 2 5 5 2 2 4" xfId="40780"/>
    <cellStyle name="Normal 2 5 5 2 2 5" xfId="40781"/>
    <cellStyle name="Normal 2 5 5 2 2 6" xfId="40782"/>
    <cellStyle name="Normal 2 5 5 2 3" xfId="40783"/>
    <cellStyle name="Normal 2 5 5 2 4" xfId="40784"/>
    <cellStyle name="Normal 2 5 5 2 5" xfId="40785"/>
    <cellStyle name="Normal 2 5 5 2 6" xfId="40786"/>
    <cellStyle name="Normal 2 5 5 2 7" xfId="40787"/>
    <cellStyle name="Normal 2 5 5 3" xfId="40788"/>
    <cellStyle name="Normal 2 5 5 3 2" xfId="40789"/>
    <cellStyle name="Normal 2 5 5 3 2 2" xfId="40790"/>
    <cellStyle name="Normal 2 5 5 3 2 3" xfId="40791"/>
    <cellStyle name="Normal 2 5 5 3 2 4" xfId="40792"/>
    <cellStyle name="Normal 2 5 5 3 2 5" xfId="40793"/>
    <cellStyle name="Normal 2 5 5 3 2 6" xfId="40794"/>
    <cellStyle name="Normal 2 5 5 3 3" xfId="40795"/>
    <cellStyle name="Normal 2 5 5 3 4" xfId="40796"/>
    <cellStyle name="Normal 2 5 5 3 5" xfId="40797"/>
    <cellStyle name="Normal 2 5 5 3 6" xfId="40798"/>
    <cellStyle name="Normal 2 5 5 3 7" xfId="40799"/>
    <cellStyle name="Normal 2 5 5 4" xfId="40800"/>
    <cellStyle name="Normal 2 5 5 4 2" xfId="40801"/>
    <cellStyle name="Normal 2 5 5 4 2 2" xfId="40802"/>
    <cellStyle name="Normal 2 5 5 4 2 3" xfId="40803"/>
    <cellStyle name="Normal 2 5 5 4 2 4" xfId="40804"/>
    <cellStyle name="Normal 2 5 5 4 2 5" xfId="40805"/>
    <cellStyle name="Normal 2 5 5 4 2 6" xfId="40806"/>
    <cellStyle name="Normal 2 5 5 4 3" xfId="40807"/>
    <cellStyle name="Normal 2 5 5 4 4" xfId="40808"/>
    <cellStyle name="Normal 2 5 5 4 5" xfId="40809"/>
    <cellStyle name="Normal 2 5 5 4 6" xfId="40810"/>
    <cellStyle name="Normal 2 5 5 4 7" xfId="40811"/>
    <cellStyle name="Normal 2 5 5 5" xfId="40812"/>
    <cellStyle name="Normal 2 5 5 5 2" xfId="40813"/>
    <cellStyle name="Normal 2 5 5 5 2 2" xfId="40814"/>
    <cellStyle name="Normal 2 5 5 5 2 3" xfId="40815"/>
    <cellStyle name="Normal 2 5 5 5 2 4" xfId="40816"/>
    <cellStyle name="Normal 2 5 5 5 2 5" xfId="40817"/>
    <cellStyle name="Normal 2 5 5 5 2 6" xfId="40818"/>
    <cellStyle name="Normal 2 5 5 5 3" xfId="40819"/>
    <cellStyle name="Normal 2 5 5 5 4" xfId="40820"/>
    <cellStyle name="Normal 2 5 5 5 5" xfId="40821"/>
    <cellStyle name="Normal 2 5 5 5 6" xfId="40822"/>
    <cellStyle name="Normal 2 5 5 5 7" xfId="40823"/>
    <cellStyle name="Normal 2 5 5 6" xfId="40824"/>
    <cellStyle name="Normal 2 5 5 6 2" xfId="40825"/>
    <cellStyle name="Normal 2 5 5 6 2 2" xfId="40826"/>
    <cellStyle name="Normal 2 5 5 6 2 3" xfId="40827"/>
    <cellStyle name="Normal 2 5 5 6 2 4" xfId="40828"/>
    <cellStyle name="Normal 2 5 5 6 2 5" xfId="40829"/>
    <cellStyle name="Normal 2 5 5 6 2 6" xfId="40830"/>
    <cellStyle name="Normal 2 5 5 6 3" xfId="40831"/>
    <cellStyle name="Normal 2 5 5 6 4" xfId="40832"/>
    <cellStyle name="Normal 2 5 5 6 5" xfId="40833"/>
    <cellStyle name="Normal 2 5 5 6 6" xfId="40834"/>
    <cellStyle name="Normal 2 5 5 6 7" xfId="40835"/>
    <cellStyle name="Normal 2 5 5 7" xfId="40836"/>
    <cellStyle name="Normal 2 5 5 7 2" xfId="40837"/>
    <cellStyle name="Normal 2 5 5 7 2 2" xfId="40838"/>
    <cellStyle name="Normal 2 5 5 7 2 3" xfId="40839"/>
    <cellStyle name="Normal 2 5 5 7 2 4" xfId="40840"/>
    <cellStyle name="Normal 2 5 5 7 2 5" xfId="40841"/>
    <cellStyle name="Normal 2 5 5 7 2 6" xfId="40842"/>
    <cellStyle name="Normal 2 5 5 7 3" xfId="40843"/>
    <cellStyle name="Normal 2 5 5 7 4" xfId="40844"/>
    <cellStyle name="Normal 2 5 5 7 5" xfId="40845"/>
    <cellStyle name="Normal 2 5 5 7 6" xfId="40846"/>
    <cellStyle name="Normal 2 5 5 7 7" xfId="40847"/>
    <cellStyle name="Normal 2 5 5 8" xfId="40848"/>
    <cellStyle name="Normal 2 5 5 8 2" xfId="40849"/>
    <cellStyle name="Normal 2 5 5 8 3" xfId="40850"/>
    <cellStyle name="Normal 2 5 5 8 4" xfId="40851"/>
    <cellStyle name="Normal 2 5 5 8 5" xfId="40852"/>
    <cellStyle name="Normal 2 5 5 8 6" xfId="40853"/>
    <cellStyle name="Normal 2 5 5 9" xfId="40854"/>
    <cellStyle name="Normal 2 5 6" xfId="40855"/>
    <cellStyle name="Normal 2 5 6 10" xfId="40856"/>
    <cellStyle name="Normal 2 5 6 11" xfId="40857"/>
    <cellStyle name="Normal 2 5 6 12" xfId="40858"/>
    <cellStyle name="Normal 2 5 6 13" xfId="40859"/>
    <cellStyle name="Normal 2 5 6 2" xfId="40860"/>
    <cellStyle name="Normal 2 5 6 2 2" xfId="40861"/>
    <cellStyle name="Normal 2 5 6 2 2 2" xfId="40862"/>
    <cellStyle name="Normal 2 5 6 2 2 3" xfId="40863"/>
    <cellStyle name="Normal 2 5 6 2 2 4" xfId="40864"/>
    <cellStyle name="Normal 2 5 6 2 2 5" xfId="40865"/>
    <cellStyle name="Normal 2 5 6 2 2 6" xfId="40866"/>
    <cellStyle name="Normal 2 5 6 2 3" xfId="40867"/>
    <cellStyle name="Normal 2 5 6 2 4" xfId="40868"/>
    <cellStyle name="Normal 2 5 6 2 5" xfId="40869"/>
    <cellStyle name="Normal 2 5 6 2 6" xfId="40870"/>
    <cellStyle name="Normal 2 5 6 2 7" xfId="40871"/>
    <cellStyle name="Normal 2 5 6 3" xfId="40872"/>
    <cellStyle name="Normal 2 5 6 3 2" xfId="40873"/>
    <cellStyle name="Normal 2 5 6 3 2 2" xfId="40874"/>
    <cellStyle name="Normal 2 5 6 3 2 3" xfId="40875"/>
    <cellStyle name="Normal 2 5 6 3 2 4" xfId="40876"/>
    <cellStyle name="Normal 2 5 6 3 2 5" xfId="40877"/>
    <cellStyle name="Normal 2 5 6 3 2 6" xfId="40878"/>
    <cellStyle name="Normal 2 5 6 3 3" xfId="40879"/>
    <cellStyle name="Normal 2 5 6 3 4" xfId="40880"/>
    <cellStyle name="Normal 2 5 6 3 5" xfId="40881"/>
    <cellStyle name="Normal 2 5 6 3 6" xfId="40882"/>
    <cellStyle name="Normal 2 5 6 3 7" xfId="40883"/>
    <cellStyle name="Normal 2 5 6 4" xfId="40884"/>
    <cellStyle name="Normal 2 5 6 4 2" xfId="40885"/>
    <cellStyle name="Normal 2 5 6 4 2 2" xfId="40886"/>
    <cellStyle name="Normal 2 5 6 4 2 3" xfId="40887"/>
    <cellStyle name="Normal 2 5 6 4 2 4" xfId="40888"/>
    <cellStyle name="Normal 2 5 6 4 2 5" xfId="40889"/>
    <cellStyle name="Normal 2 5 6 4 2 6" xfId="40890"/>
    <cellStyle name="Normal 2 5 6 4 3" xfId="40891"/>
    <cellStyle name="Normal 2 5 6 4 4" xfId="40892"/>
    <cellStyle name="Normal 2 5 6 4 5" xfId="40893"/>
    <cellStyle name="Normal 2 5 6 4 6" xfId="40894"/>
    <cellStyle name="Normal 2 5 6 4 7" xfId="40895"/>
    <cellStyle name="Normal 2 5 6 5" xfId="40896"/>
    <cellStyle name="Normal 2 5 6 5 2" xfId="40897"/>
    <cellStyle name="Normal 2 5 6 5 2 2" xfId="40898"/>
    <cellStyle name="Normal 2 5 6 5 2 3" xfId="40899"/>
    <cellStyle name="Normal 2 5 6 5 2 4" xfId="40900"/>
    <cellStyle name="Normal 2 5 6 5 2 5" xfId="40901"/>
    <cellStyle name="Normal 2 5 6 5 2 6" xfId="40902"/>
    <cellStyle name="Normal 2 5 6 5 3" xfId="40903"/>
    <cellStyle name="Normal 2 5 6 5 4" xfId="40904"/>
    <cellStyle name="Normal 2 5 6 5 5" xfId="40905"/>
    <cellStyle name="Normal 2 5 6 5 6" xfId="40906"/>
    <cellStyle name="Normal 2 5 6 5 7" xfId="40907"/>
    <cellStyle name="Normal 2 5 6 6" xfId="40908"/>
    <cellStyle name="Normal 2 5 6 6 2" xfId="40909"/>
    <cellStyle name="Normal 2 5 6 6 2 2" xfId="40910"/>
    <cellStyle name="Normal 2 5 6 6 2 3" xfId="40911"/>
    <cellStyle name="Normal 2 5 6 6 2 4" xfId="40912"/>
    <cellStyle name="Normal 2 5 6 6 2 5" xfId="40913"/>
    <cellStyle name="Normal 2 5 6 6 2 6" xfId="40914"/>
    <cellStyle name="Normal 2 5 6 6 3" xfId="40915"/>
    <cellStyle name="Normal 2 5 6 6 4" xfId="40916"/>
    <cellStyle name="Normal 2 5 6 6 5" xfId="40917"/>
    <cellStyle name="Normal 2 5 6 6 6" xfId="40918"/>
    <cellStyle name="Normal 2 5 6 6 7" xfId="40919"/>
    <cellStyle name="Normal 2 5 6 7" xfId="40920"/>
    <cellStyle name="Normal 2 5 6 7 2" xfId="40921"/>
    <cellStyle name="Normal 2 5 6 7 2 2" xfId="40922"/>
    <cellStyle name="Normal 2 5 6 7 2 3" xfId="40923"/>
    <cellStyle name="Normal 2 5 6 7 2 4" xfId="40924"/>
    <cellStyle name="Normal 2 5 6 7 2 5" xfId="40925"/>
    <cellStyle name="Normal 2 5 6 7 2 6" xfId="40926"/>
    <cellStyle name="Normal 2 5 6 7 3" xfId="40927"/>
    <cellStyle name="Normal 2 5 6 7 4" xfId="40928"/>
    <cellStyle name="Normal 2 5 6 7 5" xfId="40929"/>
    <cellStyle name="Normal 2 5 6 7 6" xfId="40930"/>
    <cellStyle name="Normal 2 5 6 7 7" xfId="40931"/>
    <cellStyle name="Normal 2 5 6 8" xfId="40932"/>
    <cellStyle name="Normal 2 5 6 8 2" xfId="40933"/>
    <cellStyle name="Normal 2 5 6 8 3" xfId="40934"/>
    <cellStyle name="Normal 2 5 6 8 4" xfId="40935"/>
    <cellStyle name="Normal 2 5 6 8 5" xfId="40936"/>
    <cellStyle name="Normal 2 5 6 8 6" xfId="40937"/>
    <cellStyle name="Normal 2 5 6 9" xfId="40938"/>
    <cellStyle name="Normal 2 5 7" xfId="40939"/>
    <cellStyle name="Normal 2 5 7 10" xfId="40940"/>
    <cellStyle name="Normal 2 5 7 11" xfId="40941"/>
    <cellStyle name="Normal 2 5 7 12" xfId="40942"/>
    <cellStyle name="Normal 2 5 7 13" xfId="40943"/>
    <cellStyle name="Normal 2 5 7 2" xfId="40944"/>
    <cellStyle name="Normal 2 5 7 2 2" xfId="40945"/>
    <cellStyle name="Normal 2 5 7 2 2 2" xfId="40946"/>
    <cellStyle name="Normal 2 5 7 2 2 3" xfId="40947"/>
    <cellStyle name="Normal 2 5 7 2 2 4" xfId="40948"/>
    <cellStyle name="Normal 2 5 7 2 2 5" xfId="40949"/>
    <cellStyle name="Normal 2 5 7 2 2 6" xfId="40950"/>
    <cellStyle name="Normal 2 5 7 2 3" xfId="40951"/>
    <cellStyle name="Normal 2 5 7 2 4" xfId="40952"/>
    <cellStyle name="Normal 2 5 7 2 5" xfId="40953"/>
    <cellStyle name="Normal 2 5 7 2 6" xfId="40954"/>
    <cellStyle name="Normal 2 5 7 2 7" xfId="40955"/>
    <cellStyle name="Normal 2 5 7 3" xfId="40956"/>
    <cellStyle name="Normal 2 5 7 3 2" xfId="40957"/>
    <cellStyle name="Normal 2 5 7 3 2 2" xfId="40958"/>
    <cellStyle name="Normal 2 5 7 3 2 3" xfId="40959"/>
    <cellStyle name="Normal 2 5 7 3 2 4" xfId="40960"/>
    <cellStyle name="Normal 2 5 7 3 2 5" xfId="40961"/>
    <cellStyle name="Normal 2 5 7 3 2 6" xfId="40962"/>
    <cellStyle name="Normal 2 5 7 3 3" xfId="40963"/>
    <cellStyle name="Normal 2 5 7 3 4" xfId="40964"/>
    <cellStyle name="Normal 2 5 7 3 5" xfId="40965"/>
    <cellStyle name="Normal 2 5 7 3 6" xfId="40966"/>
    <cellStyle name="Normal 2 5 7 3 7" xfId="40967"/>
    <cellStyle name="Normal 2 5 7 4" xfId="40968"/>
    <cellStyle name="Normal 2 5 7 4 2" xfId="40969"/>
    <cellStyle name="Normal 2 5 7 4 2 2" xfId="40970"/>
    <cellStyle name="Normal 2 5 7 4 2 3" xfId="40971"/>
    <cellStyle name="Normal 2 5 7 4 2 4" xfId="40972"/>
    <cellStyle name="Normal 2 5 7 4 2 5" xfId="40973"/>
    <cellStyle name="Normal 2 5 7 4 2 6" xfId="40974"/>
    <cellStyle name="Normal 2 5 7 4 3" xfId="40975"/>
    <cellStyle name="Normal 2 5 7 4 4" xfId="40976"/>
    <cellStyle name="Normal 2 5 7 4 5" xfId="40977"/>
    <cellStyle name="Normal 2 5 7 4 6" xfId="40978"/>
    <cellStyle name="Normal 2 5 7 4 7" xfId="40979"/>
    <cellStyle name="Normal 2 5 7 5" xfId="40980"/>
    <cellStyle name="Normal 2 5 7 5 2" xfId="40981"/>
    <cellStyle name="Normal 2 5 7 5 2 2" xfId="40982"/>
    <cellStyle name="Normal 2 5 7 5 2 3" xfId="40983"/>
    <cellStyle name="Normal 2 5 7 5 2 4" xfId="40984"/>
    <cellStyle name="Normal 2 5 7 5 2 5" xfId="40985"/>
    <cellStyle name="Normal 2 5 7 5 2 6" xfId="40986"/>
    <cellStyle name="Normal 2 5 7 5 3" xfId="40987"/>
    <cellStyle name="Normal 2 5 7 5 4" xfId="40988"/>
    <cellStyle name="Normal 2 5 7 5 5" xfId="40989"/>
    <cellStyle name="Normal 2 5 7 5 6" xfId="40990"/>
    <cellStyle name="Normal 2 5 7 5 7" xfId="40991"/>
    <cellStyle name="Normal 2 5 7 6" xfId="40992"/>
    <cellStyle name="Normal 2 5 7 6 2" xfId="40993"/>
    <cellStyle name="Normal 2 5 7 6 2 2" xfId="40994"/>
    <cellStyle name="Normal 2 5 7 6 2 3" xfId="40995"/>
    <cellStyle name="Normal 2 5 7 6 2 4" xfId="40996"/>
    <cellStyle name="Normal 2 5 7 6 2 5" xfId="40997"/>
    <cellStyle name="Normal 2 5 7 6 2 6" xfId="40998"/>
    <cellStyle name="Normal 2 5 7 6 3" xfId="40999"/>
    <cellStyle name="Normal 2 5 7 6 4" xfId="41000"/>
    <cellStyle name="Normal 2 5 7 6 5" xfId="41001"/>
    <cellStyle name="Normal 2 5 7 6 6" xfId="41002"/>
    <cellStyle name="Normal 2 5 7 6 7" xfId="41003"/>
    <cellStyle name="Normal 2 5 7 7" xfId="41004"/>
    <cellStyle name="Normal 2 5 7 7 2" xfId="41005"/>
    <cellStyle name="Normal 2 5 7 7 2 2" xfId="41006"/>
    <cellStyle name="Normal 2 5 7 7 2 3" xfId="41007"/>
    <cellStyle name="Normal 2 5 7 7 2 4" xfId="41008"/>
    <cellStyle name="Normal 2 5 7 7 2 5" xfId="41009"/>
    <cellStyle name="Normal 2 5 7 7 2 6" xfId="41010"/>
    <cellStyle name="Normal 2 5 7 7 3" xfId="41011"/>
    <cellStyle name="Normal 2 5 7 7 4" xfId="41012"/>
    <cellStyle name="Normal 2 5 7 7 5" xfId="41013"/>
    <cellStyle name="Normal 2 5 7 7 6" xfId="41014"/>
    <cellStyle name="Normal 2 5 7 7 7" xfId="41015"/>
    <cellStyle name="Normal 2 5 7 8" xfId="41016"/>
    <cellStyle name="Normal 2 5 7 8 2" xfId="41017"/>
    <cellStyle name="Normal 2 5 7 8 3" xfId="41018"/>
    <cellStyle name="Normal 2 5 7 8 4" xfId="41019"/>
    <cellStyle name="Normal 2 5 7 8 5" xfId="41020"/>
    <cellStyle name="Normal 2 5 7 8 6" xfId="41021"/>
    <cellStyle name="Normal 2 5 7 9" xfId="41022"/>
    <cellStyle name="Normal 2 5 8" xfId="41023"/>
    <cellStyle name="Normal 2 5 8 10" xfId="41024"/>
    <cellStyle name="Normal 2 5 8 11" xfId="41025"/>
    <cellStyle name="Normal 2 5 8 12" xfId="41026"/>
    <cellStyle name="Normal 2 5 8 13" xfId="41027"/>
    <cellStyle name="Normal 2 5 8 2" xfId="41028"/>
    <cellStyle name="Normal 2 5 8 2 2" xfId="41029"/>
    <cellStyle name="Normal 2 5 8 2 2 2" xfId="41030"/>
    <cellStyle name="Normal 2 5 8 2 2 3" xfId="41031"/>
    <cellStyle name="Normal 2 5 8 2 2 4" xfId="41032"/>
    <cellStyle name="Normal 2 5 8 2 2 5" xfId="41033"/>
    <cellStyle name="Normal 2 5 8 2 2 6" xfId="41034"/>
    <cellStyle name="Normal 2 5 8 2 3" xfId="41035"/>
    <cellStyle name="Normal 2 5 8 2 4" xfId="41036"/>
    <cellStyle name="Normal 2 5 8 2 5" xfId="41037"/>
    <cellStyle name="Normal 2 5 8 2 6" xfId="41038"/>
    <cellStyle name="Normal 2 5 8 2 7" xfId="41039"/>
    <cellStyle name="Normal 2 5 8 3" xfId="41040"/>
    <cellStyle name="Normal 2 5 8 3 2" xfId="41041"/>
    <cellStyle name="Normal 2 5 8 3 2 2" xfId="41042"/>
    <cellStyle name="Normal 2 5 8 3 2 3" xfId="41043"/>
    <cellStyle name="Normal 2 5 8 3 2 4" xfId="41044"/>
    <cellStyle name="Normal 2 5 8 3 2 5" xfId="41045"/>
    <cellStyle name="Normal 2 5 8 3 2 6" xfId="41046"/>
    <cellStyle name="Normal 2 5 8 3 3" xfId="41047"/>
    <cellStyle name="Normal 2 5 8 3 4" xfId="41048"/>
    <cellStyle name="Normal 2 5 8 3 5" xfId="41049"/>
    <cellStyle name="Normal 2 5 8 3 6" xfId="41050"/>
    <cellStyle name="Normal 2 5 8 3 7" xfId="41051"/>
    <cellStyle name="Normal 2 5 8 4" xfId="41052"/>
    <cellStyle name="Normal 2 5 8 4 2" xfId="41053"/>
    <cellStyle name="Normal 2 5 8 4 2 2" xfId="41054"/>
    <cellStyle name="Normal 2 5 8 4 2 2 2" xfId="41055"/>
    <cellStyle name="Normal 2 5 8 4 2 3" xfId="41056"/>
    <cellStyle name="Normal 2 5 8 4 2 4" xfId="41057"/>
    <cellStyle name="Normal 2 5 8 4 2 5" xfId="41058"/>
    <cellStyle name="Normal 2 5 8 4 2 6" xfId="41059"/>
    <cellStyle name="Normal 2 5 8 4 3" xfId="41060"/>
    <cellStyle name="Normal 2 5 8 4 4" xfId="41061"/>
    <cellStyle name="Normal 2 5 8 4 5" xfId="41062"/>
    <cellStyle name="Normal 2 5 8 4 6" xfId="41063"/>
    <cellStyle name="Normal 2 5 8 4 7" xfId="41064"/>
    <cellStyle name="Normal 2 5 8 5" xfId="41065"/>
    <cellStyle name="Normal 2 5 8 5 2" xfId="41066"/>
    <cellStyle name="Normal 2 5 8 5 2 2" xfId="41067"/>
    <cellStyle name="Normal 2 5 8 5 2 3" xfId="41068"/>
    <cellStyle name="Normal 2 5 8 5 2 4" xfId="41069"/>
    <cellStyle name="Normal 2 5 8 5 2 5" xfId="41070"/>
    <cellStyle name="Normal 2 5 8 5 2 6" xfId="41071"/>
    <cellStyle name="Normal 2 5 8 5 3" xfId="41072"/>
    <cellStyle name="Normal 2 5 8 5 4" xfId="41073"/>
    <cellStyle name="Normal 2 5 8 5 5" xfId="41074"/>
    <cellStyle name="Normal 2 5 8 5 6" xfId="41075"/>
    <cellStyle name="Normal 2 5 8 5 7" xfId="41076"/>
    <cellStyle name="Normal 2 5 8 6" xfId="41077"/>
    <cellStyle name="Normal 2 5 8 6 2" xfId="41078"/>
    <cellStyle name="Normal 2 5 8 6 2 2" xfId="41079"/>
    <cellStyle name="Normal 2 5 8 6 2 3" xfId="41080"/>
    <cellStyle name="Normal 2 5 8 6 2 4" xfId="41081"/>
    <cellStyle name="Normal 2 5 8 6 2 5" xfId="41082"/>
    <cellStyle name="Normal 2 5 8 6 2 6" xfId="41083"/>
    <cellStyle name="Normal 2 5 8 6 3" xfId="41084"/>
    <cellStyle name="Normal 2 5 8 6 4" xfId="41085"/>
    <cellStyle name="Normal 2 5 8 6 5" xfId="41086"/>
    <cellStyle name="Normal 2 5 8 6 6" xfId="41087"/>
    <cellStyle name="Normal 2 5 8 6 7" xfId="41088"/>
    <cellStyle name="Normal 2 5 8 7" xfId="41089"/>
    <cellStyle name="Normal 2 5 8 7 2" xfId="41090"/>
    <cellStyle name="Normal 2 5 8 7 2 2" xfId="41091"/>
    <cellStyle name="Normal 2 5 8 7 2 3" xfId="41092"/>
    <cellStyle name="Normal 2 5 8 7 2 4" xfId="41093"/>
    <cellStyle name="Normal 2 5 8 7 2 5" xfId="41094"/>
    <cellStyle name="Normal 2 5 8 7 2 6" xfId="41095"/>
    <cellStyle name="Normal 2 5 8 7 3" xfId="41096"/>
    <cellStyle name="Normal 2 5 8 7 4" xfId="41097"/>
    <cellStyle name="Normal 2 5 8 7 5" xfId="41098"/>
    <cellStyle name="Normal 2 5 8 7 6" xfId="41099"/>
    <cellStyle name="Normal 2 5 8 7 7" xfId="41100"/>
    <cellStyle name="Normal 2 5 8 8" xfId="41101"/>
    <cellStyle name="Normal 2 5 8 8 2" xfId="41102"/>
    <cellStyle name="Normal 2 5 8 8 2 2" xfId="41103"/>
    <cellStyle name="Normal 2 5 8 8 2 2 2" xfId="41104"/>
    <cellStyle name="Normal 2 5 8 8 2 3" xfId="41105"/>
    <cellStyle name="Normal 2 5 8 8 3" xfId="41106"/>
    <cellStyle name="Normal 2 5 8 8 4" xfId="41107"/>
    <cellStyle name="Normal 2 5 8 8 5" xfId="41108"/>
    <cellStyle name="Normal 2 5 8 8 6" xfId="41109"/>
    <cellStyle name="Normal 2 5 8 9" xfId="41110"/>
    <cellStyle name="Normal 2 5 9" xfId="41111"/>
    <cellStyle name="Normal 2 5 9 10" xfId="41112"/>
    <cellStyle name="Normal 2 5 9 11" xfId="41113"/>
    <cellStyle name="Normal 2 5 9 12" xfId="41114"/>
    <cellStyle name="Normal 2 5 9 13" xfId="41115"/>
    <cellStyle name="Normal 2 5 9 2" xfId="41116"/>
    <cellStyle name="Normal 2 5 9 2 2" xfId="41117"/>
    <cellStyle name="Normal 2 5 9 2 2 2" xfId="41118"/>
    <cellStyle name="Normal 2 5 9 2 2 3" xfId="41119"/>
    <cellStyle name="Normal 2 5 9 2 2 4" xfId="41120"/>
    <cellStyle name="Normal 2 5 9 2 2 5" xfId="41121"/>
    <cellStyle name="Normal 2 5 9 2 2 6" xfId="41122"/>
    <cellStyle name="Normal 2 5 9 2 3" xfId="41123"/>
    <cellStyle name="Normal 2 5 9 2 4" xfId="41124"/>
    <cellStyle name="Normal 2 5 9 2 5" xfId="41125"/>
    <cellStyle name="Normal 2 5 9 2 6" xfId="41126"/>
    <cellStyle name="Normal 2 5 9 2 7" xfId="41127"/>
    <cellStyle name="Normal 2 5 9 3" xfId="41128"/>
    <cellStyle name="Normal 2 5 9 3 2" xfId="41129"/>
    <cellStyle name="Normal 2 5 9 3 2 2" xfId="41130"/>
    <cellStyle name="Normal 2 5 9 3 2 3" xfId="41131"/>
    <cellStyle name="Normal 2 5 9 3 2 4" xfId="41132"/>
    <cellStyle name="Normal 2 5 9 3 2 5" xfId="41133"/>
    <cellStyle name="Normal 2 5 9 3 2 6" xfId="41134"/>
    <cellStyle name="Normal 2 5 9 3 3" xfId="41135"/>
    <cellStyle name="Normal 2 5 9 3 4" xfId="41136"/>
    <cellStyle name="Normal 2 5 9 3 5" xfId="41137"/>
    <cellStyle name="Normal 2 5 9 3 6" xfId="41138"/>
    <cellStyle name="Normal 2 5 9 3 7" xfId="41139"/>
    <cellStyle name="Normal 2 5 9 4" xfId="41140"/>
    <cellStyle name="Normal 2 5 9 4 2" xfId="41141"/>
    <cellStyle name="Normal 2 5 9 4 2 2" xfId="41142"/>
    <cellStyle name="Normal 2 5 9 4 2 3" xfId="41143"/>
    <cellStyle name="Normal 2 5 9 4 2 4" xfId="41144"/>
    <cellStyle name="Normal 2 5 9 4 2 5" xfId="41145"/>
    <cellStyle name="Normal 2 5 9 4 2 6" xfId="41146"/>
    <cellStyle name="Normal 2 5 9 4 3" xfId="41147"/>
    <cellStyle name="Normal 2 5 9 4 4" xfId="41148"/>
    <cellStyle name="Normal 2 5 9 4 5" xfId="41149"/>
    <cellStyle name="Normal 2 5 9 4 6" xfId="41150"/>
    <cellStyle name="Normal 2 5 9 4 7" xfId="41151"/>
    <cellStyle name="Normal 2 5 9 5" xfId="41152"/>
    <cellStyle name="Normal 2 5 9 5 2" xfId="41153"/>
    <cellStyle name="Normal 2 5 9 5 2 2" xfId="41154"/>
    <cellStyle name="Normal 2 5 9 5 2 3" xfId="41155"/>
    <cellStyle name="Normal 2 5 9 5 2 4" xfId="41156"/>
    <cellStyle name="Normal 2 5 9 5 2 5" xfId="41157"/>
    <cellStyle name="Normal 2 5 9 5 2 6" xfId="41158"/>
    <cellStyle name="Normal 2 5 9 5 3" xfId="41159"/>
    <cellStyle name="Normal 2 5 9 5 4" xfId="41160"/>
    <cellStyle name="Normal 2 5 9 5 5" xfId="41161"/>
    <cellStyle name="Normal 2 5 9 5 6" xfId="41162"/>
    <cellStyle name="Normal 2 5 9 5 7" xfId="41163"/>
    <cellStyle name="Normal 2 5 9 6" xfId="41164"/>
    <cellStyle name="Normal 2 5 9 6 2" xfId="41165"/>
    <cellStyle name="Normal 2 5 9 6 2 2" xfId="41166"/>
    <cellStyle name="Normal 2 5 9 6 2 3" xfId="41167"/>
    <cellStyle name="Normal 2 5 9 6 2 4" xfId="41168"/>
    <cellStyle name="Normal 2 5 9 6 2 5" xfId="41169"/>
    <cellStyle name="Normal 2 5 9 6 2 6" xfId="41170"/>
    <cellStyle name="Normal 2 5 9 6 3" xfId="41171"/>
    <cellStyle name="Normal 2 5 9 6 3 2" xfId="41172"/>
    <cellStyle name="Normal 2 5 9 6 4" xfId="41173"/>
    <cellStyle name="Normal 2 5 9 6 5" xfId="41174"/>
    <cellStyle name="Normal 2 5 9 6 6" xfId="41175"/>
    <cellStyle name="Normal 2 5 9 6 7" xfId="41176"/>
    <cellStyle name="Normal 2 5 9 7" xfId="41177"/>
    <cellStyle name="Normal 2 5 9 7 2" xfId="41178"/>
    <cellStyle name="Normal 2 5 9 7 2 2" xfId="41179"/>
    <cellStyle name="Normal 2 5 9 7 2 3" xfId="41180"/>
    <cellStyle name="Normal 2 5 9 7 2 4" xfId="41181"/>
    <cellStyle name="Normal 2 5 9 7 2 5" xfId="41182"/>
    <cellStyle name="Normal 2 5 9 7 2 6" xfId="41183"/>
    <cellStyle name="Normal 2 5 9 7 3" xfId="41184"/>
    <cellStyle name="Normal 2 5 9 7 3 2" xfId="41185"/>
    <cellStyle name="Normal 2 5 9 7 4" xfId="41186"/>
    <cellStyle name="Normal 2 5 9 7 5" xfId="41187"/>
    <cellStyle name="Normal 2 5 9 7 6" xfId="41188"/>
    <cellStyle name="Normal 2 5 9 7 7" xfId="41189"/>
    <cellStyle name="Normal 2 5 9 8" xfId="41190"/>
    <cellStyle name="Normal 2 5 9 8 2" xfId="41191"/>
    <cellStyle name="Normal 2 5 9 8 3" xfId="41192"/>
    <cellStyle name="Normal 2 5 9 8 4" xfId="41193"/>
    <cellStyle name="Normal 2 5 9 8 5" xfId="41194"/>
    <cellStyle name="Normal 2 5 9 8 6" xfId="41195"/>
    <cellStyle name="Normal 2 5 9 9" xfId="41196"/>
    <cellStyle name="Normal 2 5 9 9 2" xfId="41197"/>
    <cellStyle name="Normal 2 5 9 9 2 2" xfId="41198"/>
    <cellStyle name="Normal 2 5 9 9 3" xfId="41199"/>
    <cellStyle name="Normal 2 50" xfId="41200"/>
    <cellStyle name="Normal 2 51" xfId="41201"/>
    <cellStyle name="Normal 2 52" xfId="41202"/>
    <cellStyle name="Normal 2 53" xfId="41203"/>
    <cellStyle name="Normal 2 54" xfId="41204"/>
    <cellStyle name="Normal 2 55" xfId="41205"/>
    <cellStyle name="Normal 2 56" xfId="41206"/>
    <cellStyle name="Normal 2 57" xfId="41207"/>
    <cellStyle name="Normal 2 58" xfId="41208"/>
    <cellStyle name="Normal 2 59" xfId="41209"/>
    <cellStyle name="Normal 2 6" xfId="41210"/>
    <cellStyle name="Normal 2 6 10" xfId="41211"/>
    <cellStyle name="Normal 2 6 10 10" xfId="41212"/>
    <cellStyle name="Normal 2 6 10 11" xfId="41213"/>
    <cellStyle name="Normal 2 6 10 12" xfId="41214"/>
    <cellStyle name="Normal 2 6 10 13" xfId="41215"/>
    <cellStyle name="Normal 2 6 10 2" xfId="41216"/>
    <cellStyle name="Normal 2 6 10 2 2" xfId="41217"/>
    <cellStyle name="Normal 2 6 10 2 2 2" xfId="41218"/>
    <cellStyle name="Normal 2 6 10 2 2 3" xfId="41219"/>
    <cellStyle name="Normal 2 6 10 2 2 4" xfId="41220"/>
    <cellStyle name="Normal 2 6 10 2 2 5" xfId="41221"/>
    <cellStyle name="Normal 2 6 10 2 2 6" xfId="41222"/>
    <cellStyle name="Normal 2 6 10 2 3" xfId="41223"/>
    <cellStyle name="Normal 2 6 10 2 4" xfId="41224"/>
    <cellStyle name="Normal 2 6 10 2 5" xfId="41225"/>
    <cellStyle name="Normal 2 6 10 2 6" xfId="41226"/>
    <cellStyle name="Normal 2 6 10 2 7" xfId="41227"/>
    <cellStyle name="Normal 2 6 10 3" xfId="41228"/>
    <cellStyle name="Normal 2 6 10 3 2" xfId="41229"/>
    <cellStyle name="Normal 2 6 10 3 2 2" xfId="41230"/>
    <cellStyle name="Normal 2 6 10 3 2 3" xfId="41231"/>
    <cellStyle name="Normal 2 6 10 3 2 4" xfId="41232"/>
    <cellStyle name="Normal 2 6 10 3 2 5" xfId="41233"/>
    <cellStyle name="Normal 2 6 10 3 2 6" xfId="41234"/>
    <cellStyle name="Normal 2 6 10 3 3" xfId="41235"/>
    <cellStyle name="Normal 2 6 10 3 4" xfId="41236"/>
    <cellStyle name="Normal 2 6 10 3 5" xfId="41237"/>
    <cellStyle name="Normal 2 6 10 3 6" xfId="41238"/>
    <cellStyle name="Normal 2 6 10 3 7" xfId="41239"/>
    <cellStyle name="Normal 2 6 10 4" xfId="41240"/>
    <cellStyle name="Normal 2 6 10 4 2" xfId="41241"/>
    <cellStyle name="Normal 2 6 10 4 2 2" xfId="41242"/>
    <cellStyle name="Normal 2 6 10 4 2 3" xfId="41243"/>
    <cellStyle name="Normal 2 6 10 4 2 4" xfId="41244"/>
    <cellStyle name="Normal 2 6 10 4 2 5" xfId="41245"/>
    <cellStyle name="Normal 2 6 10 4 2 6" xfId="41246"/>
    <cellStyle name="Normal 2 6 10 4 3" xfId="41247"/>
    <cellStyle name="Normal 2 6 10 4 4" xfId="41248"/>
    <cellStyle name="Normal 2 6 10 4 5" xfId="41249"/>
    <cellStyle name="Normal 2 6 10 4 6" xfId="41250"/>
    <cellStyle name="Normal 2 6 10 4 7" xfId="41251"/>
    <cellStyle name="Normal 2 6 10 5" xfId="41252"/>
    <cellStyle name="Normal 2 6 10 5 2" xfId="41253"/>
    <cellStyle name="Normal 2 6 10 5 2 2" xfId="41254"/>
    <cellStyle name="Normal 2 6 10 5 2 3" xfId="41255"/>
    <cellStyle name="Normal 2 6 10 5 2 4" xfId="41256"/>
    <cellStyle name="Normal 2 6 10 5 2 5" xfId="41257"/>
    <cellStyle name="Normal 2 6 10 5 2 6" xfId="41258"/>
    <cellStyle name="Normal 2 6 10 5 3" xfId="41259"/>
    <cellStyle name="Normal 2 6 10 5 4" xfId="41260"/>
    <cellStyle name="Normal 2 6 10 5 5" xfId="41261"/>
    <cellStyle name="Normal 2 6 10 5 6" xfId="41262"/>
    <cellStyle name="Normal 2 6 10 5 7" xfId="41263"/>
    <cellStyle name="Normal 2 6 10 6" xfId="41264"/>
    <cellStyle name="Normal 2 6 10 6 2" xfId="41265"/>
    <cellStyle name="Normal 2 6 10 6 2 2" xfId="41266"/>
    <cellStyle name="Normal 2 6 10 6 2 3" xfId="41267"/>
    <cellStyle name="Normal 2 6 10 6 2 4" xfId="41268"/>
    <cellStyle name="Normal 2 6 10 6 2 5" xfId="41269"/>
    <cellStyle name="Normal 2 6 10 6 2 6" xfId="41270"/>
    <cellStyle name="Normal 2 6 10 6 3" xfId="41271"/>
    <cellStyle name="Normal 2 6 10 6 4" xfId="41272"/>
    <cellStyle name="Normal 2 6 10 6 5" xfId="41273"/>
    <cellStyle name="Normal 2 6 10 6 6" xfId="41274"/>
    <cellStyle name="Normal 2 6 10 6 7" xfId="41275"/>
    <cellStyle name="Normal 2 6 10 7" xfId="41276"/>
    <cellStyle name="Normal 2 6 10 7 2" xfId="41277"/>
    <cellStyle name="Normal 2 6 10 7 2 2" xfId="41278"/>
    <cellStyle name="Normal 2 6 10 7 2 3" xfId="41279"/>
    <cellStyle name="Normal 2 6 10 7 2 4" xfId="41280"/>
    <cellStyle name="Normal 2 6 10 7 2 5" xfId="41281"/>
    <cellStyle name="Normal 2 6 10 7 2 6" xfId="41282"/>
    <cellStyle name="Normal 2 6 10 7 3" xfId="41283"/>
    <cellStyle name="Normal 2 6 10 7 4" xfId="41284"/>
    <cellStyle name="Normal 2 6 10 7 5" xfId="41285"/>
    <cellStyle name="Normal 2 6 10 7 6" xfId="41286"/>
    <cellStyle name="Normal 2 6 10 7 7" xfId="41287"/>
    <cellStyle name="Normal 2 6 10 8" xfId="41288"/>
    <cellStyle name="Normal 2 6 10 8 2" xfId="41289"/>
    <cellStyle name="Normal 2 6 10 8 3" xfId="41290"/>
    <cellStyle name="Normal 2 6 10 8 4" xfId="41291"/>
    <cellStyle name="Normal 2 6 10 8 5" xfId="41292"/>
    <cellStyle name="Normal 2 6 10 8 6" xfId="41293"/>
    <cellStyle name="Normal 2 6 10 9" xfId="41294"/>
    <cellStyle name="Normal 2 6 11" xfId="41295"/>
    <cellStyle name="Normal 2 6 11 10" xfId="41296"/>
    <cellStyle name="Normal 2 6 11 10 2" xfId="41297"/>
    <cellStyle name="Normal 2 6 11 10 2 2" xfId="41298"/>
    <cellStyle name="Normal 2 6 11 10 3" xfId="41299"/>
    <cellStyle name="Normal 2 6 11 11" xfId="41300"/>
    <cellStyle name="Normal 2 6 11 12" xfId="41301"/>
    <cellStyle name="Normal 2 6 11 13" xfId="41302"/>
    <cellStyle name="Normal 2 6 11 2" xfId="41303"/>
    <cellStyle name="Normal 2 6 11 2 2" xfId="41304"/>
    <cellStyle name="Normal 2 6 11 2 2 2" xfId="41305"/>
    <cellStyle name="Normal 2 6 11 2 2 3" xfId="41306"/>
    <cellStyle name="Normal 2 6 11 2 2 4" xfId="41307"/>
    <cellStyle name="Normal 2 6 11 2 2 5" xfId="41308"/>
    <cellStyle name="Normal 2 6 11 2 2 6" xfId="41309"/>
    <cellStyle name="Normal 2 6 11 2 3" xfId="41310"/>
    <cellStyle name="Normal 2 6 11 2 4" xfId="41311"/>
    <cellStyle name="Normal 2 6 11 2 5" xfId="41312"/>
    <cellStyle name="Normal 2 6 11 2 6" xfId="41313"/>
    <cellStyle name="Normal 2 6 11 2 7" xfId="41314"/>
    <cellStyle name="Normal 2 6 11 3" xfId="41315"/>
    <cellStyle name="Normal 2 6 11 3 2" xfId="41316"/>
    <cellStyle name="Normal 2 6 11 3 2 2" xfId="41317"/>
    <cellStyle name="Normal 2 6 11 3 2 3" xfId="41318"/>
    <cellStyle name="Normal 2 6 11 3 2 4" xfId="41319"/>
    <cellStyle name="Normal 2 6 11 3 2 5" xfId="41320"/>
    <cellStyle name="Normal 2 6 11 3 2 6" xfId="41321"/>
    <cellStyle name="Normal 2 6 11 3 3" xfId="41322"/>
    <cellStyle name="Normal 2 6 11 3 4" xfId="41323"/>
    <cellStyle name="Normal 2 6 11 3 5" xfId="41324"/>
    <cellStyle name="Normal 2 6 11 3 6" xfId="41325"/>
    <cellStyle name="Normal 2 6 11 3 7" xfId="41326"/>
    <cellStyle name="Normal 2 6 11 4" xfId="41327"/>
    <cellStyle name="Normal 2 6 11 4 2" xfId="41328"/>
    <cellStyle name="Normal 2 6 11 4 2 2" xfId="41329"/>
    <cellStyle name="Normal 2 6 11 4 2 3" xfId="41330"/>
    <cellStyle name="Normal 2 6 11 4 2 4" xfId="41331"/>
    <cellStyle name="Normal 2 6 11 4 2 5" xfId="41332"/>
    <cellStyle name="Normal 2 6 11 4 2 6" xfId="41333"/>
    <cellStyle name="Normal 2 6 11 4 3" xfId="41334"/>
    <cellStyle name="Normal 2 6 11 4 4" xfId="41335"/>
    <cellStyle name="Normal 2 6 11 4 5" xfId="41336"/>
    <cellStyle name="Normal 2 6 11 4 6" xfId="41337"/>
    <cellStyle name="Normal 2 6 11 4 7" xfId="41338"/>
    <cellStyle name="Normal 2 6 11 5" xfId="41339"/>
    <cellStyle name="Normal 2 6 11 5 2" xfId="41340"/>
    <cellStyle name="Normal 2 6 11 5 2 2" xfId="41341"/>
    <cellStyle name="Normal 2 6 11 5 2 3" xfId="41342"/>
    <cellStyle name="Normal 2 6 11 5 2 4" xfId="41343"/>
    <cellStyle name="Normal 2 6 11 5 2 5" xfId="41344"/>
    <cellStyle name="Normal 2 6 11 5 2 6" xfId="41345"/>
    <cellStyle name="Normal 2 6 11 5 3" xfId="41346"/>
    <cellStyle name="Normal 2 6 11 5 4" xfId="41347"/>
    <cellStyle name="Normal 2 6 11 5 5" xfId="41348"/>
    <cellStyle name="Normal 2 6 11 5 6" xfId="41349"/>
    <cellStyle name="Normal 2 6 11 5 7" xfId="41350"/>
    <cellStyle name="Normal 2 6 11 6" xfId="41351"/>
    <cellStyle name="Normal 2 6 11 6 2" xfId="41352"/>
    <cellStyle name="Normal 2 6 11 6 2 2" xfId="41353"/>
    <cellStyle name="Normal 2 6 11 6 2 3" xfId="41354"/>
    <cellStyle name="Normal 2 6 11 6 2 4" xfId="41355"/>
    <cellStyle name="Normal 2 6 11 6 2 5" xfId="41356"/>
    <cellStyle name="Normal 2 6 11 6 2 6" xfId="41357"/>
    <cellStyle name="Normal 2 6 11 6 3" xfId="41358"/>
    <cellStyle name="Normal 2 6 11 6 4" xfId="41359"/>
    <cellStyle name="Normal 2 6 11 6 5" xfId="41360"/>
    <cellStyle name="Normal 2 6 11 6 6" xfId="41361"/>
    <cellStyle name="Normal 2 6 11 6 7" xfId="41362"/>
    <cellStyle name="Normal 2 6 11 7" xfId="41363"/>
    <cellStyle name="Normal 2 6 11 7 2" xfId="41364"/>
    <cellStyle name="Normal 2 6 11 7 2 2" xfId="41365"/>
    <cellStyle name="Normal 2 6 11 7 2 2 2" xfId="41366"/>
    <cellStyle name="Normal 2 6 11 7 2 2 2 2" xfId="41367"/>
    <cellStyle name="Normal 2 6 11 7 2 2 3" xfId="41368"/>
    <cellStyle name="Normal 2 6 11 7 2 3" xfId="41369"/>
    <cellStyle name="Normal 2 6 11 7 2 4" xfId="41370"/>
    <cellStyle name="Normal 2 6 11 7 2 5" xfId="41371"/>
    <cellStyle name="Normal 2 6 11 7 2 6" xfId="41372"/>
    <cellStyle name="Normal 2 6 11 7 3" xfId="41373"/>
    <cellStyle name="Normal 2 6 11 7 4" xfId="41374"/>
    <cellStyle name="Normal 2 6 11 7 5" xfId="41375"/>
    <cellStyle name="Normal 2 6 11 7 6" xfId="41376"/>
    <cellStyle name="Normal 2 6 11 7 7" xfId="41377"/>
    <cellStyle name="Normal 2 6 11 8" xfId="41378"/>
    <cellStyle name="Normal 2 6 11 8 2" xfId="41379"/>
    <cellStyle name="Normal 2 6 11 8 3" xfId="41380"/>
    <cellStyle name="Normal 2 6 11 8 4" xfId="41381"/>
    <cellStyle name="Normal 2 6 11 8 5" xfId="41382"/>
    <cellStyle name="Normal 2 6 11 8 6" xfId="41383"/>
    <cellStyle name="Normal 2 6 11 9" xfId="41384"/>
    <cellStyle name="Normal 2 6 12" xfId="41385"/>
    <cellStyle name="Normal 2 6 12 10" xfId="41386"/>
    <cellStyle name="Normal 2 6 12 11" xfId="41387"/>
    <cellStyle name="Normal 2 6 12 12" xfId="41388"/>
    <cellStyle name="Normal 2 6 12 13" xfId="41389"/>
    <cellStyle name="Normal 2 6 12 2" xfId="41390"/>
    <cellStyle name="Normal 2 6 12 2 2" xfId="41391"/>
    <cellStyle name="Normal 2 6 12 2 2 2" xfId="41392"/>
    <cellStyle name="Normal 2 6 12 2 2 3" xfId="41393"/>
    <cellStyle name="Normal 2 6 12 2 2 4" xfId="41394"/>
    <cellStyle name="Normal 2 6 12 2 2 5" xfId="41395"/>
    <cellStyle name="Normal 2 6 12 2 2 6" xfId="41396"/>
    <cellStyle name="Normal 2 6 12 2 3" xfId="41397"/>
    <cellStyle name="Normal 2 6 12 2 4" xfId="41398"/>
    <cellStyle name="Normal 2 6 12 2 5" xfId="41399"/>
    <cellStyle name="Normal 2 6 12 2 6" xfId="41400"/>
    <cellStyle name="Normal 2 6 12 2 7" xfId="41401"/>
    <cellStyle name="Normal 2 6 12 3" xfId="41402"/>
    <cellStyle name="Normal 2 6 12 3 2" xfId="41403"/>
    <cellStyle name="Normal 2 6 12 3 2 2" xfId="41404"/>
    <cellStyle name="Normal 2 6 12 3 2 3" xfId="41405"/>
    <cellStyle name="Normal 2 6 12 3 2 4" xfId="41406"/>
    <cellStyle name="Normal 2 6 12 3 2 5" xfId="41407"/>
    <cellStyle name="Normal 2 6 12 3 2 6" xfId="41408"/>
    <cellStyle name="Normal 2 6 12 3 3" xfId="41409"/>
    <cellStyle name="Normal 2 6 12 3 4" xfId="41410"/>
    <cellStyle name="Normal 2 6 12 3 5" xfId="41411"/>
    <cellStyle name="Normal 2 6 12 3 6" xfId="41412"/>
    <cellStyle name="Normal 2 6 12 3 7" xfId="41413"/>
    <cellStyle name="Normal 2 6 12 4" xfId="41414"/>
    <cellStyle name="Normal 2 6 12 4 2" xfId="41415"/>
    <cellStyle name="Normal 2 6 12 4 2 2" xfId="41416"/>
    <cellStyle name="Normal 2 6 12 4 2 3" xfId="41417"/>
    <cellStyle name="Normal 2 6 12 4 2 4" xfId="41418"/>
    <cellStyle name="Normal 2 6 12 4 2 5" xfId="41419"/>
    <cellStyle name="Normal 2 6 12 4 2 6" xfId="41420"/>
    <cellStyle name="Normal 2 6 12 4 3" xfId="41421"/>
    <cellStyle name="Normal 2 6 12 4 4" xfId="41422"/>
    <cellStyle name="Normal 2 6 12 4 5" xfId="41423"/>
    <cellStyle name="Normal 2 6 12 4 6" xfId="41424"/>
    <cellStyle name="Normal 2 6 12 4 7" xfId="41425"/>
    <cellStyle name="Normal 2 6 12 5" xfId="41426"/>
    <cellStyle name="Normal 2 6 12 5 2" xfId="41427"/>
    <cellStyle name="Normal 2 6 12 5 2 2" xfId="41428"/>
    <cellStyle name="Normal 2 6 12 5 2 3" xfId="41429"/>
    <cellStyle name="Normal 2 6 12 5 2 4" xfId="41430"/>
    <cellStyle name="Normal 2 6 12 5 2 5" xfId="41431"/>
    <cellStyle name="Normal 2 6 12 5 2 6" xfId="41432"/>
    <cellStyle name="Normal 2 6 12 5 3" xfId="41433"/>
    <cellStyle name="Normal 2 6 12 5 4" xfId="41434"/>
    <cellStyle name="Normal 2 6 12 5 5" xfId="41435"/>
    <cellStyle name="Normal 2 6 12 5 6" xfId="41436"/>
    <cellStyle name="Normal 2 6 12 5 7" xfId="41437"/>
    <cellStyle name="Normal 2 6 12 6" xfId="41438"/>
    <cellStyle name="Normal 2 6 12 6 2" xfId="41439"/>
    <cellStyle name="Normal 2 6 12 6 2 2" xfId="41440"/>
    <cellStyle name="Normal 2 6 12 6 2 3" xfId="41441"/>
    <cellStyle name="Normal 2 6 12 6 2 4" xfId="41442"/>
    <cellStyle name="Normal 2 6 12 6 2 5" xfId="41443"/>
    <cellStyle name="Normal 2 6 12 6 2 6" xfId="41444"/>
    <cellStyle name="Normal 2 6 12 6 3" xfId="41445"/>
    <cellStyle name="Normal 2 6 12 6 4" xfId="41446"/>
    <cellStyle name="Normal 2 6 12 6 5" xfId="41447"/>
    <cellStyle name="Normal 2 6 12 6 6" xfId="41448"/>
    <cellStyle name="Normal 2 6 12 6 7" xfId="41449"/>
    <cellStyle name="Normal 2 6 12 7" xfId="41450"/>
    <cellStyle name="Normal 2 6 12 7 2" xfId="41451"/>
    <cellStyle name="Normal 2 6 12 7 2 2" xfId="41452"/>
    <cellStyle name="Normal 2 6 12 7 2 3" xfId="41453"/>
    <cellStyle name="Normal 2 6 12 7 2 4" xfId="41454"/>
    <cellStyle name="Normal 2 6 12 7 2 5" xfId="41455"/>
    <cellStyle name="Normal 2 6 12 7 2 6" xfId="41456"/>
    <cellStyle name="Normal 2 6 12 7 3" xfId="41457"/>
    <cellStyle name="Normal 2 6 12 7 4" xfId="41458"/>
    <cellStyle name="Normal 2 6 12 7 5" xfId="41459"/>
    <cellStyle name="Normal 2 6 12 7 6" xfId="41460"/>
    <cellStyle name="Normal 2 6 12 7 7" xfId="41461"/>
    <cellStyle name="Normal 2 6 12 8" xfId="41462"/>
    <cellStyle name="Normal 2 6 12 8 2" xfId="41463"/>
    <cellStyle name="Normal 2 6 12 8 3" xfId="41464"/>
    <cellStyle name="Normal 2 6 12 8 4" xfId="41465"/>
    <cellStyle name="Normal 2 6 12 8 5" xfId="41466"/>
    <cellStyle name="Normal 2 6 12 8 6" xfId="41467"/>
    <cellStyle name="Normal 2 6 12 9" xfId="41468"/>
    <cellStyle name="Normal 2 6 13" xfId="41469"/>
    <cellStyle name="Normal 2 6 13 10" xfId="41470"/>
    <cellStyle name="Normal 2 6 13 11" xfId="41471"/>
    <cellStyle name="Normal 2 6 13 12" xfId="41472"/>
    <cellStyle name="Normal 2 6 13 13" xfId="41473"/>
    <cellStyle name="Normal 2 6 13 2" xfId="41474"/>
    <cellStyle name="Normal 2 6 13 2 2" xfId="41475"/>
    <cellStyle name="Normal 2 6 13 2 2 2" xfId="41476"/>
    <cellStyle name="Normal 2 6 13 2 2 3" xfId="41477"/>
    <cellStyle name="Normal 2 6 13 2 2 4" xfId="41478"/>
    <cellStyle name="Normal 2 6 13 2 2 5" xfId="41479"/>
    <cellStyle name="Normal 2 6 13 2 2 6" xfId="41480"/>
    <cellStyle name="Normal 2 6 13 2 3" xfId="41481"/>
    <cellStyle name="Normal 2 6 13 2 4" xfId="41482"/>
    <cellStyle name="Normal 2 6 13 2 5" xfId="41483"/>
    <cellStyle name="Normal 2 6 13 2 6" xfId="41484"/>
    <cellStyle name="Normal 2 6 13 2 7" xfId="41485"/>
    <cellStyle name="Normal 2 6 13 3" xfId="41486"/>
    <cellStyle name="Normal 2 6 13 3 2" xfId="41487"/>
    <cellStyle name="Normal 2 6 13 3 2 2" xfId="41488"/>
    <cellStyle name="Normal 2 6 13 3 2 3" xfId="41489"/>
    <cellStyle name="Normal 2 6 13 3 2 4" xfId="41490"/>
    <cellStyle name="Normal 2 6 13 3 2 5" xfId="41491"/>
    <cellStyle name="Normal 2 6 13 3 2 6" xfId="41492"/>
    <cellStyle name="Normal 2 6 13 3 3" xfId="41493"/>
    <cellStyle name="Normal 2 6 13 3 4" xfId="41494"/>
    <cellStyle name="Normal 2 6 13 3 5" xfId="41495"/>
    <cellStyle name="Normal 2 6 13 3 6" xfId="41496"/>
    <cellStyle name="Normal 2 6 13 3 7" xfId="41497"/>
    <cellStyle name="Normal 2 6 13 4" xfId="41498"/>
    <cellStyle name="Normal 2 6 13 4 2" xfId="41499"/>
    <cellStyle name="Normal 2 6 13 4 2 2" xfId="41500"/>
    <cellStyle name="Normal 2 6 13 4 2 3" xfId="41501"/>
    <cellStyle name="Normal 2 6 13 4 2 4" xfId="41502"/>
    <cellStyle name="Normal 2 6 13 4 2 5" xfId="41503"/>
    <cellStyle name="Normal 2 6 13 4 2 6" xfId="41504"/>
    <cellStyle name="Normal 2 6 13 4 3" xfId="41505"/>
    <cellStyle name="Normal 2 6 13 4 4" xfId="41506"/>
    <cellStyle name="Normal 2 6 13 4 5" xfId="41507"/>
    <cellStyle name="Normal 2 6 13 4 6" xfId="41508"/>
    <cellStyle name="Normal 2 6 13 4 7" xfId="41509"/>
    <cellStyle name="Normal 2 6 13 5" xfId="41510"/>
    <cellStyle name="Normal 2 6 13 5 2" xfId="41511"/>
    <cellStyle name="Normal 2 6 13 5 2 2" xfId="41512"/>
    <cellStyle name="Normal 2 6 13 5 2 3" xfId="41513"/>
    <cellStyle name="Normal 2 6 13 5 2 3 2" xfId="41514"/>
    <cellStyle name="Normal 2 6 13 5 2 3 2 2" xfId="41515"/>
    <cellStyle name="Normal 2 6 13 5 2 3 3" xfId="41516"/>
    <cellStyle name="Normal 2 6 13 5 2 4" xfId="41517"/>
    <cellStyle name="Normal 2 6 13 5 2 5" xfId="41518"/>
    <cellStyle name="Normal 2 6 13 5 2 6" xfId="41519"/>
    <cellStyle name="Normal 2 6 13 5 3" xfId="41520"/>
    <cellStyle name="Normal 2 6 13 5 4" xfId="41521"/>
    <cellStyle name="Normal 2 6 13 5 5" xfId="41522"/>
    <cellStyle name="Normal 2 6 13 5 6" xfId="41523"/>
    <cellStyle name="Normal 2 6 13 5 7" xfId="41524"/>
    <cellStyle name="Normal 2 6 13 6" xfId="41525"/>
    <cellStyle name="Normal 2 6 13 6 2" xfId="41526"/>
    <cellStyle name="Normal 2 6 13 6 2 2" xfId="41527"/>
    <cellStyle name="Normal 2 6 13 6 2 3" xfId="41528"/>
    <cellStyle name="Normal 2 6 13 6 2 4" xfId="41529"/>
    <cellStyle name="Normal 2 6 13 6 2 5" xfId="41530"/>
    <cellStyle name="Normal 2 6 13 6 2 6" xfId="41531"/>
    <cellStyle name="Normal 2 6 13 6 3" xfId="41532"/>
    <cellStyle name="Normal 2 6 13 6 4" xfId="41533"/>
    <cellStyle name="Normal 2 6 13 6 5" xfId="41534"/>
    <cellStyle name="Normal 2 6 13 6 6" xfId="41535"/>
    <cellStyle name="Normal 2 6 13 6 7" xfId="41536"/>
    <cellStyle name="Normal 2 6 13 7" xfId="41537"/>
    <cellStyle name="Normal 2 6 13 7 2" xfId="41538"/>
    <cellStyle name="Normal 2 6 13 7 2 2" xfId="41539"/>
    <cellStyle name="Normal 2 6 13 7 2 3" xfId="41540"/>
    <cellStyle name="Normal 2 6 13 7 2 4" xfId="41541"/>
    <cellStyle name="Normal 2 6 13 7 2 5" xfId="41542"/>
    <cellStyle name="Normal 2 6 13 7 2 6" xfId="41543"/>
    <cellStyle name="Normal 2 6 13 7 3" xfId="41544"/>
    <cellStyle name="Normal 2 6 13 7 4" xfId="41545"/>
    <cellStyle name="Normal 2 6 13 7 5" xfId="41546"/>
    <cellStyle name="Normal 2 6 13 7 6" xfId="41547"/>
    <cellStyle name="Normal 2 6 13 7 7" xfId="41548"/>
    <cellStyle name="Normal 2 6 13 8" xfId="41549"/>
    <cellStyle name="Normal 2 6 13 8 2" xfId="41550"/>
    <cellStyle name="Normal 2 6 13 8 3" xfId="41551"/>
    <cellStyle name="Normal 2 6 13 8 4" xfId="41552"/>
    <cellStyle name="Normal 2 6 13 8 5" xfId="41553"/>
    <cellStyle name="Normal 2 6 13 8 6" xfId="41554"/>
    <cellStyle name="Normal 2 6 13 9" xfId="41555"/>
    <cellStyle name="Normal 2 6 14" xfId="41556"/>
    <cellStyle name="Normal 2 6 14 2" xfId="41557"/>
    <cellStyle name="Normal 2 6 14 2 2" xfId="41558"/>
    <cellStyle name="Normal 2 6 14 2 3" xfId="41559"/>
    <cellStyle name="Normal 2 6 14 2 4" xfId="41560"/>
    <cellStyle name="Normal 2 6 14 2 5" xfId="41561"/>
    <cellStyle name="Normal 2 6 14 2 6" xfId="41562"/>
    <cellStyle name="Normal 2 6 14 3" xfId="41563"/>
    <cellStyle name="Normal 2 6 14 4" xfId="41564"/>
    <cellStyle name="Normal 2 6 14 5" xfId="41565"/>
    <cellStyle name="Normal 2 6 14 6" xfId="41566"/>
    <cellStyle name="Normal 2 6 14 7" xfId="41567"/>
    <cellStyle name="Normal 2 6 15" xfId="41568"/>
    <cellStyle name="Normal 2 6 15 2" xfId="41569"/>
    <cellStyle name="Normal 2 6 15 2 2" xfId="41570"/>
    <cellStyle name="Normal 2 6 15 2 3" xfId="41571"/>
    <cellStyle name="Normal 2 6 15 2 4" xfId="41572"/>
    <cellStyle name="Normal 2 6 15 2 5" xfId="41573"/>
    <cellStyle name="Normal 2 6 15 2 6" xfId="41574"/>
    <cellStyle name="Normal 2 6 15 3" xfId="41575"/>
    <cellStyle name="Normal 2 6 15 4" xfId="41576"/>
    <cellStyle name="Normal 2 6 15 5" xfId="41577"/>
    <cellStyle name="Normal 2 6 15 6" xfId="41578"/>
    <cellStyle name="Normal 2 6 15 7" xfId="41579"/>
    <cellStyle name="Normal 2 6 16" xfId="41580"/>
    <cellStyle name="Normal 2 6 16 2" xfId="41581"/>
    <cellStyle name="Normal 2 6 16 2 2" xfId="41582"/>
    <cellStyle name="Normal 2 6 16 2 3" xfId="41583"/>
    <cellStyle name="Normal 2 6 16 2 4" xfId="41584"/>
    <cellStyle name="Normal 2 6 16 2 5" xfId="41585"/>
    <cellStyle name="Normal 2 6 16 2 6" xfId="41586"/>
    <cellStyle name="Normal 2 6 16 3" xfId="41587"/>
    <cellStyle name="Normal 2 6 16 4" xfId="41588"/>
    <cellStyle name="Normal 2 6 16 4 2" xfId="41589"/>
    <cellStyle name="Normal 2 6 16 4 2 2" xfId="41590"/>
    <cellStyle name="Normal 2 6 16 4 3" xfId="41591"/>
    <cellStyle name="Normal 2 6 16 5" xfId="41592"/>
    <cellStyle name="Normal 2 6 16 6" xfId="41593"/>
    <cellStyle name="Normal 2 6 16 7" xfId="41594"/>
    <cellStyle name="Normal 2 6 17" xfId="41595"/>
    <cellStyle name="Normal 2 6 17 2" xfId="41596"/>
    <cellStyle name="Normal 2 6 17 2 2" xfId="41597"/>
    <cellStyle name="Normal 2 6 17 2 3" xfId="41598"/>
    <cellStyle name="Normal 2 6 17 2 4" xfId="41599"/>
    <cellStyle name="Normal 2 6 17 2 5" xfId="41600"/>
    <cellStyle name="Normal 2 6 17 2 6" xfId="41601"/>
    <cellStyle name="Normal 2 6 17 3" xfId="41602"/>
    <cellStyle name="Normal 2 6 17 4" xfId="41603"/>
    <cellStyle name="Normal 2 6 17 5" xfId="41604"/>
    <cellStyle name="Normal 2 6 17 6" xfId="41605"/>
    <cellStyle name="Normal 2 6 17 7" xfId="41606"/>
    <cellStyle name="Normal 2 6 18" xfId="41607"/>
    <cellStyle name="Normal 2 6 18 2" xfId="41608"/>
    <cellStyle name="Normal 2 6 18 2 2" xfId="41609"/>
    <cellStyle name="Normal 2 6 18 2 3" xfId="41610"/>
    <cellStyle name="Normal 2 6 18 2 4" xfId="41611"/>
    <cellStyle name="Normal 2 6 18 2 5" xfId="41612"/>
    <cellStyle name="Normal 2 6 18 2 6" xfId="41613"/>
    <cellStyle name="Normal 2 6 18 3" xfId="41614"/>
    <cellStyle name="Normal 2 6 18 4" xfId="41615"/>
    <cellStyle name="Normal 2 6 18 5" xfId="41616"/>
    <cellStyle name="Normal 2 6 18 6" xfId="41617"/>
    <cellStyle name="Normal 2 6 18 7" xfId="41618"/>
    <cellStyle name="Normal 2 6 19" xfId="41619"/>
    <cellStyle name="Normal 2 6 19 2" xfId="41620"/>
    <cellStyle name="Normal 2 6 19 2 2" xfId="41621"/>
    <cellStyle name="Normal 2 6 19 2 3" xfId="41622"/>
    <cellStyle name="Normal 2 6 19 2 4" xfId="41623"/>
    <cellStyle name="Normal 2 6 19 2 5" xfId="41624"/>
    <cellStyle name="Normal 2 6 19 2 6" xfId="41625"/>
    <cellStyle name="Normal 2 6 19 3" xfId="41626"/>
    <cellStyle name="Normal 2 6 19 4" xfId="41627"/>
    <cellStyle name="Normal 2 6 19 5" xfId="41628"/>
    <cellStyle name="Normal 2 6 19 6" xfId="41629"/>
    <cellStyle name="Normal 2 6 19 7" xfId="41630"/>
    <cellStyle name="Normal 2 6 2" xfId="41631"/>
    <cellStyle name="Normal 2 6 2 10" xfId="41632"/>
    <cellStyle name="Normal 2 6 2 11" xfId="41633"/>
    <cellStyle name="Normal 2 6 2 12" xfId="41634"/>
    <cellStyle name="Normal 2 6 2 13" xfId="41635"/>
    <cellStyle name="Normal 2 6 2 2" xfId="41636"/>
    <cellStyle name="Normal 2 6 2 2 2" xfId="41637"/>
    <cellStyle name="Normal 2 6 2 2 2 2" xfId="41638"/>
    <cellStyle name="Normal 2 6 2 2 2 3" xfId="41639"/>
    <cellStyle name="Normal 2 6 2 2 2 4" xfId="41640"/>
    <cellStyle name="Normal 2 6 2 2 2 5" xfId="41641"/>
    <cellStyle name="Normal 2 6 2 2 2 6" xfId="41642"/>
    <cellStyle name="Normal 2 6 2 2 3" xfId="41643"/>
    <cellStyle name="Normal 2 6 2 2 4" xfId="41644"/>
    <cellStyle name="Normal 2 6 2 2 4 2" xfId="41645"/>
    <cellStyle name="Normal 2 6 2 2 4 2 2" xfId="41646"/>
    <cellStyle name="Normal 2 6 2 2 4 3" xfId="41647"/>
    <cellStyle name="Normal 2 6 2 2 5" xfId="41648"/>
    <cellStyle name="Normal 2 6 2 2 6" xfId="41649"/>
    <cellStyle name="Normal 2 6 2 2 7" xfId="41650"/>
    <cellStyle name="Normal 2 6 2 3" xfId="41651"/>
    <cellStyle name="Normal 2 6 2 3 2" xfId="41652"/>
    <cellStyle name="Normal 2 6 2 3 2 2" xfId="41653"/>
    <cellStyle name="Normal 2 6 2 3 2 3" xfId="41654"/>
    <cellStyle name="Normal 2 6 2 3 2 4" xfId="41655"/>
    <cellStyle name="Normal 2 6 2 3 2 5" xfId="41656"/>
    <cellStyle name="Normal 2 6 2 3 2 6" xfId="41657"/>
    <cellStyle name="Normal 2 6 2 3 3" xfId="41658"/>
    <cellStyle name="Normal 2 6 2 3 4" xfId="41659"/>
    <cellStyle name="Normal 2 6 2 3 5" xfId="41660"/>
    <cellStyle name="Normal 2 6 2 3 6" xfId="41661"/>
    <cellStyle name="Normal 2 6 2 3 7" xfId="41662"/>
    <cellStyle name="Normal 2 6 2 4" xfId="41663"/>
    <cellStyle name="Normal 2 6 2 4 2" xfId="41664"/>
    <cellStyle name="Normal 2 6 2 4 2 2" xfId="41665"/>
    <cellStyle name="Normal 2 6 2 4 2 3" xfId="41666"/>
    <cellStyle name="Normal 2 6 2 4 2 4" xfId="41667"/>
    <cellStyle name="Normal 2 6 2 4 2 5" xfId="41668"/>
    <cellStyle name="Normal 2 6 2 4 2 6" xfId="41669"/>
    <cellStyle name="Normal 2 6 2 4 3" xfId="41670"/>
    <cellStyle name="Normal 2 6 2 4 4" xfId="41671"/>
    <cellStyle name="Normal 2 6 2 4 5" xfId="41672"/>
    <cellStyle name="Normal 2 6 2 4 6" xfId="41673"/>
    <cellStyle name="Normal 2 6 2 4 7" xfId="41674"/>
    <cellStyle name="Normal 2 6 2 5" xfId="41675"/>
    <cellStyle name="Normal 2 6 2 5 2" xfId="41676"/>
    <cellStyle name="Normal 2 6 2 5 2 2" xfId="41677"/>
    <cellStyle name="Normal 2 6 2 5 2 3" xfId="41678"/>
    <cellStyle name="Normal 2 6 2 5 2 4" xfId="41679"/>
    <cellStyle name="Normal 2 6 2 5 2 5" xfId="41680"/>
    <cellStyle name="Normal 2 6 2 5 2 6" xfId="41681"/>
    <cellStyle name="Normal 2 6 2 5 3" xfId="41682"/>
    <cellStyle name="Normal 2 6 2 5 4" xfId="41683"/>
    <cellStyle name="Normal 2 6 2 5 5" xfId="41684"/>
    <cellStyle name="Normal 2 6 2 5 6" xfId="41685"/>
    <cellStyle name="Normal 2 6 2 5 7" xfId="41686"/>
    <cellStyle name="Normal 2 6 2 6" xfId="41687"/>
    <cellStyle name="Normal 2 6 2 6 2" xfId="41688"/>
    <cellStyle name="Normal 2 6 2 6 2 2" xfId="41689"/>
    <cellStyle name="Normal 2 6 2 6 2 3" xfId="41690"/>
    <cellStyle name="Normal 2 6 2 6 2 4" xfId="41691"/>
    <cellStyle name="Normal 2 6 2 6 2 5" xfId="41692"/>
    <cellStyle name="Normal 2 6 2 6 2 6" xfId="41693"/>
    <cellStyle name="Normal 2 6 2 6 3" xfId="41694"/>
    <cellStyle name="Normal 2 6 2 6 4" xfId="41695"/>
    <cellStyle name="Normal 2 6 2 6 5" xfId="41696"/>
    <cellStyle name="Normal 2 6 2 6 6" xfId="41697"/>
    <cellStyle name="Normal 2 6 2 6 7" xfId="41698"/>
    <cellStyle name="Normal 2 6 2 7" xfId="41699"/>
    <cellStyle name="Normal 2 6 2 7 2" xfId="41700"/>
    <cellStyle name="Normal 2 6 2 7 2 2" xfId="41701"/>
    <cellStyle name="Normal 2 6 2 7 2 2 2" xfId="41702"/>
    <cellStyle name="Normal 2 6 2 7 2 2 2 2" xfId="41703"/>
    <cellStyle name="Normal 2 6 2 7 2 2 3" xfId="41704"/>
    <cellStyle name="Normal 2 6 2 7 2 3" xfId="41705"/>
    <cellStyle name="Normal 2 6 2 7 2 4" xfId="41706"/>
    <cellStyle name="Normal 2 6 2 7 2 5" xfId="41707"/>
    <cellStyle name="Normal 2 6 2 7 2 6" xfId="41708"/>
    <cellStyle name="Normal 2 6 2 7 3" xfId="41709"/>
    <cellStyle name="Normal 2 6 2 7 4" xfId="41710"/>
    <cellStyle name="Normal 2 6 2 7 5" xfId="41711"/>
    <cellStyle name="Normal 2 6 2 7 6" xfId="41712"/>
    <cellStyle name="Normal 2 6 2 7 7" xfId="41713"/>
    <cellStyle name="Normal 2 6 2 8" xfId="41714"/>
    <cellStyle name="Normal 2 6 2 8 2" xfId="41715"/>
    <cellStyle name="Normal 2 6 2 8 3" xfId="41716"/>
    <cellStyle name="Normal 2 6 2 8 4" xfId="41717"/>
    <cellStyle name="Normal 2 6 2 8 5" xfId="41718"/>
    <cellStyle name="Normal 2 6 2 8 6" xfId="41719"/>
    <cellStyle name="Normal 2 6 2 9" xfId="41720"/>
    <cellStyle name="Normal 2 6 20" xfId="41721"/>
    <cellStyle name="Normal 2 6 20 2" xfId="41722"/>
    <cellStyle name="Normal 2 6 20 3" xfId="41723"/>
    <cellStyle name="Normal 2 6 20 4" xfId="41724"/>
    <cellStyle name="Normal 2 6 20 5" xfId="41725"/>
    <cellStyle name="Normal 2 6 20 6" xfId="41726"/>
    <cellStyle name="Normal 2 6 21" xfId="41727"/>
    <cellStyle name="Normal 2 6 21 2" xfId="41728"/>
    <cellStyle name="Normal 2 6 21 3" xfId="41729"/>
    <cellStyle name="Normal 2 6 21 4" xfId="41730"/>
    <cellStyle name="Normal 2 6 21 5" xfId="41731"/>
    <cellStyle name="Normal 2 6 21 6" xfId="41732"/>
    <cellStyle name="Normal 2 6 22" xfId="41733"/>
    <cellStyle name="Normal 2 6 23" xfId="41734"/>
    <cellStyle name="Normal 2 6 24" xfId="41735"/>
    <cellStyle name="Normal 2 6 25" xfId="41736"/>
    <cellStyle name="Normal 2 6 26" xfId="41737"/>
    <cellStyle name="Normal 2 6 3" xfId="41738"/>
    <cellStyle name="Normal 2 6 3 10" xfId="41739"/>
    <cellStyle name="Normal 2 6 3 11" xfId="41740"/>
    <cellStyle name="Normal 2 6 3 12" xfId="41741"/>
    <cellStyle name="Normal 2 6 3 13" xfId="41742"/>
    <cellStyle name="Normal 2 6 3 2" xfId="41743"/>
    <cellStyle name="Normal 2 6 3 2 2" xfId="41744"/>
    <cellStyle name="Normal 2 6 3 2 2 2" xfId="41745"/>
    <cellStyle name="Normal 2 6 3 2 2 3" xfId="41746"/>
    <cellStyle name="Normal 2 6 3 2 2 4" xfId="41747"/>
    <cellStyle name="Normal 2 6 3 2 2 5" xfId="41748"/>
    <cellStyle name="Normal 2 6 3 2 2 6" xfId="41749"/>
    <cellStyle name="Normal 2 6 3 2 3" xfId="41750"/>
    <cellStyle name="Normal 2 6 3 2 4" xfId="41751"/>
    <cellStyle name="Normal 2 6 3 2 5" xfId="41752"/>
    <cellStyle name="Normal 2 6 3 2 6" xfId="41753"/>
    <cellStyle name="Normal 2 6 3 2 7" xfId="41754"/>
    <cellStyle name="Normal 2 6 3 3" xfId="41755"/>
    <cellStyle name="Normal 2 6 3 3 2" xfId="41756"/>
    <cellStyle name="Normal 2 6 3 3 2 2" xfId="41757"/>
    <cellStyle name="Normal 2 6 3 3 2 2 2" xfId="41758"/>
    <cellStyle name="Normal 2 6 3 3 2 3" xfId="41759"/>
    <cellStyle name="Normal 2 6 3 3 2 4" xfId="41760"/>
    <cellStyle name="Normal 2 6 3 3 2 5" xfId="41761"/>
    <cellStyle name="Normal 2 6 3 3 2 6" xfId="41762"/>
    <cellStyle name="Normal 2 6 3 3 3" xfId="41763"/>
    <cellStyle name="Normal 2 6 3 3 4" xfId="41764"/>
    <cellStyle name="Normal 2 6 3 3 5" xfId="41765"/>
    <cellStyle name="Normal 2 6 3 3 6" xfId="41766"/>
    <cellStyle name="Normal 2 6 3 3 7" xfId="41767"/>
    <cellStyle name="Normal 2 6 3 4" xfId="41768"/>
    <cellStyle name="Normal 2 6 3 4 2" xfId="41769"/>
    <cellStyle name="Normal 2 6 3 4 2 2" xfId="41770"/>
    <cellStyle name="Normal 2 6 3 4 2 3" xfId="41771"/>
    <cellStyle name="Normal 2 6 3 4 2 4" xfId="41772"/>
    <cellStyle name="Normal 2 6 3 4 2 5" xfId="41773"/>
    <cellStyle name="Normal 2 6 3 4 2 6" xfId="41774"/>
    <cellStyle name="Normal 2 6 3 4 3" xfId="41775"/>
    <cellStyle name="Normal 2 6 3 4 4" xfId="41776"/>
    <cellStyle name="Normal 2 6 3 4 5" xfId="41777"/>
    <cellStyle name="Normal 2 6 3 4 6" xfId="41778"/>
    <cellStyle name="Normal 2 6 3 4 7" xfId="41779"/>
    <cellStyle name="Normal 2 6 3 5" xfId="41780"/>
    <cellStyle name="Normal 2 6 3 5 2" xfId="41781"/>
    <cellStyle name="Normal 2 6 3 5 2 2" xfId="41782"/>
    <cellStyle name="Normal 2 6 3 5 2 3" xfId="41783"/>
    <cellStyle name="Normal 2 6 3 5 2 4" xfId="41784"/>
    <cellStyle name="Normal 2 6 3 5 2 5" xfId="41785"/>
    <cellStyle name="Normal 2 6 3 5 2 6" xfId="41786"/>
    <cellStyle name="Normal 2 6 3 5 3" xfId="41787"/>
    <cellStyle name="Normal 2 6 3 5 4" xfId="41788"/>
    <cellStyle name="Normal 2 6 3 5 5" xfId="41789"/>
    <cellStyle name="Normal 2 6 3 5 6" xfId="41790"/>
    <cellStyle name="Normal 2 6 3 5 7" xfId="41791"/>
    <cellStyle name="Normal 2 6 3 6" xfId="41792"/>
    <cellStyle name="Normal 2 6 3 6 2" xfId="41793"/>
    <cellStyle name="Normal 2 6 3 6 2 2" xfId="41794"/>
    <cellStyle name="Normal 2 6 3 6 2 3" xfId="41795"/>
    <cellStyle name="Normal 2 6 3 6 2 4" xfId="41796"/>
    <cellStyle name="Normal 2 6 3 6 2 5" xfId="41797"/>
    <cellStyle name="Normal 2 6 3 6 2 6" xfId="41798"/>
    <cellStyle name="Normal 2 6 3 6 3" xfId="41799"/>
    <cellStyle name="Normal 2 6 3 6 4" xfId="41800"/>
    <cellStyle name="Normal 2 6 3 6 5" xfId="41801"/>
    <cellStyle name="Normal 2 6 3 6 6" xfId="41802"/>
    <cellStyle name="Normal 2 6 3 6 7" xfId="41803"/>
    <cellStyle name="Normal 2 6 3 7" xfId="41804"/>
    <cellStyle name="Normal 2 6 3 7 2" xfId="41805"/>
    <cellStyle name="Normal 2 6 3 7 2 2" xfId="41806"/>
    <cellStyle name="Normal 2 6 3 7 2 3" xfId="41807"/>
    <cellStyle name="Normal 2 6 3 7 2 4" xfId="41808"/>
    <cellStyle name="Normal 2 6 3 7 2 5" xfId="41809"/>
    <cellStyle name="Normal 2 6 3 7 2 6" xfId="41810"/>
    <cellStyle name="Normal 2 6 3 7 3" xfId="41811"/>
    <cellStyle name="Normal 2 6 3 7 4" xfId="41812"/>
    <cellStyle name="Normal 2 6 3 7 5" xfId="41813"/>
    <cellStyle name="Normal 2 6 3 7 6" xfId="41814"/>
    <cellStyle name="Normal 2 6 3 7 7" xfId="41815"/>
    <cellStyle name="Normal 2 6 3 8" xfId="41816"/>
    <cellStyle name="Normal 2 6 3 8 2" xfId="41817"/>
    <cellStyle name="Normal 2 6 3 8 3" xfId="41818"/>
    <cellStyle name="Normal 2 6 3 8 4" xfId="41819"/>
    <cellStyle name="Normal 2 6 3 8 5" xfId="41820"/>
    <cellStyle name="Normal 2 6 3 8 6" xfId="41821"/>
    <cellStyle name="Normal 2 6 3 9" xfId="41822"/>
    <cellStyle name="Normal 2 6 4" xfId="41823"/>
    <cellStyle name="Normal 2 6 4 10" xfId="41824"/>
    <cellStyle name="Normal 2 6 4 11" xfId="41825"/>
    <cellStyle name="Normal 2 6 4 12" xfId="41826"/>
    <cellStyle name="Normal 2 6 4 13" xfId="41827"/>
    <cellStyle name="Normal 2 6 4 2" xfId="41828"/>
    <cellStyle name="Normal 2 6 4 2 2" xfId="41829"/>
    <cellStyle name="Normal 2 6 4 2 2 2" xfId="41830"/>
    <cellStyle name="Normal 2 6 4 2 2 3" xfId="41831"/>
    <cellStyle name="Normal 2 6 4 2 2 4" xfId="41832"/>
    <cellStyle name="Normal 2 6 4 2 2 5" xfId="41833"/>
    <cellStyle name="Normal 2 6 4 2 2 6" xfId="41834"/>
    <cellStyle name="Normal 2 6 4 2 3" xfId="41835"/>
    <cellStyle name="Normal 2 6 4 2 4" xfId="41836"/>
    <cellStyle name="Normal 2 6 4 2 5" xfId="41837"/>
    <cellStyle name="Normal 2 6 4 2 6" xfId="41838"/>
    <cellStyle name="Normal 2 6 4 2 7" xfId="41839"/>
    <cellStyle name="Normal 2 6 4 3" xfId="41840"/>
    <cellStyle name="Normal 2 6 4 3 2" xfId="41841"/>
    <cellStyle name="Normal 2 6 4 3 2 2" xfId="41842"/>
    <cellStyle name="Normal 2 6 4 3 2 3" xfId="41843"/>
    <cellStyle name="Normal 2 6 4 3 2 4" xfId="41844"/>
    <cellStyle name="Normal 2 6 4 3 2 5" xfId="41845"/>
    <cellStyle name="Normal 2 6 4 3 2 6" xfId="41846"/>
    <cellStyle name="Normal 2 6 4 3 3" xfId="41847"/>
    <cellStyle name="Normal 2 6 4 3 4" xfId="41848"/>
    <cellStyle name="Normal 2 6 4 3 5" xfId="41849"/>
    <cellStyle name="Normal 2 6 4 3 6" xfId="41850"/>
    <cellStyle name="Normal 2 6 4 3 7" xfId="41851"/>
    <cellStyle name="Normal 2 6 4 4" xfId="41852"/>
    <cellStyle name="Normal 2 6 4 4 2" xfId="41853"/>
    <cellStyle name="Normal 2 6 4 4 2 2" xfId="41854"/>
    <cellStyle name="Normal 2 6 4 4 2 3" xfId="41855"/>
    <cellStyle name="Normal 2 6 4 4 2 4" xfId="41856"/>
    <cellStyle name="Normal 2 6 4 4 2 5" xfId="41857"/>
    <cellStyle name="Normal 2 6 4 4 2 6" xfId="41858"/>
    <cellStyle name="Normal 2 6 4 4 3" xfId="41859"/>
    <cellStyle name="Normal 2 6 4 4 4" xfId="41860"/>
    <cellStyle name="Normal 2 6 4 4 5" xfId="41861"/>
    <cellStyle name="Normal 2 6 4 4 6" xfId="41862"/>
    <cellStyle name="Normal 2 6 4 4 7" xfId="41863"/>
    <cellStyle name="Normal 2 6 4 5" xfId="41864"/>
    <cellStyle name="Normal 2 6 4 5 2" xfId="41865"/>
    <cellStyle name="Normal 2 6 4 5 2 2" xfId="41866"/>
    <cellStyle name="Normal 2 6 4 5 2 3" xfId="41867"/>
    <cellStyle name="Normal 2 6 4 5 2 4" xfId="41868"/>
    <cellStyle name="Normal 2 6 4 5 2 5" xfId="41869"/>
    <cellStyle name="Normal 2 6 4 5 2 6" xfId="41870"/>
    <cellStyle name="Normal 2 6 4 5 3" xfId="41871"/>
    <cellStyle name="Normal 2 6 4 5 4" xfId="41872"/>
    <cellStyle name="Normal 2 6 4 5 5" xfId="41873"/>
    <cellStyle name="Normal 2 6 4 5 6" xfId="41874"/>
    <cellStyle name="Normal 2 6 4 5 7" xfId="41875"/>
    <cellStyle name="Normal 2 6 4 6" xfId="41876"/>
    <cellStyle name="Normal 2 6 4 6 2" xfId="41877"/>
    <cellStyle name="Normal 2 6 4 6 2 2" xfId="41878"/>
    <cellStyle name="Normal 2 6 4 6 2 3" xfId="41879"/>
    <cellStyle name="Normal 2 6 4 6 2 4" xfId="41880"/>
    <cellStyle name="Normal 2 6 4 6 2 5" xfId="41881"/>
    <cellStyle name="Normal 2 6 4 6 2 6" xfId="41882"/>
    <cellStyle name="Normal 2 6 4 6 3" xfId="41883"/>
    <cellStyle name="Normal 2 6 4 6 4" xfId="41884"/>
    <cellStyle name="Normal 2 6 4 6 5" xfId="41885"/>
    <cellStyle name="Normal 2 6 4 6 6" xfId="41886"/>
    <cellStyle name="Normal 2 6 4 6 7" xfId="41887"/>
    <cellStyle name="Normal 2 6 4 7" xfId="41888"/>
    <cellStyle name="Normal 2 6 4 7 2" xfId="41889"/>
    <cellStyle name="Normal 2 6 4 7 2 2" xfId="41890"/>
    <cellStyle name="Normal 2 6 4 7 2 3" xfId="41891"/>
    <cellStyle name="Normal 2 6 4 7 2 4" xfId="41892"/>
    <cellStyle name="Normal 2 6 4 7 2 5" xfId="41893"/>
    <cellStyle name="Normal 2 6 4 7 2 6" xfId="41894"/>
    <cellStyle name="Normal 2 6 4 7 3" xfId="41895"/>
    <cellStyle name="Normal 2 6 4 7 4" xfId="41896"/>
    <cellStyle name="Normal 2 6 4 7 5" xfId="41897"/>
    <cellStyle name="Normal 2 6 4 7 6" xfId="41898"/>
    <cellStyle name="Normal 2 6 4 7 7" xfId="41899"/>
    <cellStyle name="Normal 2 6 4 8" xfId="41900"/>
    <cellStyle name="Normal 2 6 4 8 2" xfId="41901"/>
    <cellStyle name="Normal 2 6 4 8 3" xfId="41902"/>
    <cellStyle name="Normal 2 6 4 8 4" xfId="41903"/>
    <cellStyle name="Normal 2 6 4 8 5" xfId="41904"/>
    <cellStyle name="Normal 2 6 4 8 6" xfId="41905"/>
    <cellStyle name="Normal 2 6 4 9" xfId="41906"/>
    <cellStyle name="Normal 2 6 5" xfId="41907"/>
    <cellStyle name="Normal 2 6 5 10" xfId="41908"/>
    <cellStyle name="Normal 2 6 5 11" xfId="41909"/>
    <cellStyle name="Normal 2 6 5 12" xfId="41910"/>
    <cellStyle name="Normal 2 6 5 13" xfId="41911"/>
    <cellStyle name="Normal 2 6 5 2" xfId="41912"/>
    <cellStyle name="Normal 2 6 5 2 2" xfId="41913"/>
    <cellStyle name="Normal 2 6 5 2 2 2" xfId="41914"/>
    <cellStyle name="Normal 2 6 5 2 2 3" xfId="41915"/>
    <cellStyle name="Normal 2 6 5 2 2 4" xfId="41916"/>
    <cellStyle name="Normal 2 6 5 2 2 5" xfId="41917"/>
    <cellStyle name="Normal 2 6 5 2 2 6" xfId="41918"/>
    <cellStyle name="Normal 2 6 5 2 3" xfId="41919"/>
    <cellStyle name="Normal 2 6 5 2 4" xfId="41920"/>
    <cellStyle name="Normal 2 6 5 2 5" xfId="41921"/>
    <cellStyle name="Normal 2 6 5 2 6" xfId="41922"/>
    <cellStyle name="Normal 2 6 5 2 7" xfId="41923"/>
    <cellStyle name="Normal 2 6 5 3" xfId="41924"/>
    <cellStyle name="Normal 2 6 5 3 2" xfId="41925"/>
    <cellStyle name="Normal 2 6 5 3 2 2" xfId="41926"/>
    <cellStyle name="Normal 2 6 5 3 2 3" xfId="41927"/>
    <cellStyle name="Normal 2 6 5 3 2 4" xfId="41928"/>
    <cellStyle name="Normal 2 6 5 3 2 5" xfId="41929"/>
    <cellStyle name="Normal 2 6 5 3 2 6" xfId="41930"/>
    <cellStyle name="Normal 2 6 5 3 3" xfId="41931"/>
    <cellStyle name="Normal 2 6 5 3 4" xfId="41932"/>
    <cellStyle name="Normal 2 6 5 3 5" xfId="41933"/>
    <cellStyle name="Normal 2 6 5 3 6" xfId="41934"/>
    <cellStyle name="Normal 2 6 5 3 7" xfId="41935"/>
    <cellStyle name="Normal 2 6 5 4" xfId="41936"/>
    <cellStyle name="Normal 2 6 5 4 2" xfId="41937"/>
    <cellStyle name="Normal 2 6 5 4 2 2" xfId="41938"/>
    <cellStyle name="Normal 2 6 5 4 2 3" xfId="41939"/>
    <cellStyle name="Normal 2 6 5 4 2 4" xfId="41940"/>
    <cellStyle name="Normal 2 6 5 4 2 5" xfId="41941"/>
    <cellStyle name="Normal 2 6 5 4 2 6" xfId="41942"/>
    <cellStyle name="Normal 2 6 5 4 3" xfId="41943"/>
    <cellStyle name="Normal 2 6 5 4 4" xfId="41944"/>
    <cellStyle name="Normal 2 6 5 4 5" xfId="41945"/>
    <cellStyle name="Normal 2 6 5 4 6" xfId="41946"/>
    <cellStyle name="Normal 2 6 5 4 7" xfId="41947"/>
    <cellStyle name="Normal 2 6 5 5" xfId="41948"/>
    <cellStyle name="Normal 2 6 5 5 2" xfId="41949"/>
    <cellStyle name="Normal 2 6 5 5 2 2" xfId="41950"/>
    <cellStyle name="Normal 2 6 5 5 2 3" xfId="41951"/>
    <cellStyle name="Normal 2 6 5 5 2 4" xfId="41952"/>
    <cellStyle name="Normal 2 6 5 5 2 5" xfId="41953"/>
    <cellStyle name="Normal 2 6 5 5 2 6" xfId="41954"/>
    <cellStyle name="Normal 2 6 5 5 3" xfId="41955"/>
    <cellStyle name="Normal 2 6 5 5 3 2" xfId="41956"/>
    <cellStyle name="Normal 2 6 5 5 4" xfId="41957"/>
    <cellStyle name="Normal 2 6 5 5 5" xfId="41958"/>
    <cellStyle name="Normal 2 6 5 5 6" xfId="41959"/>
    <cellStyle name="Normal 2 6 5 5 7" xfId="41960"/>
    <cellStyle name="Normal 2 6 5 6" xfId="41961"/>
    <cellStyle name="Normal 2 6 5 6 2" xfId="41962"/>
    <cellStyle name="Normal 2 6 5 6 2 2" xfId="41963"/>
    <cellStyle name="Normal 2 6 5 6 2 3" xfId="41964"/>
    <cellStyle name="Normal 2 6 5 6 2 4" xfId="41965"/>
    <cellStyle name="Normal 2 6 5 6 2 5" xfId="41966"/>
    <cellStyle name="Normal 2 6 5 6 2 6" xfId="41967"/>
    <cellStyle name="Normal 2 6 5 6 3" xfId="41968"/>
    <cellStyle name="Normal 2 6 5 6 4" xfId="41969"/>
    <cellStyle name="Normal 2 6 5 6 5" xfId="41970"/>
    <cellStyle name="Normal 2 6 5 6 6" xfId="41971"/>
    <cellStyle name="Normal 2 6 5 6 7" xfId="41972"/>
    <cellStyle name="Normal 2 6 5 7" xfId="41973"/>
    <cellStyle name="Normal 2 6 5 7 2" xfId="41974"/>
    <cellStyle name="Normal 2 6 5 7 2 2" xfId="41975"/>
    <cellStyle name="Normal 2 6 5 7 2 3" xfId="41976"/>
    <cellStyle name="Normal 2 6 5 7 2 4" xfId="41977"/>
    <cellStyle name="Normal 2 6 5 7 2 5" xfId="41978"/>
    <cellStyle name="Normal 2 6 5 7 2 6" xfId="41979"/>
    <cellStyle name="Normal 2 6 5 7 3" xfId="41980"/>
    <cellStyle name="Normal 2 6 5 7 4" xfId="41981"/>
    <cellStyle name="Normal 2 6 5 7 5" xfId="41982"/>
    <cellStyle name="Normal 2 6 5 7 6" xfId="41983"/>
    <cellStyle name="Normal 2 6 5 7 7" xfId="41984"/>
    <cellStyle name="Normal 2 6 5 8" xfId="41985"/>
    <cellStyle name="Normal 2 6 5 8 2" xfId="41986"/>
    <cellStyle name="Normal 2 6 5 8 3" xfId="41987"/>
    <cellStyle name="Normal 2 6 5 8 4" xfId="41988"/>
    <cellStyle name="Normal 2 6 5 8 5" xfId="41989"/>
    <cellStyle name="Normal 2 6 5 8 6" xfId="41990"/>
    <cellStyle name="Normal 2 6 5 9" xfId="41991"/>
    <cellStyle name="Normal 2 6 6" xfId="41992"/>
    <cellStyle name="Normal 2 6 6 10" xfId="41993"/>
    <cellStyle name="Normal 2 6 6 11" xfId="41994"/>
    <cellStyle name="Normal 2 6 6 12" xfId="41995"/>
    <cellStyle name="Normal 2 6 6 13" xfId="41996"/>
    <cellStyle name="Normal 2 6 6 2" xfId="41997"/>
    <cellStyle name="Normal 2 6 6 2 2" xfId="41998"/>
    <cellStyle name="Normal 2 6 6 2 2 2" xfId="41999"/>
    <cellStyle name="Normal 2 6 6 2 2 3" xfId="42000"/>
    <cellStyle name="Normal 2 6 6 2 2 4" xfId="42001"/>
    <cellStyle name="Normal 2 6 6 2 2 5" xfId="42002"/>
    <cellStyle name="Normal 2 6 6 2 2 6" xfId="42003"/>
    <cellStyle name="Normal 2 6 6 2 3" xfId="42004"/>
    <cellStyle name="Normal 2 6 6 2 4" xfId="42005"/>
    <cellStyle name="Normal 2 6 6 2 5" xfId="42006"/>
    <cellStyle name="Normal 2 6 6 2 6" xfId="42007"/>
    <cellStyle name="Normal 2 6 6 2 7" xfId="42008"/>
    <cellStyle name="Normal 2 6 6 3" xfId="42009"/>
    <cellStyle name="Normal 2 6 6 3 2" xfId="42010"/>
    <cellStyle name="Normal 2 6 6 3 2 2" xfId="42011"/>
    <cellStyle name="Normal 2 6 6 3 2 3" xfId="42012"/>
    <cellStyle name="Normal 2 6 6 3 2 4" xfId="42013"/>
    <cellStyle name="Normal 2 6 6 3 2 5" xfId="42014"/>
    <cellStyle name="Normal 2 6 6 3 2 6" xfId="42015"/>
    <cellStyle name="Normal 2 6 6 3 3" xfId="42016"/>
    <cellStyle name="Normal 2 6 6 3 4" xfId="42017"/>
    <cellStyle name="Normal 2 6 6 3 5" xfId="42018"/>
    <cellStyle name="Normal 2 6 6 3 6" xfId="42019"/>
    <cellStyle name="Normal 2 6 6 3 7" xfId="42020"/>
    <cellStyle name="Normal 2 6 6 4" xfId="42021"/>
    <cellStyle name="Normal 2 6 6 4 2" xfId="42022"/>
    <cellStyle name="Normal 2 6 6 4 2 2" xfId="42023"/>
    <cellStyle name="Normal 2 6 6 4 2 3" xfId="42024"/>
    <cellStyle name="Normal 2 6 6 4 2 4" xfId="42025"/>
    <cellStyle name="Normal 2 6 6 4 2 5" xfId="42026"/>
    <cellStyle name="Normal 2 6 6 4 2 6" xfId="42027"/>
    <cellStyle name="Normal 2 6 6 4 3" xfId="42028"/>
    <cellStyle name="Normal 2 6 6 4 4" xfId="42029"/>
    <cellStyle name="Normal 2 6 6 4 5" xfId="42030"/>
    <cellStyle name="Normal 2 6 6 4 6" xfId="42031"/>
    <cellStyle name="Normal 2 6 6 4 7" xfId="42032"/>
    <cellStyle name="Normal 2 6 6 5" xfId="42033"/>
    <cellStyle name="Normal 2 6 6 5 2" xfId="42034"/>
    <cellStyle name="Normal 2 6 6 5 2 2" xfId="42035"/>
    <cellStyle name="Normal 2 6 6 5 2 3" xfId="42036"/>
    <cellStyle name="Normal 2 6 6 5 2 4" xfId="42037"/>
    <cellStyle name="Normal 2 6 6 5 2 5" xfId="42038"/>
    <cellStyle name="Normal 2 6 6 5 2 6" xfId="42039"/>
    <cellStyle name="Normal 2 6 6 5 3" xfId="42040"/>
    <cellStyle name="Normal 2 6 6 5 4" xfId="42041"/>
    <cellStyle name="Normal 2 6 6 5 5" xfId="42042"/>
    <cellStyle name="Normal 2 6 6 5 6" xfId="42043"/>
    <cellStyle name="Normal 2 6 6 5 7" xfId="42044"/>
    <cellStyle name="Normal 2 6 6 6" xfId="42045"/>
    <cellStyle name="Normal 2 6 6 6 2" xfId="42046"/>
    <cellStyle name="Normal 2 6 6 6 2 2" xfId="42047"/>
    <cellStyle name="Normal 2 6 6 6 2 3" xfId="42048"/>
    <cellStyle name="Normal 2 6 6 6 2 4" xfId="42049"/>
    <cellStyle name="Normal 2 6 6 6 2 5" xfId="42050"/>
    <cellStyle name="Normal 2 6 6 6 2 6" xfId="42051"/>
    <cellStyle name="Normal 2 6 6 6 3" xfId="42052"/>
    <cellStyle name="Normal 2 6 6 6 4" xfId="42053"/>
    <cellStyle name="Normal 2 6 6 6 5" xfId="42054"/>
    <cellStyle name="Normal 2 6 6 6 6" xfId="42055"/>
    <cellStyle name="Normal 2 6 6 6 7" xfId="42056"/>
    <cellStyle name="Normal 2 6 6 7" xfId="42057"/>
    <cellStyle name="Normal 2 6 6 7 2" xfId="42058"/>
    <cellStyle name="Normal 2 6 6 7 2 2" xfId="42059"/>
    <cellStyle name="Normal 2 6 6 7 2 3" xfId="42060"/>
    <cellStyle name="Normal 2 6 6 7 2 4" xfId="42061"/>
    <cellStyle name="Normal 2 6 6 7 2 5" xfId="42062"/>
    <cellStyle name="Normal 2 6 6 7 2 6" xfId="42063"/>
    <cellStyle name="Normal 2 6 6 7 3" xfId="42064"/>
    <cellStyle name="Normal 2 6 6 7 4" xfId="42065"/>
    <cellStyle name="Normal 2 6 6 7 5" xfId="42066"/>
    <cellStyle name="Normal 2 6 6 7 6" xfId="42067"/>
    <cellStyle name="Normal 2 6 6 7 7" xfId="42068"/>
    <cellStyle name="Normal 2 6 6 8" xfId="42069"/>
    <cellStyle name="Normal 2 6 6 8 2" xfId="42070"/>
    <cellStyle name="Normal 2 6 6 8 3" xfId="42071"/>
    <cellStyle name="Normal 2 6 6 8 4" xfId="42072"/>
    <cellStyle name="Normal 2 6 6 8 5" xfId="42073"/>
    <cellStyle name="Normal 2 6 6 8 6" xfId="42074"/>
    <cellStyle name="Normal 2 6 6 9" xfId="42075"/>
    <cellStyle name="Normal 2 6 7" xfId="42076"/>
    <cellStyle name="Normal 2 6 7 10" xfId="42077"/>
    <cellStyle name="Normal 2 6 7 11" xfId="42078"/>
    <cellStyle name="Normal 2 6 7 12" xfId="42079"/>
    <cellStyle name="Normal 2 6 7 13" xfId="42080"/>
    <cellStyle name="Normal 2 6 7 2" xfId="42081"/>
    <cellStyle name="Normal 2 6 7 2 2" xfId="42082"/>
    <cellStyle name="Normal 2 6 7 2 2 2" xfId="42083"/>
    <cellStyle name="Normal 2 6 7 2 2 3" xfId="42084"/>
    <cellStyle name="Normal 2 6 7 2 2 4" xfId="42085"/>
    <cellStyle name="Normal 2 6 7 2 2 5" xfId="42086"/>
    <cellStyle name="Normal 2 6 7 2 2 6" xfId="42087"/>
    <cellStyle name="Normal 2 6 7 2 3" xfId="42088"/>
    <cellStyle name="Normal 2 6 7 2 4" xfId="42089"/>
    <cellStyle name="Normal 2 6 7 2 5" xfId="42090"/>
    <cellStyle name="Normal 2 6 7 2 6" xfId="42091"/>
    <cellStyle name="Normal 2 6 7 2 7" xfId="42092"/>
    <cellStyle name="Normal 2 6 7 3" xfId="42093"/>
    <cellStyle name="Normal 2 6 7 3 2" xfId="42094"/>
    <cellStyle name="Normal 2 6 7 3 2 2" xfId="42095"/>
    <cellStyle name="Normal 2 6 7 3 2 3" xfId="42096"/>
    <cellStyle name="Normal 2 6 7 3 2 4" xfId="42097"/>
    <cellStyle name="Normal 2 6 7 3 2 5" xfId="42098"/>
    <cellStyle name="Normal 2 6 7 3 2 6" xfId="42099"/>
    <cellStyle name="Normal 2 6 7 3 3" xfId="42100"/>
    <cellStyle name="Normal 2 6 7 3 4" xfId="42101"/>
    <cellStyle name="Normal 2 6 7 3 5" xfId="42102"/>
    <cellStyle name="Normal 2 6 7 3 6" xfId="42103"/>
    <cellStyle name="Normal 2 6 7 3 7" xfId="42104"/>
    <cellStyle name="Normal 2 6 7 4" xfId="42105"/>
    <cellStyle name="Normal 2 6 7 4 2" xfId="42106"/>
    <cellStyle name="Normal 2 6 7 4 2 2" xfId="42107"/>
    <cellStyle name="Normal 2 6 7 4 2 3" xfId="42108"/>
    <cellStyle name="Normal 2 6 7 4 2 4" xfId="42109"/>
    <cellStyle name="Normal 2 6 7 4 2 5" xfId="42110"/>
    <cellStyle name="Normal 2 6 7 4 2 6" xfId="42111"/>
    <cellStyle name="Normal 2 6 7 4 3" xfId="42112"/>
    <cellStyle name="Normal 2 6 7 4 4" xfId="42113"/>
    <cellStyle name="Normal 2 6 7 4 5" xfId="42114"/>
    <cellStyle name="Normal 2 6 7 4 6" xfId="42115"/>
    <cellStyle name="Normal 2 6 7 4 7" xfId="42116"/>
    <cellStyle name="Normal 2 6 7 5" xfId="42117"/>
    <cellStyle name="Normal 2 6 7 5 2" xfId="42118"/>
    <cellStyle name="Normal 2 6 7 5 2 2" xfId="42119"/>
    <cellStyle name="Normal 2 6 7 5 2 3" xfId="42120"/>
    <cellStyle name="Normal 2 6 7 5 2 3 2" xfId="42121"/>
    <cellStyle name="Normal 2 6 7 5 2 3 2 2" xfId="42122"/>
    <cellStyle name="Normal 2 6 7 5 2 3 3" xfId="42123"/>
    <cellStyle name="Normal 2 6 7 5 2 4" xfId="42124"/>
    <cellStyle name="Normal 2 6 7 5 2 5" xfId="42125"/>
    <cellStyle name="Normal 2 6 7 5 2 6" xfId="42126"/>
    <cellStyle name="Normal 2 6 7 5 3" xfId="42127"/>
    <cellStyle name="Normal 2 6 7 5 4" xfId="42128"/>
    <cellStyle name="Normal 2 6 7 5 5" xfId="42129"/>
    <cellStyle name="Normal 2 6 7 5 6" xfId="42130"/>
    <cellStyle name="Normal 2 6 7 5 7" xfId="42131"/>
    <cellStyle name="Normal 2 6 7 6" xfId="42132"/>
    <cellStyle name="Normal 2 6 7 6 2" xfId="42133"/>
    <cellStyle name="Normal 2 6 7 6 2 2" xfId="42134"/>
    <cellStyle name="Normal 2 6 7 6 2 3" xfId="42135"/>
    <cellStyle name="Normal 2 6 7 6 2 4" xfId="42136"/>
    <cellStyle name="Normal 2 6 7 6 2 5" xfId="42137"/>
    <cellStyle name="Normal 2 6 7 6 2 6" xfId="42138"/>
    <cellStyle name="Normal 2 6 7 6 3" xfId="42139"/>
    <cellStyle name="Normal 2 6 7 6 4" xfId="42140"/>
    <cellStyle name="Normal 2 6 7 6 5" xfId="42141"/>
    <cellStyle name="Normal 2 6 7 6 6" xfId="42142"/>
    <cellStyle name="Normal 2 6 7 6 7" xfId="42143"/>
    <cellStyle name="Normal 2 6 7 7" xfId="42144"/>
    <cellStyle name="Normal 2 6 7 7 2" xfId="42145"/>
    <cellStyle name="Normal 2 6 7 7 2 2" xfId="42146"/>
    <cellStyle name="Normal 2 6 7 7 2 3" xfId="42147"/>
    <cellStyle name="Normal 2 6 7 7 2 4" xfId="42148"/>
    <cellStyle name="Normal 2 6 7 7 2 5" xfId="42149"/>
    <cellStyle name="Normal 2 6 7 7 2 6" xfId="42150"/>
    <cellStyle name="Normal 2 6 7 7 3" xfId="42151"/>
    <cellStyle name="Normal 2 6 7 7 4" xfId="42152"/>
    <cellStyle name="Normal 2 6 7 7 5" xfId="42153"/>
    <cellStyle name="Normal 2 6 7 7 6" xfId="42154"/>
    <cellStyle name="Normal 2 6 7 7 7" xfId="42155"/>
    <cellStyle name="Normal 2 6 7 8" xfId="42156"/>
    <cellStyle name="Normal 2 6 7 8 2" xfId="42157"/>
    <cellStyle name="Normal 2 6 7 8 3" xfId="42158"/>
    <cellStyle name="Normal 2 6 7 8 3 2" xfId="42159"/>
    <cellStyle name="Normal 2 6 7 8 3 2 2" xfId="42160"/>
    <cellStyle name="Normal 2 6 7 8 3 3" xfId="42161"/>
    <cellStyle name="Normal 2 6 7 8 4" xfId="42162"/>
    <cellStyle name="Normal 2 6 7 8 5" xfId="42163"/>
    <cellStyle name="Normal 2 6 7 8 6" xfId="42164"/>
    <cellStyle name="Normal 2 6 7 9" xfId="42165"/>
    <cellStyle name="Normal 2 6 8" xfId="42166"/>
    <cellStyle name="Normal 2 6 8 10" xfId="42167"/>
    <cellStyle name="Normal 2 6 8 11" xfId="42168"/>
    <cellStyle name="Normal 2 6 8 12" xfId="42169"/>
    <cellStyle name="Normal 2 6 8 13" xfId="42170"/>
    <cellStyle name="Normal 2 6 8 2" xfId="42171"/>
    <cellStyle name="Normal 2 6 8 2 2" xfId="42172"/>
    <cellStyle name="Normal 2 6 8 2 2 2" xfId="42173"/>
    <cellStyle name="Normal 2 6 8 2 2 3" xfId="42174"/>
    <cellStyle name="Normal 2 6 8 2 2 4" xfId="42175"/>
    <cellStyle name="Normal 2 6 8 2 2 5" xfId="42176"/>
    <cellStyle name="Normal 2 6 8 2 2 6" xfId="42177"/>
    <cellStyle name="Normal 2 6 8 2 3" xfId="42178"/>
    <cellStyle name="Normal 2 6 8 2 4" xfId="42179"/>
    <cellStyle name="Normal 2 6 8 2 4 2" xfId="42180"/>
    <cellStyle name="Normal 2 6 8 2 4 2 2" xfId="42181"/>
    <cellStyle name="Normal 2 6 8 2 4 3" xfId="42182"/>
    <cellStyle name="Normal 2 6 8 2 5" xfId="42183"/>
    <cellStyle name="Normal 2 6 8 2 6" xfId="42184"/>
    <cellStyle name="Normal 2 6 8 2 7" xfId="42185"/>
    <cellStyle name="Normal 2 6 8 3" xfId="42186"/>
    <cellStyle name="Normal 2 6 8 3 2" xfId="42187"/>
    <cellStyle name="Normal 2 6 8 3 2 2" xfId="42188"/>
    <cellStyle name="Normal 2 6 8 3 2 3" xfId="42189"/>
    <cellStyle name="Normal 2 6 8 3 2 4" xfId="42190"/>
    <cellStyle name="Normal 2 6 8 3 2 5" xfId="42191"/>
    <cellStyle name="Normal 2 6 8 3 2 6" xfId="42192"/>
    <cellStyle name="Normal 2 6 8 3 3" xfId="42193"/>
    <cellStyle name="Normal 2 6 8 3 4" xfId="42194"/>
    <cellStyle name="Normal 2 6 8 3 5" xfId="42195"/>
    <cellStyle name="Normal 2 6 8 3 6" xfId="42196"/>
    <cellStyle name="Normal 2 6 8 3 7" xfId="42197"/>
    <cellStyle name="Normal 2 6 8 4" xfId="42198"/>
    <cellStyle name="Normal 2 6 8 4 2" xfId="42199"/>
    <cellStyle name="Normal 2 6 8 4 2 2" xfId="42200"/>
    <cellStyle name="Normal 2 6 8 4 2 3" xfId="42201"/>
    <cellStyle name="Normal 2 6 8 4 2 4" xfId="42202"/>
    <cellStyle name="Normal 2 6 8 4 2 5" xfId="42203"/>
    <cellStyle name="Normal 2 6 8 4 2 6" xfId="42204"/>
    <cellStyle name="Normal 2 6 8 4 3" xfId="42205"/>
    <cellStyle name="Normal 2 6 8 4 4" xfId="42206"/>
    <cellStyle name="Normal 2 6 8 4 5" xfId="42207"/>
    <cellStyle name="Normal 2 6 8 4 6" xfId="42208"/>
    <cellStyle name="Normal 2 6 8 4 7" xfId="42209"/>
    <cellStyle name="Normal 2 6 8 5" xfId="42210"/>
    <cellStyle name="Normal 2 6 8 5 2" xfId="42211"/>
    <cellStyle name="Normal 2 6 8 5 2 2" xfId="42212"/>
    <cellStyle name="Normal 2 6 8 5 2 3" xfId="42213"/>
    <cellStyle name="Normal 2 6 8 5 2 4" xfId="42214"/>
    <cellStyle name="Normal 2 6 8 5 2 5" xfId="42215"/>
    <cellStyle name="Normal 2 6 8 5 2 6" xfId="42216"/>
    <cellStyle name="Normal 2 6 8 5 3" xfId="42217"/>
    <cellStyle name="Normal 2 6 8 5 4" xfId="42218"/>
    <cellStyle name="Normal 2 6 8 5 5" xfId="42219"/>
    <cellStyle name="Normal 2 6 8 5 6" xfId="42220"/>
    <cellStyle name="Normal 2 6 8 5 7" xfId="42221"/>
    <cellStyle name="Normal 2 6 8 6" xfId="42222"/>
    <cellStyle name="Normal 2 6 8 6 2" xfId="42223"/>
    <cellStyle name="Normal 2 6 8 6 2 2" xfId="42224"/>
    <cellStyle name="Normal 2 6 8 6 2 3" xfId="42225"/>
    <cellStyle name="Normal 2 6 8 6 2 3 2" xfId="42226"/>
    <cellStyle name="Normal 2 6 8 6 2 3 2 2" xfId="42227"/>
    <cellStyle name="Normal 2 6 8 6 2 3 3" xfId="42228"/>
    <cellStyle name="Normal 2 6 8 6 2 4" xfId="42229"/>
    <cellStyle name="Normal 2 6 8 6 2 5" xfId="42230"/>
    <cellStyle name="Normal 2 6 8 6 2 6" xfId="42231"/>
    <cellStyle name="Normal 2 6 8 6 3" xfId="42232"/>
    <cellStyle name="Normal 2 6 8 6 4" xfId="42233"/>
    <cellStyle name="Normal 2 6 8 6 5" xfId="42234"/>
    <cellStyle name="Normal 2 6 8 6 6" xfId="42235"/>
    <cellStyle name="Normal 2 6 8 6 7" xfId="42236"/>
    <cellStyle name="Normal 2 6 8 7" xfId="42237"/>
    <cellStyle name="Normal 2 6 8 7 2" xfId="42238"/>
    <cellStyle name="Normal 2 6 8 7 2 2" xfId="42239"/>
    <cellStyle name="Normal 2 6 8 7 2 3" xfId="42240"/>
    <cellStyle name="Normal 2 6 8 7 2 4" xfId="42241"/>
    <cellStyle name="Normal 2 6 8 7 2 5" xfId="42242"/>
    <cellStyle name="Normal 2 6 8 7 2 6" xfId="42243"/>
    <cellStyle name="Normal 2 6 8 7 3" xfId="42244"/>
    <cellStyle name="Normal 2 6 8 7 4" xfId="42245"/>
    <cellStyle name="Normal 2 6 8 7 5" xfId="42246"/>
    <cellStyle name="Normal 2 6 8 7 6" xfId="42247"/>
    <cellStyle name="Normal 2 6 8 7 7" xfId="42248"/>
    <cellStyle name="Normal 2 6 8 8" xfId="42249"/>
    <cellStyle name="Normal 2 6 8 8 2" xfId="42250"/>
    <cellStyle name="Normal 2 6 8 8 3" xfId="42251"/>
    <cellStyle name="Normal 2 6 8 8 4" xfId="42252"/>
    <cellStyle name="Normal 2 6 8 8 5" xfId="42253"/>
    <cellStyle name="Normal 2 6 8 8 6" xfId="42254"/>
    <cellStyle name="Normal 2 6 8 9" xfId="42255"/>
    <cellStyle name="Normal 2 6 9" xfId="42256"/>
    <cellStyle name="Normal 2 6 9 10" xfId="42257"/>
    <cellStyle name="Normal 2 6 9 11" xfId="42258"/>
    <cellStyle name="Normal 2 6 9 12" xfId="42259"/>
    <cellStyle name="Normal 2 6 9 13" xfId="42260"/>
    <cellStyle name="Normal 2 6 9 2" xfId="42261"/>
    <cellStyle name="Normal 2 6 9 2 2" xfId="42262"/>
    <cellStyle name="Normal 2 6 9 2 2 2" xfId="42263"/>
    <cellStyle name="Normal 2 6 9 2 2 3" xfId="42264"/>
    <cellStyle name="Normal 2 6 9 2 2 4" xfId="42265"/>
    <cellStyle name="Normal 2 6 9 2 2 5" xfId="42266"/>
    <cellStyle name="Normal 2 6 9 2 2 6" xfId="42267"/>
    <cellStyle name="Normal 2 6 9 2 3" xfId="42268"/>
    <cellStyle name="Normal 2 6 9 2 4" xfId="42269"/>
    <cellStyle name="Normal 2 6 9 2 5" xfId="42270"/>
    <cellStyle name="Normal 2 6 9 2 6" xfId="42271"/>
    <cellStyle name="Normal 2 6 9 2 7" xfId="42272"/>
    <cellStyle name="Normal 2 6 9 3" xfId="42273"/>
    <cellStyle name="Normal 2 6 9 3 2" xfId="42274"/>
    <cellStyle name="Normal 2 6 9 3 2 2" xfId="42275"/>
    <cellStyle name="Normal 2 6 9 3 2 3" xfId="42276"/>
    <cellStyle name="Normal 2 6 9 3 2 4" xfId="42277"/>
    <cellStyle name="Normal 2 6 9 3 2 5" xfId="42278"/>
    <cellStyle name="Normal 2 6 9 3 2 6" xfId="42279"/>
    <cellStyle name="Normal 2 6 9 3 3" xfId="42280"/>
    <cellStyle name="Normal 2 6 9 3 4" xfId="42281"/>
    <cellStyle name="Normal 2 6 9 3 5" xfId="42282"/>
    <cellStyle name="Normal 2 6 9 3 6" xfId="42283"/>
    <cellStyle name="Normal 2 6 9 3 7" xfId="42284"/>
    <cellStyle name="Normal 2 6 9 4" xfId="42285"/>
    <cellStyle name="Normal 2 6 9 4 2" xfId="42286"/>
    <cellStyle name="Normal 2 6 9 4 2 2" xfId="42287"/>
    <cellStyle name="Normal 2 6 9 4 2 3" xfId="42288"/>
    <cellStyle name="Normal 2 6 9 4 2 4" xfId="42289"/>
    <cellStyle name="Normal 2 6 9 4 2 5" xfId="42290"/>
    <cellStyle name="Normal 2 6 9 4 2 6" xfId="42291"/>
    <cellStyle name="Normal 2 6 9 4 3" xfId="42292"/>
    <cellStyle name="Normal 2 6 9 4 4" xfId="42293"/>
    <cellStyle name="Normal 2 6 9 4 5" xfId="42294"/>
    <cellStyle name="Normal 2 6 9 4 6" xfId="42295"/>
    <cellStyle name="Normal 2 6 9 4 7" xfId="42296"/>
    <cellStyle name="Normal 2 6 9 5" xfId="42297"/>
    <cellStyle name="Normal 2 6 9 5 2" xfId="42298"/>
    <cellStyle name="Normal 2 6 9 5 2 2" xfId="42299"/>
    <cellStyle name="Normal 2 6 9 5 2 3" xfId="42300"/>
    <cellStyle name="Normal 2 6 9 5 2 4" xfId="42301"/>
    <cellStyle name="Normal 2 6 9 5 2 5" xfId="42302"/>
    <cellStyle name="Normal 2 6 9 5 2 6" xfId="42303"/>
    <cellStyle name="Normal 2 6 9 5 3" xfId="42304"/>
    <cellStyle name="Normal 2 6 9 5 4" xfId="42305"/>
    <cellStyle name="Normal 2 6 9 5 5" xfId="42306"/>
    <cellStyle name="Normal 2 6 9 5 6" xfId="42307"/>
    <cellStyle name="Normal 2 6 9 5 7" xfId="42308"/>
    <cellStyle name="Normal 2 6 9 6" xfId="42309"/>
    <cellStyle name="Normal 2 6 9 6 2" xfId="42310"/>
    <cellStyle name="Normal 2 6 9 6 2 2" xfId="42311"/>
    <cellStyle name="Normal 2 6 9 6 2 3" xfId="42312"/>
    <cellStyle name="Normal 2 6 9 6 2 4" xfId="42313"/>
    <cellStyle name="Normal 2 6 9 6 2 5" xfId="42314"/>
    <cellStyle name="Normal 2 6 9 6 2 6" xfId="42315"/>
    <cellStyle name="Normal 2 6 9 6 3" xfId="42316"/>
    <cellStyle name="Normal 2 6 9 6 4" xfId="42317"/>
    <cellStyle name="Normal 2 6 9 6 5" xfId="42318"/>
    <cellStyle name="Normal 2 6 9 6 6" xfId="42319"/>
    <cellStyle name="Normal 2 6 9 6 7" xfId="42320"/>
    <cellStyle name="Normal 2 6 9 7" xfId="42321"/>
    <cellStyle name="Normal 2 6 9 7 2" xfId="42322"/>
    <cellStyle name="Normal 2 6 9 7 2 2" xfId="42323"/>
    <cellStyle name="Normal 2 6 9 7 2 3" xfId="42324"/>
    <cellStyle name="Normal 2 6 9 7 2 4" xfId="42325"/>
    <cellStyle name="Normal 2 6 9 7 2 5" xfId="42326"/>
    <cellStyle name="Normal 2 6 9 7 2 6" xfId="42327"/>
    <cellStyle name="Normal 2 6 9 7 3" xfId="42328"/>
    <cellStyle name="Normal 2 6 9 7 4" xfId="42329"/>
    <cellStyle name="Normal 2 6 9 7 5" xfId="42330"/>
    <cellStyle name="Normal 2 6 9 7 6" xfId="42331"/>
    <cellStyle name="Normal 2 6 9 7 7" xfId="42332"/>
    <cellStyle name="Normal 2 6 9 8" xfId="42333"/>
    <cellStyle name="Normal 2 6 9 8 2" xfId="42334"/>
    <cellStyle name="Normal 2 6 9 8 3" xfId="42335"/>
    <cellStyle name="Normal 2 6 9 8 4" xfId="42336"/>
    <cellStyle name="Normal 2 6 9 8 5" xfId="42337"/>
    <cellStyle name="Normal 2 6 9 8 6" xfId="42338"/>
    <cellStyle name="Normal 2 6 9 9" xfId="42339"/>
    <cellStyle name="Normal 2 60" xfId="42340"/>
    <cellStyle name="Normal 2 61" xfId="42341"/>
    <cellStyle name="Normal 2 62" xfId="42342"/>
    <cellStyle name="Normal 2 63" xfId="42343"/>
    <cellStyle name="Normal 2 64" xfId="42344"/>
    <cellStyle name="Normal 2 65" xfId="42345"/>
    <cellStyle name="Normal 2 66" xfId="42346"/>
    <cellStyle name="Normal 2 67" xfId="42347"/>
    <cellStyle name="Normal 2 68" xfId="42348"/>
    <cellStyle name="Normal 2 69" xfId="42349"/>
    <cellStyle name="Normal 2 7" xfId="42350"/>
    <cellStyle name="Normal 2 7 10" xfId="42351"/>
    <cellStyle name="Normal 2 7 10 10" xfId="42352"/>
    <cellStyle name="Normal 2 7 10 11" xfId="42353"/>
    <cellStyle name="Normal 2 7 10 12" xfId="42354"/>
    <cellStyle name="Normal 2 7 10 13" xfId="42355"/>
    <cellStyle name="Normal 2 7 10 2" xfId="42356"/>
    <cellStyle name="Normal 2 7 10 2 2" xfId="42357"/>
    <cellStyle name="Normal 2 7 10 2 2 2" xfId="42358"/>
    <cellStyle name="Normal 2 7 10 2 2 3" xfId="42359"/>
    <cellStyle name="Normal 2 7 10 2 2 4" xfId="42360"/>
    <cellStyle name="Normal 2 7 10 2 2 5" xfId="42361"/>
    <cellStyle name="Normal 2 7 10 2 2 6" xfId="42362"/>
    <cellStyle name="Normal 2 7 10 2 3" xfId="42363"/>
    <cellStyle name="Normal 2 7 10 2 4" xfId="42364"/>
    <cellStyle name="Normal 2 7 10 2 5" xfId="42365"/>
    <cellStyle name="Normal 2 7 10 2 6" xfId="42366"/>
    <cellStyle name="Normal 2 7 10 2 7" xfId="42367"/>
    <cellStyle name="Normal 2 7 10 3" xfId="42368"/>
    <cellStyle name="Normal 2 7 10 3 2" xfId="42369"/>
    <cellStyle name="Normal 2 7 10 3 2 2" xfId="42370"/>
    <cellStyle name="Normal 2 7 10 3 2 3" xfId="42371"/>
    <cellStyle name="Normal 2 7 10 3 2 4" xfId="42372"/>
    <cellStyle name="Normal 2 7 10 3 2 5" xfId="42373"/>
    <cellStyle name="Normal 2 7 10 3 2 6" xfId="42374"/>
    <cellStyle name="Normal 2 7 10 3 3" xfId="42375"/>
    <cellStyle name="Normal 2 7 10 3 4" xfId="42376"/>
    <cellStyle name="Normal 2 7 10 3 5" xfId="42377"/>
    <cellStyle name="Normal 2 7 10 3 6" xfId="42378"/>
    <cellStyle name="Normal 2 7 10 3 7" xfId="42379"/>
    <cellStyle name="Normal 2 7 10 4" xfId="42380"/>
    <cellStyle name="Normal 2 7 10 4 2" xfId="42381"/>
    <cellStyle name="Normal 2 7 10 4 2 2" xfId="42382"/>
    <cellStyle name="Normal 2 7 10 4 2 3" xfId="42383"/>
    <cellStyle name="Normal 2 7 10 4 2 4" xfId="42384"/>
    <cellStyle name="Normal 2 7 10 4 2 5" xfId="42385"/>
    <cellStyle name="Normal 2 7 10 4 2 6" xfId="42386"/>
    <cellStyle name="Normal 2 7 10 4 3" xfId="42387"/>
    <cellStyle name="Normal 2 7 10 4 4" xfId="42388"/>
    <cellStyle name="Normal 2 7 10 4 5" xfId="42389"/>
    <cellStyle name="Normal 2 7 10 4 6" xfId="42390"/>
    <cellStyle name="Normal 2 7 10 4 7" xfId="42391"/>
    <cellStyle name="Normal 2 7 10 5" xfId="42392"/>
    <cellStyle name="Normal 2 7 10 5 2" xfId="42393"/>
    <cellStyle name="Normal 2 7 10 5 2 2" xfId="42394"/>
    <cellStyle name="Normal 2 7 10 5 2 3" xfId="42395"/>
    <cellStyle name="Normal 2 7 10 5 2 4" xfId="42396"/>
    <cellStyle name="Normal 2 7 10 5 2 5" xfId="42397"/>
    <cellStyle name="Normal 2 7 10 5 2 6" xfId="42398"/>
    <cellStyle name="Normal 2 7 10 5 3" xfId="42399"/>
    <cellStyle name="Normal 2 7 10 5 4" xfId="42400"/>
    <cellStyle name="Normal 2 7 10 5 5" xfId="42401"/>
    <cellStyle name="Normal 2 7 10 5 6" xfId="42402"/>
    <cellStyle name="Normal 2 7 10 5 7" xfId="42403"/>
    <cellStyle name="Normal 2 7 10 6" xfId="42404"/>
    <cellStyle name="Normal 2 7 10 6 2" xfId="42405"/>
    <cellStyle name="Normal 2 7 10 6 2 2" xfId="42406"/>
    <cellStyle name="Normal 2 7 10 6 2 3" xfId="42407"/>
    <cellStyle name="Normal 2 7 10 6 2 4" xfId="42408"/>
    <cellStyle name="Normal 2 7 10 6 2 5" xfId="42409"/>
    <cellStyle name="Normal 2 7 10 6 2 6" xfId="42410"/>
    <cellStyle name="Normal 2 7 10 6 3" xfId="42411"/>
    <cellStyle name="Normal 2 7 10 6 4" xfId="42412"/>
    <cellStyle name="Normal 2 7 10 6 5" xfId="42413"/>
    <cellStyle name="Normal 2 7 10 6 6" xfId="42414"/>
    <cellStyle name="Normal 2 7 10 6 7" xfId="42415"/>
    <cellStyle name="Normal 2 7 10 7" xfId="42416"/>
    <cellStyle name="Normal 2 7 10 7 2" xfId="42417"/>
    <cellStyle name="Normal 2 7 10 7 2 2" xfId="42418"/>
    <cellStyle name="Normal 2 7 10 7 2 3" xfId="42419"/>
    <cellStyle name="Normal 2 7 10 7 2 4" xfId="42420"/>
    <cellStyle name="Normal 2 7 10 7 2 5" xfId="42421"/>
    <cellStyle name="Normal 2 7 10 7 2 6" xfId="42422"/>
    <cellStyle name="Normal 2 7 10 7 3" xfId="42423"/>
    <cellStyle name="Normal 2 7 10 7 4" xfId="42424"/>
    <cellStyle name="Normal 2 7 10 7 5" xfId="42425"/>
    <cellStyle name="Normal 2 7 10 7 6" xfId="42426"/>
    <cellStyle name="Normal 2 7 10 7 7" xfId="42427"/>
    <cellStyle name="Normal 2 7 10 8" xfId="42428"/>
    <cellStyle name="Normal 2 7 10 8 2" xfId="42429"/>
    <cellStyle name="Normal 2 7 10 8 3" xfId="42430"/>
    <cellStyle name="Normal 2 7 10 8 4" xfId="42431"/>
    <cellStyle name="Normal 2 7 10 8 5" xfId="42432"/>
    <cellStyle name="Normal 2 7 10 8 6" xfId="42433"/>
    <cellStyle name="Normal 2 7 10 9" xfId="42434"/>
    <cellStyle name="Normal 2 7 11" xfId="42435"/>
    <cellStyle name="Normal 2 7 11 10" xfId="42436"/>
    <cellStyle name="Normal 2 7 11 11" xfId="42437"/>
    <cellStyle name="Normal 2 7 11 12" xfId="42438"/>
    <cellStyle name="Normal 2 7 11 13" xfId="42439"/>
    <cellStyle name="Normal 2 7 11 2" xfId="42440"/>
    <cellStyle name="Normal 2 7 11 2 2" xfId="42441"/>
    <cellStyle name="Normal 2 7 11 2 2 2" xfId="42442"/>
    <cellStyle name="Normal 2 7 11 2 2 3" xfId="42443"/>
    <cellStyle name="Normal 2 7 11 2 2 4" xfId="42444"/>
    <cellStyle name="Normal 2 7 11 2 2 5" xfId="42445"/>
    <cellStyle name="Normal 2 7 11 2 2 6" xfId="42446"/>
    <cellStyle name="Normal 2 7 11 2 3" xfId="42447"/>
    <cellStyle name="Normal 2 7 11 2 4" xfId="42448"/>
    <cellStyle name="Normal 2 7 11 2 5" xfId="42449"/>
    <cellStyle name="Normal 2 7 11 2 6" xfId="42450"/>
    <cellStyle name="Normal 2 7 11 2 7" xfId="42451"/>
    <cellStyle name="Normal 2 7 11 3" xfId="42452"/>
    <cellStyle name="Normal 2 7 11 3 2" xfId="42453"/>
    <cellStyle name="Normal 2 7 11 3 2 2" xfId="42454"/>
    <cellStyle name="Normal 2 7 11 3 2 3" xfId="42455"/>
    <cellStyle name="Normal 2 7 11 3 2 4" xfId="42456"/>
    <cellStyle name="Normal 2 7 11 3 2 5" xfId="42457"/>
    <cellStyle name="Normal 2 7 11 3 2 6" xfId="42458"/>
    <cellStyle name="Normal 2 7 11 3 3" xfId="42459"/>
    <cellStyle name="Normal 2 7 11 3 4" xfId="42460"/>
    <cellStyle name="Normal 2 7 11 3 5" xfId="42461"/>
    <cellStyle name="Normal 2 7 11 3 6" xfId="42462"/>
    <cellStyle name="Normal 2 7 11 3 7" xfId="42463"/>
    <cellStyle name="Normal 2 7 11 4" xfId="42464"/>
    <cellStyle name="Normal 2 7 11 4 2" xfId="42465"/>
    <cellStyle name="Normal 2 7 11 4 2 2" xfId="42466"/>
    <cellStyle name="Normal 2 7 11 4 2 3" xfId="42467"/>
    <cellStyle name="Normal 2 7 11 4 2 4" xfId="42468"/>
    <cellStyle name="Normal 2 7 11 4 2 5" xfId="42469"/>
    <cellStyle name="Normal 2 7 11 4 2 6" xfId="42470"/>
    <cellStyle name="Normal 2 7 11 4 3" xfId="42471"/>
    <cellStyle name="Normal 2 7 11 4 4" xfId="42472"/>
    <cellStyle name="Normal 2 7 11 4 5" xfId="42473"/>
    <cellStyle name="Normal 2 7 11 4 6" xfId="42474"/>
    <cellStyle name="Normal 2 7 11 4 7" xfId="42475"/>
    <cellStyle name="Normal 2 7 11 5" xfId="42476"/>
    <cellStyle name="Normal 2 7 11 5 2" xfId="42477"/>
    <cellStyle name="Normal 2 7 11 5 2 2" xfId="42478"/>
    <cellStyle name="Normal 2 7 11 5 2 3" xfId="42479"/>
    <cellStyle name="Normal 2 7 11 5 2 4" xfId="42480"/>
    <cellStyle name="Normal 2 7 11 5 2 5" xfId="42481"/>
    <cellStyle name="Normal 2 7 11 5 2 6" xfId="42482"/>
    <cellStyle name="Normal 2 7 11 5 3" xfId="42483"/>
    <cellStyle name="Normal 2 7 11 5 4" xfId="42484"/>
    <cellStyle name="Normal 2 7 11 5 5" xfId="42485"/>
    <cellStyle name="Normal 2 7 11 5 6" xfId="42486"/>
    <cellStyle name="Normal 2 7 11 5 7" xfId="42487"/>
    <cellStyle name="Normal 2 7 11 6" xfId="42488"/>
    <cellStyle name="Normal 2 7 11 6 2" xfId="42489"/>
    <cellStyle name="Normal 2 7 11 6 2 2" xfId="42490"/>
    <cellStyle name="Normal 2 7 11 6 2 3" xfId="42491"/>
    <cellStyle name="Normal 2 7 11 6 2 4" xfId="42492"/>
    <cellStyle name="Normal 2 7 11 6 2 5" xfId="42493"/>
    <cellStyle name="Normal 2 7 11 6 2 6" xfId="42494"/>
    <cellStyle name="Normal 2 7 11 6 3" xfId="42495"/>
    <cellStyle name="Normal 2 7 11 6 4" xfId="42496"/>
    <cellStyle name="Normal 2 7 11 6 5" xfId="42497"/>
    <cellStyle name="Normal 2 7 11 6 6" xfId="42498"/>
    <cellStyle name="Normal 2 7 11 6 7" xfId="42499"/>
    <cellStyle name="Normal 2 7 11 7" xfId="42500"/>
    <cellStyle name="Normal 2 7 11 7 2" xfId="42501"/>
    <cellStyle name="Normal 2 7 11 7 2 2" xfId="42502"/>
    <cellStyle name="Normal 2 7 11 7 2 3" xfId="42503"/>
    <cellStyle name="Normal 2 7 11 7 2 4" xfId="42504"/>
    <cellStyle name="Normal 2 7 11 7 2 5" xfId="42505"/>
    <cellStyle name="Normal 2 7 11 7 2 6" xfId="42506"/>
    <cellStyle name="Normal 2 7 11 7 3" xfId="42507"/>
    <cellStyle name="Normal 2 7 11 7 4" xfId="42508"/>
    <cellStyle name="Normal 2 7 11 7 5" xfId="42509"/>
    <cellStyle name="Normal 2 7 11 7 6" xfId="42510"/>
    <cellStyle name="Normal 2 7 11 7 7" xfId="42511"/>
    <cellStyle name="Normal 2 7 11 8" xfId="42512"/>
    <cellStyle name="Normal 2 7 11 8 2" xfId="42513"/>
    <cellStyle name="Normal 2 7 11 8 3" xfId="42514"/>
    <cellStyle name="Normal 2 7 11 8 4" xfId="42515"/>
    <cellStyle name="Normal 2 7 11 8 5" xfId="42516"/>
    <cellStyle name="Normal 2 7 11 8 6" xfId="42517"/>
    <cellStyle name="Normal 2 7 11 9" xfId="42518"/>
    <cellStyle name="Normal 2 7 12" xfId="42519"/>
    <cellStyle name="Normal 2 7 12 10" xfId="42520"/>
    <cellStyle name="Normal 2 7 12 11" xfId="42521"/>
    <cellStyle name="Normal 2 7 12 12" xfId="42522"/>
    <cellStyle name="Normal 2 7 12 13" xfId="42523"/>
    <cellStyle name="Normal 2 7 12 2" xfId="42524"/>
    <cellStyle name="Normal 2 7 12 2 2" xfId="42525"/>
    <cellStyle name="Normal 2 7 12 2 2 2" xfId="42526"/>
    <cellStyle name="Normal 2 7 12 2 2 3" xfId="42527"/>
    <cellStyle name="Normal 2 7 12 2 2 4" xfId="42528"/>
    <cellStyle name="Normal 2 7 12 2 2 5" xfId="42529"/>
    <cellStyle name="Normal 2 7 12 2 2 6" xfId="42530"/>
    <cellStyle name="Normal 2 7 12 2 3" xfId="42531"/>
    <cellStyle name="Normal 2 7 12 2 4" xfId="42532"/>
    <cellStyle name="Normal 2 7 12 2 5" xfId="42533"/>
    <cellStyle name="Normal 2 7 12 2 6" xfId="42534"/>
    <cellStyle name="Normal 2 7 12 2 7" xfId="42535"/>
    <cellStyle name="Normal 2 7 12 3" xfId="42536"/>
    <cellStyle name="Normal 2 7 12 3 2" xfId="42537"/>
    <cellStyle name="Normal 2 7 12 3 2 2" xfId="42538"/>
    <cellStyle name="Normal 2 7 12 3 2 3" xfId="42539"/>
    <cellStyle name="Normal 2 7 12 3 2 4" xfId="42540"/>
    <cellStyle name="Normal 2 7 12 3 2 5" xfId="42541"/>
    <cellStyle name="Normal 2 7 12 3 2 6" xfId="42542"/>
    <cellStyle name="Normal 2 7 12 3 3" xfId="42543"/>
    <cellStyle name="Normal 2 7 12 3 4" xfId="42544"/>
    <cellStyle name="Normal 2 7 12 3 5" xfId="42545"/>
    <cellStyle name="Normal 2 7 12 3 6" xfId="42546"/>
    <cellStyle name="Normal 2 7 12 3 7" xfId="42547"/>
    <cellStyle name="Normal 2 7 12 4" xfId="42548"/>
    <cellStyle name="Normal 2 7 12 4 2" xfId="42549"/>
    <cellStyle name="Normal 2 7 12 4 2 2" xfId="42550"/>
    <cellStyle name="Normal 2 7 12 4 2 3" xfId="42551"/>
    <cellStyle name="Normal 2 7 12 4 2 4" xfId="42552"/>
    <cellStyle name="Normal 2 7 12 4 2 5" xfId="42553"/>
    <cellStyle name="Normal 2 7 12 4 2 6" xfId="42554"/>
    <cellStyle name="Normal 2 7 12 4 3" xfId="42555"/>
    <cellStyle name="Normal 2 7 12 4 4" xfId="42556"/>
    <cellStyle name="Normal 2 7 12 4 5" xfId="42557"/>
    <cellStyle name="Normal 2 7 12 4 6" xfId="42558"/>
    <cellStyle name="Normal 2 7 12 4 7" xfId="42559"/>
    <cellStyle name="Normal 2 7 12 5" xfId="42560"/>
    <cellStyle name="Normal 2 7 12 5 2" xfId="42561"/>
    <cellStyle name="Normal 2 7 12 5 2 2" xfId="42562"/>
    <cellStyle name="Normal 2 7 12 5 2 3" xfId="42563"/>
    <cellStyle name="Normal 2 7 12 5 2 4" xfId="42564"/>
    <cellStyle name="Normal 2 7 12 5 2 5" xfId="42565"/>
    <cellStyle name="Normal 2 7 12 5 2 6" xfId="42566"/>
    <cellStyle name="Normal 2 7 12 5 3" xfId="42567"/>
    <cellStyle name="Normal 2 7 12 5 4" xfId="42568"/>
    <cellStyle name="Normal 2 7 12 5 5" xfId="42569"/>
    <cellStyle name="Normal 2 7 12 5 6" xfId="42570"/>
    <cellStyle name="Normal 2 7 12 5 7" xfId="42571"/>
    <cellStyle name="Normal 2 7 12 6" xfId="42572"/>
    <cellStyle name="Normal 2 7 12 6 2" xfId="42573"/>
    <cellStyle name="Normal 2 7 12 6 2 2" xfId="42574"/>
    <cellStyle name="Normal 2 7 12 6 2 3" xfId="42575"/>
    <cellStyle name="Normal 2 7 12 6 2 4" xfId="42576"/>
    <cellStyle name="Normal 2 7 12 6 2 5" xfId="42577"/>
    <cellStyle name="Normal 2 7 12 6 2 6" xfId="42578"/>
    <cellStyle name="Normal 2 7 12 6 3" xfId="42579"/>
    <cellStyle name="Normal 2 7 12 6 4" xfId="42580"/>
    <cellStyle name="Normal 2 7 12 6 5" xfId="42581"/>
    <cellStyle name="Normal 2 7 12 6 6" xfId="42582"/>
    <cellStyle name="Normal 2 7 12 6 7" xfId="42583"/>
    <cellStyle name="Normal 2 7 12 7" xfId="42584"/>
    <cellStyle name="Normal 2 7 12 7 2" xfId="42585"/>
    <cellStyle name="Normal 2 7 12 7 2 2" xfId="42586"/>
    <cellStyle name="Normal 2 7 12 7 2 3" xfId="42587"/>
    <cellStyle name="Normal 2 7 12 7 2 4" xfId="42588"/>
    <cellStyle name="Normal 2 7 12 7 2 5" xfId="42589"/>
    <cellStyle name="Normal 2 7 12 7 2 6" xfId="42590"/>
    <cellStyle name="Normal 2 7 12 7 3" xfId="42591"/>
    <cellStyle name="Normal 2 7 12 7 4" xfId="42592"/>
    <cellStyle name="Normal 2 7 12 7 5" xfId="42593"/>
    <cellStyle name="Normal 2 7 12 7 6" xfId="42594"/>
    <cellStyle name="Normal 2 7 12 7 7" xfId="42595"/>
    <cellStyle name="Normal 2 7 12 8" xfId="42596"/>
    <cellStyle name="Normal 2 7 12 8 2" xfId="42597"/>
    <cellStyle name="Normal 2 7 12 8 3" xfId="42598"/>
    <cellStyle name="Normal 2 7 12 8 4" xfId="42599"/>
    <cellStyle name="Normal 2 7 12 8 5" xfId="42600"/>
    <cellStyle name="Normal 2 7 12 8 6" xfId="42601"/>
    <cellStyle name="Normal 2 7 12 9" xfId="42602"/>
    <cellStyle name="Normal 2 7 13" xfId="42603"/>
    <cellStyle name="Normal 2 7 13 10" xfId="42604"/>
    <cellStyle name="Normal 2 7 13 11" xfId="42605"/>
    <cellStyle name="Normal 2 7 13 12" xfId="42606"/>
    <cellStyle name="Normal 2 7 13 13" xfId="42607"/>
    <cellStyle name="Normal 2 7 13 2" xfId="42608"/>
    <cellStyle name="Normal 2 7 13 2 2" xfId="42609"/>
    <cellStyle name="Normal 2 7 13 2 2 2" xfId="42610"/>
    <cellStyle name="Normal 2 7 13 2 2 3" xfId="42611"/>
    <cellStyle name="Normal 2 7 13 2 2 4" xfId="42612"/>
    <cellStyle name="Normal 2 7 13 2 2 5" xfId="42613"/>
    <cellStyle name="Normal 2 7 13 2 2 6" xfId="42614"/>
    <cellStyle name="Normal 2 7 13 2 3" xfId="42615"/>
    <cellStyle name="Normal 2 7 13 2 4" xfId="42616"/>
    <cellStyle name="Normal 2 7 13 2 5" xfId="42617"/>
    <cellStyle name="Normal 2 7 13 2 6" xfId="42618"/>
    <cellStyle name="Normal 2 7 13 2 7" xfId="42619"/>
    <cellStyle name="Normal 2 7 13 3" xfId="42620"/>
    <cellStyle name="Normal 2 7 13 3 2" xfId="42621"/>
    <cellStyle name="Normal 2 7 13 3 2 2" xfId="42622"/>
    <cellStyle name="Normal 2 7 13 3 2 3" xfId="42623"/>
    <cellStyle name="Normal 2 7 13 3 2 4" xfId="42624"/>
    <cellStyle name="Normal 2 7 13 3 2 5" xfId="42625"/>
    <cellStyle name="Normal 2 7 13 3 2 6" xfId="42626"/>
    <cellStyle name="Normal 2 7 13 3 3" xfId="42627"/>
    <cellStyle name="Normal 2 7 13 3 4" xfId="42628"/>
    <cellStyle name="Normal 2 7 13 3 5" xfId="42629"/>
    <cellStyle name="Normal 2 7 13 3 6" xfId="42630"/>
    <cellStyle name="Normal 2 7 13 3 7" xfId="42631"/>
    <cellStyle name="Normal 2 7 13 4" xfId="42632"/>
    <cellStyle name="Normal 2 7 13 4 2" xfId="42633"/>
    <cellStyle name="Normal 2 7 13 4 2 2" xfId="42634"/>
    <cellStyle name="Normal 2 7 13 4 2 3" xfId="42635"/>
    <cellStyle name="Normal 2 7 13 4 2 4" xfId="42636"/>
    <cellStyle name="Normal 2 7 13 4 2 5" xfId="42637"/>
    <cellStyle name="Normal 2 7 13 4 2 6" xfId="42638"/>
    <cellStyle name="Normal 2 7 13 4 3" xfId="42639"/>
    <cellStyle name="Normal 2 7 13 4 4" xfId="42640"/>
    <cellStyle name="Normal 2 7 13 4 5" xfId="42641"/>
    <cellStyle name="Normal 2 7 13 4 6" xfId="42642"/>
    <cellStyle name="Normal 2 7 13 4 7" xfId="42643"/>
    <cellStyle name="Normal 2 7 13 5" xfId="42644"/>
    <cellStyle name="Normal 2 7 13 5 2" xfId="42645"/>
    <cellStyle name="Normal 2 7 13 5 2 2" xfId="42646"/>
    <cellStyle name="Normal 2 7 13 5 2 3" xfId="42647"/>
    <cellStyle name="Normal 2 7 13 5 2 4" xfId="42648"/>
    <cellStyle name="Normal 2 7 13 5 2 5" xfId="42649"/>
    <cellStyle name="Normal 2 7 13 5 2 6" xfId="42650"/>
    <cellStyle name="Normal 2 7 13 5 3" xfId="42651"/>
    <cellStyle name="Normal 2 7 13 5 4" xfId="42652"/>
    <cellStyle name="Normal 2 7 13 5 5" xfId="42653"/>
    <cellStyle name="Normal 2 7 13 5 6" xfId="42654"/>
    <cellStyle name="Normal 2 7 13 5 7" xfId="42655"/>
    <cellStyle name="Normal 2 7 13 6" xfId="42656"/>
    <cellStyle name="Normal 2 7 13 6 2" xfId="42657"/>
    <cellStyle name="Normal 2 7 13 6 2 2" xfId="42658"/>
    <cellStyle name="Normal 2 7 13 6 2 3" xfId="42659"/>
    <cellStyle name="Normal 2 7 13 6 2 4" xfId="42660"/>
    <cellStyle name="Normal 2 7 13 6 2 5" xfId="42661"/>
    <cellStyle name="Normal 2 7 13 6 2 6" xfId="42662"/>
    <cellStyle name="Normal 2 7 13 6 3" xfId="42663"/>
    <cellStyle name="Normal 2 7 13 6 4" xfId="42664"/>
    <cellStyle name="Normal 2 7 13 6 5" xfId="42665"/>
    <cellStyle name="Normal 2 7 13 6 6" xfId="42666"/>
    <cellStyle name="Normal 2 7 13 6 7" xfId="42667"/>
    <cellStyle name="Normal 2 7 13 7" xfId="42668"/>
    <cellStyle name="Normal 2 7 13 7 2" xfId="42669"/>
    <cellStyle name="Normal 2 7 13 7 2 2" xfId="42670"/>
    <cellStyle name="Normal 2 7 13 7 2 3" xfId="42671"/>
    <cellStyle name="Normal 2 7 13 7 2 4" xfId="42672"/>
    <cellStyle name="Normal 2 7 13 7 2 5" xfId="42673"/>
    <cellStyle name="Normal 2 7 13 7 2 6" xfId="42674"/>
    <cellStyle name="Normal 2 7 13 7 3" xfId="42675"/>
    <cellStyle name="Normal 2 7 13 7 4" xfId="42676"/>
    <cellStyle name="Normal 2 7 13 7 5" xfId="42677"/>
    <cellStyle name="Normal 2 7 13 7 6" xfId="42678"/>
    <cellStyle name="Normal 2 7 13 7 7" xfId="42679"/>
    <cellStyle name="Normal 2 7 13 8" xfId="42680"/>
    <cellStyle name="Normal 2 7 13 8 2" xfId="42681"/>
    <cellStyle name="Normal 2 7 13 8 3" xfId="42682"/>
    <cellStyle name="Normal 2 7 13 8 4" xfId="42683"/>
    <cellStyle name="Normal 2 7 13 8 5" xfId="42684"/>
    <cellStyle name="Normal 2 7 13 8 6" xfId="42685"/>
    <cellStyle name="Normal 2 7 13 9" xfId="42686"/>
    <cellStyle name="Normal 2 7 14" xfId="42687"/>
    <cellStyle name="Normal 2 7 14 2" xfId="42688"/>
    <cellStyle name="Normal 2 7 14 2 2" xfId="42689"/>
    <cellStyle name="Normal 2 7 14 2 3" xfId="42690"/>
    <cellStyle name="Normal 2 7 14 2 4" xfId="42691"/>
    <cellStyle name="Normal 2 7 14 2 5" xfId="42692"/>
    <cellStyle name="Normal 2 7 14 2 6" xfId="42693"/>
    <cellStyle name="Normal 2 7 14 3" xfId="42694"/>
    <cellStyle name="Normal 2 7 14 4" xfId="42695"/>
    <cellStyle name="Normal 2 7 14 5" xfId="42696"/>
    <cellStyle name="Normal 2 7 14 6" xfId="42697"/>
    <cellStyle name="Normal 2 7 14 7" xfId="42698"/>
    <cellStyle name="Normal 2 7 15" xfId="42699"/>
    <cellStyle name="Normal 2 7 15 2" xfId="42700"/>
    <cellStyle name="Normal 2 7 15 2 2" xfId="42701"/>
    <cellStyle name="Normal 2 7 15 2 3" xfId="42702"/>
    <cellStyle name="Normal 2 7 15 2 4" xfId="42703"/>
    <cellStyle name="Normal 2 7 15 2 5" xfId="42704"/>
    <cellStyle name="Normal 2 7 15 2 6" xfId="42705"/>
    <cellStyle name="Normal 2 7 15 3" xfId="42706"/>
    <cellStyle name="Normal 2 7 15 4" xfId="42707"/>
    <cellStyle name="Normal 2 7 15 5" xfId="42708"/>
    <cellStyle name="Normal 2 7 15 6" xfId="42709"/>
    <cellStyle name="Normal 2 7 15 7" xfId="42710"/>
    <cellStyle name="Normal 2 7 16" xfId="42711"/>
    <cellStyle name="Normal 2 7 16 2" xfId="42712"/>
    <cellStyle name="Normal 2 7 16 2 2" xfId="42713"/>
    <cellStyle name="Normal 2 7 16 2 3" xfId="42714"/>
    <cellStyle name="Normal 2 7 16 2 3 2" xfId="42715"/>
    <cellStyle name="Normal 2 7 16 2 3 2 2" xfId="42716"/>
    <cellStyle name="Normal 2 7 16 2 3 3" xfId="42717"/>
    <cellStyle name="Normal 2 7 16 2 4" xfId="42718"/>
    <cellStyle name="Normal 2 7 16 2 5" xfId="42719"/>
    <cellStyle name="Normal 2 7 16 2 6" xfId="42720"/>
    <cellStyle name="Normal 2 7 16 3" xfId="42721"/>
    <cellStyle name="Normal 2 7 16 4" xfId="42722"/>
    <cellStyle name="Normal 2 7 16 5" xfId="42723"/>
    <cellStyle name="Normal 2 7 16 6" xfId="42724"/>
    <cellStyle name="Normal 2 7 16 7" xfId="42725"/>
    <cellStyle name="Normal 2 7 17" xfId="42726"/>
    <cellStyle name="Normal 2 7 17 2" xfId="42727"/>
    <cellStyle name="Normal 2 7 17 2 2" xfId="42728"/>
    <cellStyle name="Normal 2 7 17 2 3" xfId="42729"/>
    <cellStyle name="Normal 2 7 17 2 4" xfId="42730"/>
    <cellStyle name="Normal 2 7 17 2 5" xfId="42731"/>
    <cellStyle name="Normal 2 7 17 2 6" xfId="42732"/>
    <cellStyle name="Normal 2 7 17 3" xfId="42733"/>
    <cellStyle name="Normal 2 7 17 3 2" xfId="42734"/>
    <cellStyle name="Normal 2 7 17 3 2 2" xfId="42735"/>
    <cellStyle name="Normal 2 7 17 3 3" xfId="42736"/>
    <cellStyle name="Normal 2 7 17 4" xfId="42737"/>
    <cellStyle name="Normal 2 7 17 5" xfId="42738"/>
    <cellStyle name="Normal 2 7 17 6" xfId="42739"/>
    <cellStyle name="Normal 2 7 17 7" xfId="42740"/>
    <cellStyle name="Normal 2 7 18" xfId="42741"/>
    <cellStyle name="Normal 2 7 18 2" xfId="42742"/>
    <cellStyle name="Normal 2 7 18 2 2" xfId="42743"/>
    <cellStyle name="Normal 2 7 18 2 3" xfId="42744"/>
    <cellStyle name="Normal 2 7 18 2 4" xfId="42745"/>
    <cellStyle name="Normal 2 7 18 2 5" xfId="42746"/>
    <cellStyle name="Normal 2 7 18 2 6" xfId="42747"/>
    <cellStyle name="Normal 2 7 18 3" xfId="42748"/>
    <cellStyle name="Normal 2 7 18 4" xfId="42749"/>
    <cellStyle name="Normal 2 7 18 5" xfId="42750"/>
    <cellStyle name="Normal 2 7 18 6" xfId="42751"/>
    <cellStyle name="Normal 2 7 18 7" xfId="42752"/>
    <cellStyle name="Normal 2 7 19" xfId="42753"/>
    <cellStyle name="Normal 2 7 19 2" xfId="42754"/>
    <cellStyle name="Normal 2 7 19 2 2" xfId="42755"/>
    <cellStyle name="Normal 2 7 19 2 3" xfId="42756"/>
    <cellStyle name="Normal 2 7 19 2 4" xfId="42757"/>
    <cellStyle name="Normal 2 7 19 2 5" xfId="42758"/>
    <cellStyle name="Normal 2 7 19 2 6" xfId="42759"/>
    <cellStyle name="Normal 2 7 19 3" xfId="42760"/>
    <cellStyle name="Normal 2 7 19 4" xfId="42761"/>
    <cellStyle name="Normal 2 7 19 5" xfId="42762"/>
    <cellStyle name="Normal 2 7 19 6" xfId="42763"/>
    <cellStyle name="Normal 2 7 19 7" xfId="42764"/>
    <cellStyle name="Normal 2 7 2" xfId="42765"/>
    <cellStyle name="Normal 2 7 2 10" xfId="42766"/>
    <cellStyle name="Normal 2 7 2 11" xfId="42767"/>
    <cellStyle name="Normal 2 7 2 12" xfId="42768"/>
    <cellStyle name="Normal 2 7 2 13" xfId="42769"/>
    <cellStyle name="Normal 2 7 2 2" xfId="42770"/>
    <cellStyle name="Normal 2 7 2 2 2" xfId="42771"/>
    <cellStyle name="Normal 2 7 2 2 2 2" xfId="42772"/>
    <cellStyle name="Normal 2 7 2 2 2 3" xfId="42773"/>
    <cellStyle name="Normal 2 7 2 2 2 4" xfId="42774"/>
    <cellStyle name="Normal 2 7 2 2 2 5" xfId="42775"/>
    <cellStyle name="Normal 2 7 2 2 2 6" xfId="42776"/>
    <cellStyle name="Normal 2 7 2 2 3" xfId="42777"/>
    <cellStyle name="Normal 2 7 2 2 4" xfId="42778"/>
    <cellStyle name="Normal 2 7 2 2 5" xfId="42779"/>
    <cellStyle name="Normal 2 7 2 2 6" xfId="42780"/>
    <cellStyle name="Normal 2 7 2 2 7" xfId="42781"/>
    <cellStyle name="Normal 2 7 2 3" xfId="42782"/>
    <cellStyle name="Normal 2 7 2 3 2" xfId="42783"/>
    <cellStyle name="Normal 2 7 2 3 2 2" xfId="42784"/>
    <cellStyle name="Normal 2 7 2 3 2 3" xfId="42785"/>
    <cellStyle name="Normal 2 7 2 3 2 4" xfId="42786"/>
    <cellStyle name="Normal 2 7 2 3 2 5" xfId="42787"/>
    <cellStyle name="Normal 2 7 2 3 2 6" xfId="42788"/>
    <cellStyle name="Normal 2 7 2 3 3" xfId="42789"/>
    <cellStyle name="Normal 2 7 2 3 4" xfId="42790"/>
    <cellStyle name="Normal 2 7 2 3 5" xfId="42791"/>
    <cellStyle name="Normal 2 7 2 3 6" xfId="42792"/>
    <cellStyle name="Normal 2 7 2 3 7" xfId="42793"/>
    <cellStyle name="Normal 2 7 2 4" xfId="42794"/>
    <cellStyle name="Normal 2 7 2 4 2" xfId="42795"/>
    <cellStyle name="Normal 2 7 2 4 2 2" xfId="42796"/>
    <cellStyle name="Normal 2 7 2 4 2 3" xfId="42797"/>
    <cellStyle name="Normal 2 7 2 4 2 4" xfId="42798"/>
    <cellStyle name="Normal 2 7 2 4 2 5" xfId="42799"/>
    <cellStyle name="Normal 2 7 2 4 2 6" xfId="42800"/>
    <cellStyle name="Normal 2 7 2 4 3" xfId="42801"/>
    <cellStyle name="Normal 2 7 2 4 4" xfId="42802"/>
    <cellStyle name="Normal 2 7 2 4 5" xfId="42803"/>
    <cellStyle name="Normal 2 7 2 4 6" xfId="42804"/>
    <cellStyle name="Normal 2 7 2 4 7" xfId="42805"/>
    <cellStyle name="Normal 2 7 2 5" xfId="42806"/>
    <cellStyle name="Normal 2 7 2 5 2" xfId="42807"/>
    <cellStyle name="Normal 2 7 2 5 2 2" xfId="42808"/>
    <cellStyle name="Normal 2 7 2 5 2 2 2" xfId="42809"/>
    <cellStyle name="Normal 2 7 2 5 2 2 2 2" xfId="42810"/>
    <cellStyle name="Normal 2 7 2 5 2 2 3" xfId="42811"/>
    <cellStyle name="Normal 2 7 2 5 2 3" xfId="42812"/>
    <cellStyle name="Normal 2 7 2 5 2 4" xfId="42813"/>
    <cellStyle name="Normal 2 7 2 5 2 5" xfId="42814"/>
    <cellStyle name="Normal 2 7 2 5 2 6" xfId="42815"/>
    <cellStyle name="Normal 2 7 2 5 3" xfId="42816"/>
    <cellStyle name="Normal 2 7 2 5 4" xfId="42817"/>
    <cellStyle name="Normal 2 7 2 5 5" xfId="42818"/>
    <cellStyle name="Normal 2 7 2 5 6" xfId="42819"/>
    <cellStyle name="Normal 2 7 2 5 7" xfId="42820"/>
    <cellStyle name="Normal 2 7 2 6" xfId="42821"/>
    <cellStyle name="Normal 2 7 2 6 2" xfId="42822"/>
    <cellStyle name="Normal 2 7 2 6 2 2" xfId="42823"/>
    <cellStyle name="Normal 2 7 2 6 2 3" xfId="42824"/>
    <cellStyle name="Normal 2 7 2 6 2 4" xfId="42825"/>
    <cellStyle name="Normal 2 7 2 6 2 5" xfId="42826"/>
    <cellStyle name="Normal 2 7 2 6 2 6" xfId="42827"/>
    <cellStyle name="Normal 2 7 2 6 3" xfId="42828"/>
    <cellStyle name="Normal 2 7 2 6 4" xfId="42829"/>
    <cellStyle name="Normal 2 7 2 6 5" xfId="42830"/>
    <cellStyle name="Normal 2 7 2 6 6" xfId="42831"/>
    <cellStyle name="Normal 2 7 2 6 7" xfId="42832"/>
    <cellStyle name="Normal 2 7 2 7" xfId="42833"/>
    <cellStyle name="Normal 2 7 2 7 2" xfId="42834"/>
    <cellStyle name="Normal 2 7 2 7 2 2" xfId="42835"/>
    <cellStyle name="Normal 2 7 2 7 2 3" xfId="42836"/>
    <cellStyle name="Normal 2 7 2 7 2 4" xfId="42837"/>
    <cellStyle name="Normal 2 7 2 7 2 5" xfId="42838"/>
    <cellStyle name="Normal 2 7 2 7 2 6" xfId="42839"/>
    <cellStyle name="Normal 2 7 2 7 3" xfId="42840"/>
    <cellStyle name="Normal 2 7 2 7 3 2" xfId="42841"/>
    <cellStyle name="Normal 2 7 2 7 3 2 2" xfId="42842"/>
    <cellStyle name="Normal 2 7 2 7 3 3" xfId="42843"/>
    <cellStyle name="Normal 2 7 2 7 4" xfId="42844"/>
    <cellStyle name="Normal 2 7 2 7 5" xfId="42845"/>
    <cellStyle name="Normal 2 7 2 7 6" xfId="42846"/>
    <cellStyle name="Normal 2 7 2 7 7" xfId="42847"/>
    <cellStyle name="Normal 2 7 2 8" xfId="42848"/>
    <cellStyle name="Normal 2 7 2 8 2" xfId="42849"/>
    <cellStyle name="Normal 2 7 2 8 3" xfId="42850"/>
    <cellStyle name="Normal 2 7 2 8 4" xfId="42851"/>
    <cellStyle name="Normal 2 7 2 8 5" xfId="42852"/>
    <cellStyle name="Normal 2 7 2 8 6" xfId="42853"/>
    <cellStyle name="Normal 2 7 2 9" xfId="42854"/>
    <cellStyle name="Normal 2 7 20" xfId="42855"/>
    <cellStyle name="Normal 2 7 20 2" xfId="42856"/>
    <cellStyle name="Normal 2 7 20 3" xfId="42857"/>
    <cellStyle name="Normal 2 7 20 4" xfId="42858"/>
    <cellStyle name="Normal 2 7 20 5" xfId="42859"/>
    <cellStyle name="Normal 2 7 20 6" xfId="42860"/>
    <cellStyle name="Normal 2 7 21" xfId="42861"/>
    <cellStyle name="Normal 2 7 21 2" xfId="42862"/>
    <cellStyle name="Normal 2 7 21 3" xfId="42863"/>
    <cellStyle name="Normal 2 7 21 4" xfId="42864"/>
    <cellStyle name="Normal 2 7 21 5" xfId="42865"/>
    <cellStyle name="Normal 2 7 21 6" xfId="42866"/>
    <cellStyle name="Normal 2 7 22" xfId="42867"/>
    <cellStyle name="Normal 2 7 23" xfId="42868"/>
    <cellStyle name="Normal 2 7 24" xfId="42869"/>
    <cellStyle name="Normal 2 7 25" xfId="42870"/>
    <cellStyle name="Normal 2 7 26" xfId="42871"/>
    <cellStyle name="Normal 2 7 3" xfId="42872"/>
    <cellStyle name="Normal 2 7 3 10" xfId="42873"/>
    <cellStyle name="Normal 2 7 3 11" xfId="42874"/>
    <cellStyle name="Normal 2 7 3 12" xfId="42875"/>
    <cellStyle name="Normal 2 7 3 13" xfId="42876"/>
    <cellStyle name="Normal 2 7 3 2" xfId="42877"/>
    <cellStyle name="Normal 2 7 3 2 2" xfId="42878"/>
    <cellStyle name="Normal 2 7 3 2 2 2" xfId="42879"/>
    <cellStyle name="Normal 2 7 3 2 2 3" xfId="42880"/>
    <cellStyle name="Normal 2 7 3 2 2 4" xfId="42881"/>
    <cellStyle name="Normal 2 7 3 2 2 5" xfId="42882"/>
    <cellStyle name="Normal 2 7 3 2 2 6" xfId="42883"/>
    <cellStyle name="Normal 2 7 3 2 3" xfId="42884"/>
    <cellStyle name="Normal 2 7 3 2 4" xfId="42885"/>
    <cellStyle name="Normal 2 7 3 2 5" xfId="42886"/>
    <cellStyle name="Normal 2 7 3 2 6" xfId="42887"/>
    <cellStyle name="Normal 2 7 3 2 7" xfId="42888"/>
    <cellStyle name="Normal 2 7 3 3" xfId="42889"/>
    <cellStyle name="Normal 2 7 3 3 2" xfId="42890"/>
    <cellStyle name="Normal 2 7 3 3 2 2" xfId="42891"/>
    <cellStyle name="Normal 2 7 3 3 2 3" xfId="42892"/>
    <cellStyle name="Normal 2 7 3 3 2 4" xfId="42893"/>
    <cellStyle name="Normal 2 7 3 3 2 5" xfId="42894"/>
    <cellStyle name="Normal 2 7 3 3 2 6" xfId="42895"/>
    <cellStyle name="Normal 2 7 3 3 3" xfId="42896"/>
    <cellStyle name="Normal 2 7 3 3 4" xfId="42897"/>
    <cellStyle name="Normal 2 7 3 3 5" xfId="42898"/>
    <cellStyle name="Normal 2 7 3 3 6" xfId="42899"/>
    <cellStyle name="Normal 2 7 3 3 7" xfId="42900"/>
    <cellStyle name="Normal 2 7 3 4" xfId="42901"/>
    <cellStyle name="Normal 2 7 3 4 2" xfId="42902"/>
    <cellStyle name="Normal 2 7 3 4 2 2" xfId="42903"/>
    <cellStyle name="Normal 2 7 3 4 2 3" xfId="42904"/>
    <cellStyle name="Normal 2 7 3 4 2 4" xfId="42905"/>
    <cellStyle name="Normal 2 7 3 4 2 5" xfId="42906"/>
    <cellStyle name="Normal 2 7 3 4 2 6" xfId="42907"/>
    <cellStyle name="Normal 2 7 3 4 3" xfId="42908"/>
    <cellStyle name="Normal 2 7 3 4 4" xfId="42909"/>
    <cellStyle name="Normal 2 7 3 4 5" xfId="42910"/>
    <cellStyle name="Normal 2 7 3 4 6" xfId="42911"/>
    <cellStyle name="Normal 2 7 3 4 7" xfId="42912"/>
    <cellStyle name="Normal 2 7 3 5" xfId="42913"/>
    <cellStyle name="Normal 2 7 3 5 2" xfId="42914"/>
    <cellStyle name="Normal 2 7 3 5 2 2" xfId="42915"/>
    <cellStyle name="Normal 2 7 3 5 2 3" xfId="42916"/>
    <cellStyle name="Normal 2 7 3 5 2 4" xfId="42917"/>
    <cellStyle name="Normal 2 7 3 5 2 5" xfId="42918"/>
    <cellStyle name="Normal 2 7 3 5 2 6" xfId="42919"/>
    <cellStyle name="Normal 2 7 3 5 3" xfId="42920"/>
    <cellStyle name="Normal 2 7 3 5 4" xfId="42921"/>
    <cellStyle name="Normal 2 7 3 5 5" xfId="42922"/>
    <cellStyle name="Normal 2 7 3 5 6" xfId="42923"/>
    <cellStyle name="Normal 2 7 3 5 7" xfId="42924"/>
    <cellStyle name="Normal 2 7 3 6" xfId="42925"/>
    <cellStyle name="Normal 2 7 3 6 2" xfId="42926"/>
    <cellStyle name="Normal 2 7 3 6 2 2" xfId="42927"/>
    <cellStyle name="Normal 2 7 3 6 2 3" xfId="42928"/>
    <cellStyle name="Normal 2 7 3 6 2 4" xfId="42929"/>
    <cellStyle name="Normal 2 7 3 6 2 5" xfId="42930"/>
    <cellStyle name="Normal 2 7 3 6 2 6" xfId="42931"/>
    <cellStyle name="Normal 2 7 3 6 3" xfId="42932"/>
    <cellStyle name="Normal 2 7 3 6 4" xfId="42933"/>
    <cellStyle name="Normal 2 7 3 6 5" xfId="42934"/>
    <cellStyle name="Normal 2 7 3 6 6" xfId="42935"/>
    <cellStyle name="Normal 2 7 3 6 7" xfId="42936"/>
    <cellStyle name="Normal 2 7 3 7" xfId="42937"/>
    <cellStyle name="Normal 2 7 3 7 2" xfId="42938"/>
    <cellStyle name="Normal 2 7 3 7 2 2" xfId="42939"/>
    <cellStyle name="Normal 2 7 3 7 2 3" xfId="42940"/>
    <cellStyle name="Normal 2 7 3 7 2 4" xfId="42941"/>
    <cellStyle name="Normal 2 7 3 7 2 5" xfId="42942"/>
    <cellStyle name="Normal 2 7 3 7 2 6" xfId="42943"/>
    <cellStyle name="Normal 2 7 3 7 3" xfId="42944"/>
    <cellStyle name="Normal 2 7 3 7 4" xfId="42945"/>
    <cellStyle name="Normal 2 7 3 7 5" xfId="42946"/>
    <cellStyle name="Normal 2 7 3 7 6" xfId="42947"/>
    <cellStyle name="Normal 2 7 3 7 7" xfId="42948"/>
    <cellStyle name="Normal 2 7 3 8" xfId="42949"/>
    <cellStyle name="Normal 2 7 3 8 2" xfId="42950"/>
    <cellStyle name="Normal 2 7 3 8 3" xfId="42951"/>
    <cellStyle name="Normal 2 7 3 8 4" xfId="42952"/>
    <cellStyle name="Normal 2 7 3 8 5" xfId="42953"/>
    <cellStyle name="Normal 2 7 3 8 6" xfId="42954"/>
    <cellStyle name="Normal 2 7 3 9" xfId="42955"/>
    <cellStyle name="Normal 2 7 4" xfId="42956"/>
    <cellStyle name="Normal 2 7 4 10" xfId="42957"/>
    <cellStyle name="Normal 2 7 4 11" xfId="42958"/>
    <cellStyle name="Normal 2 7 4 12" xfId="42959"/>
    <cellStyle name="Normal 2 7 4 13" xfId="42960"/>
    <cellStyle name="Normal 2 7 4 2" xfId="42961"/>
    <cellStyle name="Normal 2 7 4 2 2" xfId="42962"/>
    <cellStyle name="Normal 2 7 4 2 2 2" xfId="42963"/>
    <cellStyle name="Normal 2 7 4 2 2 3" xfId="42964"/>
    <cellStyle name="Normal 2 7 4 2 2 4" xfId="42965"/>
    <cellStyle name="Normal 2 7 4 2 2 5" xfId="42966"/>
    <cellStyle name="Normal 2 7 4 2 2 6" xfId="42967"/>
    <cellStyle name="Normal 2 7 4 2 3" xfId="42968"/>
    <cellStyle name="Normal 2 7 4 2 4" xfId="42969"/>
    <cellStyle name="Normal 2 7 4 2 5" xfId="42970"/>
    <cellStyle name="Normal 2 7 4 2 6" xfId="42971"/>
    <cellStyle name="Normal 2 7 4 2 7" xfId="42972"/>
    <cellStyle name="Normal 2 7 4 3" xfId="42973"/>
    <cellStyle name="Normal 2 7 4 3 2" xfId="42974"/>
    <cellStyle name="Normal 2 7 4 3 2 2" xfId="42975"/>
    <cellStyle name="Normal 2 7 4 3 2 3" xfId="42976"/>
    <cellStyle name="Normal 2 7 4 3 2 4" xfId="42977"/>
    <cellStyle name="Normal 2 7 4 3 2 5" xfId="42978"/>
    <cellStyle name="Normal 2 7 4 3 2 6" xfId="42979"/>
    <cellStyle name="Normal 2 7 4 3 3" xfId="42980"/>
    <cellStyle name="Normal 2 7 4 3 4" xfId="42981"/>
    <cellStyle name="Normal 2 7 4 3 5" xfId="42982"/>
    <cellStyle name="Normal 2 7 4 3 6" xfId="42983"/>
    <cellStyle name="Normal 2 7 4 3 7" xfId="42984"/>
    <cellStyle name="Normal 2 7 4 4" xfId="42985"/>
    <cellStyle name="Normal 2 7 4 4 2" xfId="42986"/>
    <cellStyle name="Normal 2 7 4 4 2 2" xfId="42987"/>
    <cellStyle name="Normal 2 7 4 4 2 3" xfId="42988"/>
    <cellStyle name="Normal 2 7 4 4 2 4" xfId="42989"/>
    <cellStyle name="Normal 2 7 4 4 2 5" xfId="42990"/>
    <cellStyle name="Normal 2 7 4 4 2 6" xfId="42991"/>
    <cellStyle name="Normal 2 7 4 4 3" xfId="42992"/>
    <cellStyle name="Normal 2 7 4 4 4" xfId="42993"/>
    <cellStyle name="Normal 2 7 4 4 5" xfId="42994"/>
    <cellStyle name="Normal 2 7 4 4 6" xfId="42995"/>
    <cellStyle name="Normal 2 7 4 4 7" xfId="42996"/>
    <cellStyle name="Normal 2 7 4 5" xfId="42997"/>
    <cellStyle name="Normal 2 7 4 5 2" xfId="42998"/>
    <cellStyle name="Normal 2 7 4 5 2 2" xfId="42999"/>
    <cellStyle name="Normal 2 7 4 5 2 3" xfId="43000"/>
    <cellStyle name="Normal 2 7 4 5 2 4" xfId="43001"/>
    <cellStyle name="Normal 2 7 4 5 2 5" xfId="43002"/>
    <cellStyle name="Normal 2 7 4 5 2 6" xfId="43003"/>
    <cellStyle name="Normal 2 7 4 5 3" xfId="43004"/>
    <cellStyle name="Normal 2 7 4 5 4" xfId="43005"/>
    <cellStyle name="Normal 2 7 4 5 5" xfId="43006"/>
    <cellStyle name="Normal 2 7 4 5 6" xfId="43007"/>
    <cellStyle name="Normal 2 7 4 5 7" xfId="43008"/>
    <cellStyle name="Normal 2 7 4 6" xfId="43009"/>
    <cellStyle name="Normal 2 7 4 6 2" xfId="43010"/>
    <cellStyle name="Normal 2 7 4 6 2 2" xfId="43011"/>
    <cellStyle name="Normal 2 7 4 6 2 3" xfId="43012"/>
    <cellStyle name="Normal 2 7 4 6 2 4" xfId="43013"/>
    <cellStyle name="Normal 2 7 4 6 2 5" xfId="43014"/>
    <cellStyle name="Normal 2 7 4 6 2 6" xfId="43015"/>
    <cellStyle name="Normal 2 7 4 6 3" xfId="43016"/>
    <cellStyle name="Normal 2 7 4 6 4" xfId="43017"/>
    <cellStyle name="Normal 2 7 4 6 5" xfId="43018"/>
    <cellStyle name="Normal 2 7 4 6 6" xfId="43019"/>
    <cellStyle name="Normal 2 7 4 6 7" xfId="43020"/>
    <cellStyle name="Normal 2 7 4 7" xfId="43021"/>
    <cellStyle name="Normal 2 7 4 7 2" xfId="43022"/>
    <cellStyle name="Normal 2 7 4 7 2 2" xfId="43023"/>
    <cellStyle name="Normal 2 7 4 7 2 3" xfId="43024"/>
    <cellStyle name="Normal 2 7 4 7 2 4" xfId="43025"/>
    <cellStyle name="Normal 2 7 4 7 2 5" xfId="43026"/>
    <cellStyle name="Normal 2 7 4 7 2 6" xfId="43027"/>
    <cellStyle name="Normal 2 7 4 7 3" xfId="43028"/>
    <cellStyle name="Normal 2 7 4 7 4" xfId="43029"/>
    <cellStyle name="Normal 2 7 4 7 5" xfId="43030"/>
    <cellStyle name="Normal 2 7 4 7 6" xfId="43031"/>
    <cellStyle name="Normal 2 7 4 7 7" xfId="43032"/>
    <cellStyle name="Normal 2 7 4 8" xfId="43033"/>
    <cellStyle name="Normal 2 7 4 8 2" xfId="43034"/>
    <cellStyle name="Normal 2 7 4 8 3" xfId="43035"/>
    <cellStyle name="Normal 2 7 4 8 4" xfId="43036"/>
    <cellStyle name="Normal 2 7 4 8 5" xfId="43037"/>
    <cellStyle name="Normal 2 7 4 8 6" xfId="43038"/>
    <cellStyle name="Normal 2 7 4 9" xfId="43039"/>
    <cellStyle name="Normal 2 7 5" xfId="43040"/>
    <cellStyle name="Normal 2 7 5 10" xfId="43041"/>
    <cellStyle name="Normal 2 7 5 11" xfId="43042"/>
    <cellStyle name="Normal 2 7 5 12" xfId="43043"/>
    <cellStyle name="Normal 2 7 5 13" xfId="43044"/>
    <cellStyle name="Normal 2 7 5 2" xfId="43045"/>
    <cellStyle name="Normal 2 7 5 2 2" xfId="43046"/>
    <cellStyle name="Normal 2 7 5 2 2 2" xfId="43047"/>
    <cellStyle name="Normal 2 7 5 2 2 3" xfId="43048"/>
    <cellStyle name="Normal 2 7 5 2 2 4" xfId="43049"/>
    <cellStyle name="Normal 2 7 5 2 2 5" xfId="43050"/>
    <cellStyle name="Normal 2 7 5 2 2 6" xfId="43051"/>
    <cellStyle name="Normal 2 7 5 2 3" xfId="43052"/>
    <cellStyle name="Normal 2 7 5 2 4" xfId="43053"/>
    <cellStyle name="Normal 2 7 5 2 5" xfId="43054"/>
    <cellStyle name="Normal 2 7 5 2 6" xfId="43055"/>
    <cellStyle name="Normal 2 7 5 2 7" xfId="43056"/>
    <cellStyle name="Normal 2 7 5 3" xfId="43057"/>
    <cellStyle name="Normal 2 7 5 3 2" xfId="43058"/>
    <cellStyle name="Normal 2 7 5 3 2 2" xfId="43059"/>
    <cellStyle name="Normal 2 7 5 3 2 2 2" xfId="43060"/>
    <cellStyle name="Normal 2 7 5 3 2 2 2 2" xfId="43061"/>
    <cellStyle name="Normal 2 7 5 3 2 2 3" xfId="43062"/>
    <cellStyle name="Normal 2 7 5 3 2 3" xfId="43063"/>
    <cellStyle name="Normal 2 7 5 3 2 4" xfId="43064"/>
    <cellStyle name="Normal 2 7 5 3 2 5" xfId="43065"/>
    <cellStyle name="Normal 2 7 5 3 2 6" xfId="43066"/>
    <cellStyle name="Normal 2 7 5 3 3" xfId="43067"/>
    <cellStyle name="Normal 2 7 5 3 4" xfId="43068"/>
    <cellStyle name="Normal 2 7 5 3 5" xfId="43069"/>
    <cellStyle name="Normal 2 7 5 3 6" xfId="43070"/>
    <cellStyle name="Normal 2 7 5 3 7" xfId="43071"/>
    <cellStyle name="Normal 2 7 5 4" xfId="43072"/>
    <cellStyle name="Normal 2 7 5 4 2" xfId="43073"/>
    <cellStyle name="Normal 2 7 5 4 2 2" xfId="43074"/>
    <cellStyle name="Normal 2 7 5 4 2 3" xfId="43075"/>
    <cellStyle name="Normal 2 7 5 4 2 4" xfId="43076"/>
    <cellStyle name="Normal 2 7 5 4 2 5" xfId="43077"/>
    <cellStyle name="Normal 2 7 5 4 2 6" xfId="43078"/>
    <cellStyle name="Normal 2 7 5 4 3" xfId="43079"/>
    <cellStyle name="Normal 2 7 5 4 4" xfId="43080"/>
    <cellStyle name="Normal 2 7 5 4 5" xfId="43081"/>
    <cellStyle name="Normal 2 7 5 4 6" xfId="43082"/>
    <cellStyle name="Normal 2 7 5 4 7" xfId="43083"/>
    <cellStyle name="Normal 2 7 5 5" xfId="43084"/>
    <cellStyle name="Normal 2 7 5 5 2" xfId="43085"/>
    <cellStyle name="Normal 2 7 5 5 2 2" xfId="43086"/>
    <cellStyle name="Normal 2 7 5 5 2 3" xfId="43087"/>
    <cellStyle name="Normal 2 7 5 5 2 4" xfId="43088"/>
    <cellStyle name="Normal 2 7 5 5 2 5" xfId="43089"/>
    <cellStyle name="Normal 2 7 5 5 2 6" xfId="43090"/>
    <cellStyle name="Normal 2 7 5 5 3" xfId="43091"/>
    <cellStyle name="Normal 2 7 5 5 4" xfId="43092"/>
    <cellStyle name="Normal 2 7 5 5 5" xfId="43093"/>
    <cellStyle name="Normal 2 7 5 5 6" xfId="43094"/>
    <cellStyle name="Normal 2 7 5 5 7" xfId="43095"/>
    <cellStyle name="Normal 2 7 5 6" xfId="43096"/>
    <cellStyle name="Normal 2 7 5 6 2" xfId="43097"/>
    <cellStyle name="Normal 2 7 5 6 2 2" xfId="43098"/>
    <cellStyle name="Normal 2 7 5 6 2 3" xfId="43099"/>
    <cellStyle name="Normal 2 7 5 6 2 4" xfId="43100"/>
    <cellStyle name="Normal 2 7 5 6 2 5" xfId="43101"/>
    <cellStyle name="Normal 2 7 5 6 2 6" xfId="43102"/>
    <cellStyle name="Normal 2 7 5 6 3" xfId="43103"/>
    <cellStyle name="Normal 2 7 5 6 4" xfId="43104"/>
    <cellStyle name="Normal 2 7 5 6 5" xfId="43105"/>
    <cellStyle name="Normal 2 7 5 6 6" xfId="43106"/>
    <cellStyle name="Normal 2 7 5 6 7" xfId="43107"/>
    <cellStyle name="Normal 2 7 5 7" xfId="43108"/>
    <cellStyle name="Normal 2 7 5 7 2" xfId="43109"/>
    <cellStyle name="Normal 2 7 5 7 2 2" xfId="43110"/>
    <cellStyle name="Normal 2 7 5 7 2 3" xfId="43111"/>
    <cellStyle name="Normal 2 7 5 7 2 4" xfId="43112"/>
    <cellStyle name="Normal 2 7 5 7 2 5" xfId="43113"/>
    <cellStyle name="Normal 2 7 5 7 2 6" xfId="43114"/>
    <cellStyle name="Normal 2 7 5 7 3" xfId="43115"/>
    <cellStyle name="Normal 2 7 5 7 4" xfId="43116"/>
    <cellStyle name="Normal 2 7 5 7 5" xfId="43117"/>
    <cellStyle name="Normal 2 7 5 7 6" xfId="43118"/>
    <cellStyle name="Normal 2 7 5 7 7" xfId="43119"/>
    <cellStyle name="Normal 2 7 5 8" xfId="43120"/>
    <cellStyle name="Normal 2 7 5 8 2" xfId="43121"/>
    <cellStyle name="Normal 2 7 5 8 3" xfId="43122"/>
    <cellStyle name="Normal 2 7 5 8 4" xfId="43123"/>
    <cellStyle name="Normal 2 7 5 8 5" xfId="43124"/>
    <cellStyle name="Normal 2 7 5 8 6" xfId="43125"/>
    <cellStyle name="Normal 2 7 5 9" xfId="43126"/>
    <cellStyle name="Normal 2 7 6" xfId="43127"/>
    <cellStyle name="Normal 2 7 6 10" xfId="43128"/>
    <cellStyle name="Normal 2 7 6 11" xfId="43129"/>
    <cellStyle name="Normal 2 7 6 12" xfId="43130"/>
    <cellStyle name="Normal 2 7 6 13" xfId="43131"/>
    <cellStyle name="Normal 2 7 6 2" xfId="43132"/>
    <cellStyle name="Normal 2 7 6 2 2" xfId="43133"/>
    <cellStyle name="Normal 2 7 6 2 2 2" xfId="43134"/>
    <cellStyle name="Normal 2 7 6 2 2 3" xfId="43135"/>
    <cellStyle name="Normal 2 7 6 2 2 4" xfId="43136"/>
    <cellStyle name="Normal 2 7 6 2 2 5" xfId="43137"/>
    <cellStyle name="Normal 2 7 6 2 2 6" xfId="43138"/>
    <cellStyle name="Normal 2 7 6 2 3" xfId="43139"/>
    <cellStyle name="Normal 2 7 6 2 4" xfId="43140"/>
    <cellStyle name="Normal 2 7 6 2 5" xfId="43141"/>
    <cellStyle name="Normal 2 7 6 2 6" xfId="43142"/>
    <cellStyle name="Normal 2 7 6 2 7" xfId="43143"/>
    <cellStyle name="Normal 2 7 6 3" xfId="43144"/>
    <cellStyle name="Normal 2 7 6 3 2" xfId="43145"/>
    <cellStyle name="Normal 2 7 6 3 2 2" xfId="43146"/>
    <cellStyle name="Normal 2 7 6 3 2 3" xfId="43147"/>
    <cellStyle name="Normal 2 7 6 3 2 4" xfId="43148"/>
    <cellStyle name="Normal 2 7 6 3 2 5" xfId="43149"/>
    <cellStyle name="Normal 2 7 6 3 2 6" xfId="43150"/>
    <cellStyle name="Normal 2 7 6 3 3" xfId="43151"/>
    <cellStyle name="Normal 2 7 6 3 3 2" xfId="43152"/>
    <cellStyle name="Normal 2 7 6 3 4" xfId="43153"/>
    <cellStyle name="Normal 2 7 6 3 5" xfId="43154"/>
    <cellStyle name="Normal 2 7 6 3 6" xfId="43155"/>
    <cellStyle name="Normal 2 7 6 3 7" xfId="43156"/>
    <cellStyle name="Normal 2 7 6 4" xfId="43157"/>
    <cellStyle name="Normal 2 7 6 4 2" xfId="43158"/>
    <cellStyle name="Normal 2 7 6 4 2 2" xfId="43159"/>
    <cellStyle name="Normal 2 7 6 4 2 3" xfId="43160"/>
    <cellStyle name="Normal 2 7 6 4 2 4" xfId="43161"/>
    <cellStyle name="Normal 2 7 6 4 2 5" xfId="43162"/>
    <cellStyle name="Normal 2 7 6 4 2 6" xfId="43163"/>
    <cellStyle name="Normal 2 7 6 4 3" xfId="43164"/>
    <cellStyle name="Normal 2 7 6 4 4" xfId="43165"/>
    <cellStyle name="Normal 2 7 6 4 5" xfId="43166"/>
    <cellStyle name="Normal 2 7 6 4 6" xfId="43167"/>
    <cellStyle name="Normal 2 7 6 4 7" xfId="43168"/>
    <cellStyle name="Normal 2 7 6 5" xfId="43169"/>
    <cellStyle name="Normal 2 7 6 5 2" xfId="43170"/>
    <cellStyle name="Normal 2 7 6 5 2 2" xfId="43171"/>
    <cellStyle name="Normal 2 7 6 5 2 3" xfId="43172"/>
    <cellStyle name="Normal 2 7 6 5 2 4" xfId="43173"/>
    <cellStyle name="Normal 2 7 6 5 2 5" xfId="43174"/>
    <cellStyle name="Normal 2 7 6 5 2 6" xfId="43175"/>
    <cellStyle name="Normal 2 7 6 5 3" xfId="43176"/>
    <cellStyle name="Normal 2 7 6 5 4" xfId="43177"/>
    <cellStyle name="Normal 2 7 6 5 5" xfId="43178"/>
    <cellStyle name="Normal 2 7 6 5 6" xfId="43179"/>
    <cellStyle name="Normal 2 7 6 5 7" xfId="43180"/>
    <cellStyle name="Normal 2 7 6 6" xfId="43181"/>
    <cellStyle name="Normal 2 7 6 6 2" xfId="43182"/>
    <cellStyle name="Normal 2 7 6 6 2 2" xfId="43183"/>
    <cellStyle name="Normal 2 7 6 6 2 3" xfId="43184"/>
    <cellStyle name="Normal 2 7 6 6 2 4" xfId="43185"/>
    <cellStyle name="Normal 2 7 6 6 2 5" xfId="43186"/>
    <cellStyle name="Normal 2 7 6 6 2 6" xfId="43187"/>
    <cellStyle name="Normal 2 7 6 6 3" xfId="43188"/>
    <cellStyle name="Normal 2 7 6 6 4" xfId="43189"/>
    <cellStyle name="Normal 2 7 6 6 5" xfId="43190"/>
    <cellStyle name="Normal 2 7 6 6 6" xfId="43191"/>
    <cellStyle name="Normal 2 7 6 6 7" xfId="43192"/>
    <cellStyle name="Normal 2 7 6 7" xfId="43193"/>
    <cellStyle name="Normal 2 7 6 7 2" xfId="43194"/>
    <cellStyle name="Normal 2 7 6 7 2 2" xfId="43195"/>
    <cellStyle name="Normal 2 7 6 7 2 3" xfId="43196"/>
    <cellStyle name="Normal 2 7 6 7 2 4" xfId="43197"/>
    <cellStyle name="Normal 2 7 6 7 2 5" xfId="43198"/>
    <cellStyle name="Normal 2 7 6 7 2 6" xfId="43199"/>
    <cellStyle name="Normal 2 7 6 7 3" xfId="43200"/>
    <cellStyle name="Normal 2 7 6 7 4" xfId="43201"/>
    <cellStyle name="Normal 2 7 6 7 5" xfId="43202"/>
    <cellStyle name="Normal 2 7 6 7 6" xfId="43203"/>
    <cellStyle name="Normal 2 7 6 7 7" xfId="43204"/>
    <cellStyle name="Normal 2 7 6 8" xfId="43205"/>
    <cellStyle name="Normal 2 7 6 8 2" xfId="43206"/>
    <cellStyle name="Normal 2 7 6 8 3" xfId="43207"/>
    <cellStyle name="Normal 2 7 6 8 4" xfId="43208"/>
    <cellStyle name="Normal 2 7 6 8 5" xfId="43209"/>
    <cellStyle name="Normal 2 7 6 8 6" xfId="43210"/>
    <cellStyle name="Normal 2 7 6 9" xfId="43211"/>
    <cellStyle name="Normal 2 7 7" xfId="43212"/>
    <cellStyle name="Normal 2 7 7 10" xfId="43213"/>
    <cellStyle name="Normal 2 7 7 10 2" xfId="43214"/>
    <cellStyle name="Normal 2 7 7 10 2 2" xfId="43215"/>
    <cellStyle name="Normal 2 7 7 10 3" xfId="43216"/>
    <cellStyle name="Normal 2 7 7 11" xfId="43217"/>
    <cellStyle name="Normal 2 7 7 12" xfId="43218"/>
    <cellStyle name="Normal 2 7 7 13" xfId="43219"/>
    <cellStyle name="Normal 2 7 7 2" xfId="43220"/>
    <cellStyle name="Normal 2 7 7 2 2" xfId="43221"/>
    <cellStyle name="Normal 2 7 7 2 2 2" xfId="43222"/>
    <cellStyle name="Normal 2 7 7 2 2 3" xfId="43223"/>
    <cellStyle name="Normal 2 7 7 2 2 4" xfId="43224"/>
    <cellStyle name="Normal 2 7 7 2 2 5" xfId="43225"/>
    <cellStyle name="Normal 2 7 7 2 2 6" xfId="43226"/>
    <cellStyle name="Normal 2 7 7 2 3" xfId="43227"/>
    <cellStyle name="Normal 2 7 7 2 4" xfId="43228"/>
    <cellStyle name="Normal 2 7 7 2 5" xfId="43229"/>
    <cellStyle name="Normal 2 7 7 2 6" xfId="43230"/>
    <cellStyle name="Normal 2 7 7 2 7" xfId="43231"/>
    <cellStyle name="Normal 2 7 7 3" xfId="43232"/>
    <cellStyle name="Normal 2 7 7 3 2" xfId="43233"/>
    <cellStyle name="Normal 2 7 7 3 2 2" xfId="43234"/>
    <cellStyle name="Normal 2 7 7 3 2 3" xfId="43235"/>
    <cellStyle name="Normal 2 7 7 3 2 4" xfId="43236"/>
    <cellStyle name="Normal 2 7 7 3 2 5" xfId="43237"/>
    <cellStyle name="Normal 2 7 7 3 2 6" xfId="43238"/>
    <cellStyle name="Normal 2 7 7 3 3" xfId="43239"/>
    <cellStyle name="Normal 2 7 7 3 4" xfId="43240"/>
    <cellStyle name="Normal 2 7 7 3 5" xfId="43241"/>
    <cellStyle name="Normal 2 7 7 3 6" xfId="43242"/>
    <cellStyle name="Normal 2 7 7 3 7" xfId="43243"/>
    <cellStyle name="Normal 2 7 7 4" xfId="43244"/>
    <cellStyle name="Normal 2 7 7 4 2" xfId="43245"/>
    <cellStyle name="Normal 2 7 7 4 2 2" xfId="43246"/>
    <cellStyle name="Normal 2 7 7 4 2 3" xfId="43247"/>
    <cellStyle name="Normal 2 7 7 4 2 4" xfId="43248"/>
    <cellStyle name="Normal 2 7 7 4 2 5" xfId="43249"/>
    <cellStyle name="Normal 2 7 7 4 2 6" xfId="43250"/>
    <cellStyle name="Normal 2 7 7 4 3" xfId="43251"/>
    <cellStyle name="Normal 2 7 7 4 4" xfId="43252"/>
    <cellStyle name="Normal 2 7 7 4 5" xfId="43253"/>
    <cellStyle name="Normal 2 7 7 4 6" xfId="43254"/>
    <cellStyle name="Normal 2 7 7 4 7" xfId="43255"/>
    <cellStyle name="Normal 2 7 7 5" xfId="43256"/>
    <cellStyle name="Normal 2 7 7 5 2" xfId="43257"/>
    <cellStyle name="Normal 2 7 7 5 2 2" xfId="43258"/>
    <cellStyle name="Normal 2 7 7 5 2 3" xfId="43259"/>
    <cellStyle name="Normal 2 7 7 5 2 4" xfId="43260"/>
    <cellStyle name="Normal 2 7 7 5 2 5" xfId="43261"/>
    <cellStyle name="Normal 2 7 7 5 2 6" xfId="43262"/>
    <cellStyle name="Normal 2 7 7 5 3" xfId="43263"/>
    <cellStyle name="Normal 2 7 7 5 4" xfId="43264"/>
    <cellStyle name="Normal 2 7 7 5 5" xfId="43265"/>
    <cellStyle name="Normal 2 7 7 5 6" xfId="43266"/>
    <cellStyle name="Normal 2 7 7 5 7" xfId="43267"/>
    <cellStyle name="Normal 2 7 7 6" xfId="43268"/>
    <cellStyle name="Normal 2 7 7 6 2" xfId="43269"/>
    <cellStyle name="Normal 2 7 7 6 2 2" xfId="43270"/>
    <cellStyle name="Normal 2 7 7 6 2 3" xfId="43271"/>
    <cellStyle name="Normal 2 7 7 6 2 4" xfId="43272"/>
    <cellStyle name="Normal 2 7 7 6 2 5" xfId="43273"/>
    <cellStyle name="Normal 2 7 7 6 2 6" xfId="43274"/>
    <cellStyle name="Normal 2 7 7 6 3" xfId="43275"/>
    <cellStyle name="Normal 2 7 7 6 4" xfId="43276"/>
    <cellStyle name="Normal 2 7 7 6 5" xfId="43277"/>
    <cellStyle name="Normal 2 7 7 6 6" xfId="43278"/>
    <cellStyle name="Normal 2 7 7 6 7" xfId="43279"/>
    <cellStyle name="Normal 2 7 7 7" xfId="43280"/>
    <cellStyle name="Normal 2 7 7 7 2" xfId="43281"/>
    <cellStyle name="Normal 2 7 7 7 2 2" xfId="43282"/>
    <cellStyle name="Normal 2 7 7 7 2 3" xfId="43283"/>
    <cellStyle name="Normal 2 7 7 7 2 4" xfId="43284"/>
    <cellStyle name="Normal 2 7 7 7 2 5" xfId="43285"/>
    <cellStyle name="Normal 2 7 7 7 2 6" xfId="43286"/>
    <cellStyle name="Normal 2 7 7 7 3" xfId="43287"/>
    <cellStyle name="Normal 2 7 7 7 4" xfId="43288"/>
    <cellStyle name="Normal 2 7 7 7 5" xfId="43289"/>
    <cellStyle name="Normal 2 7 7 7 6" xfId="43290"/>
    <cellStyle name="Normal 2 7 7 7 7" xfId="43291"/>
    <cellStyle name="Normal 2 7 7 8" xfId="43292"/>
    <cellStyle name="Normal 2 7 7 8 2" xfId="43293"/>
    <cellStyle name="Normal 2 7 7 8 3" xfId="43294"/>
    <cellStyle name="Normal 2 7 7 8 4" xfId="43295"/>
    <cellStyle name="Normal 2 7 7 8 5" xfId="43296"/>
    <cellStyle name="Normal 2 7 7 8 6" xfId="43297"/>
    <cellStyle name="Normal 2 7 7 9" xfId="43298"/>
    <cellStyle name="Normal 2 7 8" xfId="43299"/>
    <cellStyle name="Normal 2 7 8 10" xfId="43300"/>
    <cellStyle name="Normal 2 7 8 11" xfId="43301"/>
    <cellStyle name="Normal 2 7 8 12" xfId="43302"/>
    <cellStyle name="Normal 2 7 8 13" xfId="43303"/>
    <cellStyle name="Normal 2 7 8 2" xfId="43304"/>
    <cellStyle name="Normal 2 7 8 2 2" xfId="43305"/>
    <cellStyle name="Normal 2 7 8 2 2 2" xfId="43306"/>
    <cellStyle name="Normal 2 7 8 2 2 3" xfId="43307"/>
    <cellStyle name="Normal 2 7 8 2 2 4" xfId="43308"/>
    <cellStyle name="Normal 2 7 8 2 2 5" xfId="43309"/>
    <cellStyle name="Normal 2 7 8 2 2 6" xfId="43310"/>
    <cellStyle name="Normal 2 7 8 2 3" xfId="43311"/>
    <cellStyle name="Normal 2 7 8 2 4" xfId="43312"/>
    <cellStyle name="Normal 2 7 8 2 5" xfId="43313"/>
    <cellStyle name="Normal 2 7 8 2 6" xfId="43314"/>
    <cellStyle name="Normal 2 7 8 2 7" xfId="43315"/>
    <cellStyle name="Normal 2 7 8 3" xfId="43316"/>
    <cellStyle name="Normal 2 7 8 3 2" xfId="43317"/>
    <cellStyle name="Normal 2 7 8 3 2 2" xfId="43318"/>
    <cellStyle name="Normal 2 7 8 3 2 3" xfId="43319"/>
    <cellStyle name="Normal 2 7 8 3 2 4" xfId="43320"/>
    <cellStyle name="Normal 2 7 8 3 2 5" xfId="43321"/>
    <cellStyle name="Normal 2 7 8 3 2 6" xfId="43322"/>
    <cellStyle name="Normal 2 7 8 3 3" xfId="43323"/>
    <cellStyle name="Normal 2 7 8 3 4" xfId="43324"/>
    <cellStyle name="Normal 2 7 8 3 5" xfId="43325"/>
    <cellStyle name="Normal 2 7 8 3 6" xfId="43326"/>
    <cellStyle name="Normal 2 7 8 3 7" xfId="43327"/>
    <cellStyle name="Normal 2 7 8 4" xfId="43328"/>
    <cellStyle name="Normal 2 7 8 4 2" xfId="43329"/>
    <cellStyle name="Normal 2 7 8 4 2 2" xfId="43330"/>
    <cellStyle name="Normal 2 7 8 4 2 3" xfId="43331"/>
    <cellStyle name="Normal 2 7 8 4 2 4" xfId="43332"/>
    <cellStyle name="Normal 2 7 8 4 2 5" xfId="43333"/>
    <cellStyle name="Normal 2 7 8 4 2 6" xfId="43334"/>
    <cellStyle name="Normal 2 7 8 4 3" xfId="43335"/>
    <cellStyle name="Normal 2 7 8 4 4" xfId="43336"/>
    <cellStyle name="Normal 2 7 8 4 5" xfId="43337"/>
    <cellStyle name="Normal 2 7 8 4 6" xfId="43338"/>
    <cellStyle name="Normal 2 7 8 4 7" xfId="43339"/>
    <cellStyle name="Normal 2 7 8 5" xfId="43340"/>
    <cellStyle name="Normal 2 7 8 5 2" xfId="43341"/>
    <cellStyle name="Normal 2 7 8 5 2 2" xfId="43342"/>
    <cellStyle name="Normal 2 7 8 5 2 3" xfId="43343"/>
    <cellStyle name="Normal 2 7 8 5 2 4" xfId="43344"/>
    <cellStyle name="Normal 2 7 8 5 2 5" xfId="43345"/>
    <cellStyle name="Normal 2 7 8 5 2 6" xfId="43346"/>
    <cellStyle name="Normal 2 7 8 5 3" xfId="43347"/>
    <cellStyle name="Normal 2 7 8 5 4" xfId="43348"/>
    <cellStyle name="Normal 2 7 8 5 5" xfId="43349"/>
    <cellStyle name="Normal 2 7 8 5 6" xfId="43350"/>
    <cellStyle name="Normal 2 7 8 5 7" xfId="43351"/>
    <cellStyle name="Normal 2 7 8 6" xfId="43352"/>
    <cellStyle name="Normal 2 7 8 6 2" xfId="43353"/>
    <cellStyle name="Normal 2 7 8 6 2 2" xfId="43354"/>
    <cellStyle name="Normal 2 7 8 6 2 3" xfId="43355"/>
    <cellStyle name="Normal 2 7 8 6 2 4" xfId="43356"/>
    <cellStyle name="Normal 2 7 8 6 2 5" xfId="43357"/>
    <cellStyle name="Normal 2 7 8 6 2 6" xfId="43358"/>
    <cellStyle name="Normal 2 7 8 6 3" xfId="43359"/>
    <cellStyle name="Normal 2 7 8 6 4" xfId="43360"/>
    <cellStyle name="Normal 2 7 8 6 5" xfId="43361"/>
    <cellStyle name="Normal 2 7 8 6 6" xfId="43362"/>
    <cellStyle name="Normal 2 7 8 6 7" xfId="43363"/>
    <cellStyle name="Normal 2 7 8 7" xfId="43364"/>
    <cellStyle name="Normal 2 7 8 7 2" xfId="43365"/>
    <cellStyle name="Normal 2 7 8 7 2 2" xfId="43366"/>
    <cellStyle name="Normal 2 7 8 7 2 3" xfId="43367"/>
    <cellStyle name="Normal 2 7 8 7 2 4" xfId="43368"/>
    <cellStyle name="Normal 2 7 8 7 2 5" xfId="43369"/>
    <cellStyle name="Normal 2 7 8 7 2 6" xfId="43370"/>
    <cellStyle name="Normal 2 7 8 7 3" xfId="43371"/>
    <cellStyle name="Normal 2 7 8 7 4" xfId="43372"/>
    <cellStyle name="Normal 2 7 8 7 5" xfId="43373"/>
    <cellStyle name="Normal 2 7 8 7 6" xfId="43374"/>
    <cellStyle name="Normal 2 7 8 7 7" xfId="43375"/>
    <cellStyle name="Normal 2 7 8 8" xfId="43376"/>
    <cellStyle name="Normal 2 7 8 8 2" xfId="43377"/>
    <cellStyle name="Normal 2 7 8 8 3" xfId="43378"/>
    <cellStyle name="Normal 2 7 8 8 4" xfId="43379"/>
    <cellStyle name="Normal 2 7 8 8 5" xfId="43380"/>
    <cellStyle name="Normal 2 7 8 8 6" xfId="43381"/>
    <cellStyle name="Normal 2 7 8 9" xfId="43382"/>
    <cellStyle name="Normal 2 7 9" xfId="43383"/>
    <cellStyle name="Normal 2 7 9 10" xfId="43384"/>
    <cellStyle name="Normal 2 7 9 11" xfId="43385"/>
    <cellStyle name="Normal 2 7 9 12" xfId="43386"/>
    <cellStyle name="Normal 2 7 9 13" xfId="43387"/>
    <cellStyle name="Normal 2 7 9 2" xfId="43388"/>
    <cellStyle name="Normal 2 7 9 2 2" xfId="43389"/>
    <cellStyle name="Normal 2 7 9 2 2 2" xfId="43390"/>
    <cellStyle name="Normal 2 7 9 2 2 3" xfId="43391"/>
    <cellStyle name="Normal 2 7 9 2 2 4" xfId="43392"/>
    <cellStyle name="Normal 2 7 9 2 2 5" xfId="43393"/>
    <cellStyle name="Normal 2 7 9 2 2 6" xfId="43394"/>
    <cellStyle name="Normal 2 7 9 2 3" xfId="43395"/>
    <cellStyle name="Normal 2 7 9 2 4" xfId="43396"/>
    <cellStyle name="Normal 2 7 9 2 5" xfId="43397"/>
    <cellStyle name="Normal 2 7 9 2 6" xfId="43398"/>
    <cellStyle name="Normal 2 7 9 2 7" xfId="43399"/>
    <cellStyle name="Normal 2 7 9 3" xfId="43400"/>
    <cellStyle name="Normal 2 7 9 3 2" xfId="43401"/>
    <cellStyle name="Normal 2 7 9 3 2 2" xfId="43402"/>
    <cellStyle name="Normal 2 7 9 3 2 3" xfId="43403"/>
    <cellStyle name="Normal 2 7 9 3 2 4" xfId="43404"/>
    <cellStyle name="Normal 2 7 9 3 2 5" xfId="43405"/>
    <cellStyle name="Normal 2 7 9 3 2 6" xfId="43406"/>
    <cellStyle name="Normal 2 7 9 3 3" xfId="43407"/>
    <cellStyle name="Normal 2 7 9 3 4" xfId="43408"/>
    <cellStyle name="Normal 2 7 9 3 5" xfId="43409"/>
    <cellStyle name="Normal 2 7 9 3 6" xfId="43410"/>
    <cellStyle name="Normal 2 7 9 3 7" xfId="43411"/>
    <cellStyle name="Normal 2 7 9 4" xfId="43412"/>
    <cellStyle name="Normal 2 7 9 4 2" xfId="43413"/>
    <cellStyle name="Normal 2 7 9 4 2 2" xfId="43414"/>
    <cellStyle name="Normal 2 7 9 4 2 3" xfId="43415"/>
    <cellStyle name="Normal 2 7 9 4 2 4" xfId="43416"/>
    <cellStyle name="Normal 2 7 9 4 2 5" xfId="43417"/>
    <cellStyle name="Normal 2 7 9 4 2 6" xfId="43418"/>
    <cellStyle name="Normal 2 7 9 4 3" xfId="43419"/>
    <cellStyle name="Normal 2 7 9 4 4" xfId="43420"/>
    <cellStyle name="Normal 2 7 9 4 5" xfId="43421"/>
    <cellStyle name="Normal 2 7 9 4 6" xfId="43422"/>
    <cellStyle name="Normal 2 7 9 4 7" xfId="43423"/>
    <cellStyle name="Normal 2 7 9 5" xfId="43424"/>
    <cellStyle name="Normal 2 7 9 5 2" xfId="43425"/>
    <cellStyle name="Normal 2 7 9 5 2 2" xfId="43426"/>
    <cellStyle name="Normal 2 7 9 5 2 3" xfId="43427"/>
    <cellStyle name="Normal 2 7 9 5 2 4" xfId="43428"/>
    <cellStyle name="Normal 2 7 9 5 2 5" xfId="43429"/>
    <cellStyle name="Normal 2 7 9 5 2 6" xfId="43430"/>
    <cellStyle name="Normal 2 7 9 5 3" xfId="43431"/>
    <cellStyle name="Normal 2 7 9 5 4" xfId="43432"/>
    <cellStyle name="Normal 2 7 9 5 5" xfId="43433"/>
    <cellStyle name="Normal 2 7 9 5 6" xfId="43434"/>
    <cellStyle name="Normal 2 7 9 5 7" xfId="43435"/>
    <cellStyle name="Normal 2 7 9 6" xfId="43436"/>
    <cellStyle name="Normal 2 7 9 6 2" xfId="43437"/>
    <cellStyle name="Normal 2 7 9 6 2 2" xfId="43438"/>
    <cellStyle name="Normal 2 7 9 6 2 3" xfId="43439"/>
    <cellStyle name="Normal 2 7 9 6 2 4" xfId="43440"/>
    <cellStyle name="Normal 2 7 9 6 2 5" xfId="43441"/>
    <cellStyle name="Normal 2 7 9 6 2 6" xfId="43442"/>
    <cellStyle name="Normal 2 7 9 6 3" xfId="43443"/>
    <cellStyle name="Normal 2 7 9 6 4" xfId="43444"/>
    <cellStyle name="Normal 2 7 9 6 5" xfId="43445"/>
    <cellStyle name="Normal 2 7 9 6 6" xfId="43446"/>
    <cellStyle name="Normal 2 7 9 6 7" xfId="43447"/>
    <cellStyle name="Normal 2 7 9 7" xfId="43448"/>
    <cellStyle name="Normal 2 7 9 7 2" xfId="43449"/>
    <cellStyle name="Normal 2 7 9 7 2 2" xfId="43450"/>
    <cellStyle name="Normal 2 7 9 7 2 3" xfId="43451"/>
    <cellStyle name="Normal 2 7 9 7 2 4" xfId="43452"/>
    <cellStyle name="Normal 2 7 9 7 2 5" xfId="43453"/>
    <cellStyle name="Normal 2 7 9 7 2 6" xfId="43454"/>
    <cellStyle name="Normal 2 7 9 7 3" xfId="43455"/>
    <cellStyle name="Normal 2 7 9 7 4" xfId="43456"/>
    <cellStyle name="Normal 2 7 9 7 5" xfId="43457"/>
    <cellStyle name="Normal 2 7 9 7 6" xfId="43458"/>
    <cellStyle name="Normal 2 7 9 7 7" xfId="43459"/>
    <cellStyle name="Normal 2 7 9 8" xfId="43460"/>
    <cellStyle name="Normal 2 7 9 8 2" xfId="43461"/>
    <cellStyle name="Normal 2 7 9 8 3" xfId="43462"/>
    <cellStyle name="Normal 2 7 9 8 4" xfId="43463"/>
    <cellStyle name="Normal 2 7 9 8 5" xfId="43464"/>
    <cellStyle name="Normal 2 7 9 8 6" xfId="43465"/>
    <cellStyle name="Normal 2 7 9 9" xfId="43466"/>
    <cellStyle name="Normal 2 70" xfId="43467"/>
    <cellStyle name="Normal 2 71" xfId="43468"/>
    <cellStyle name="Normal 2 71 2" xfId="43469"/>
    <cellStyle name="Normal 2 71 2 2" xfId="43470"/>
    <cellStyle name="Normal 2 72" xfId="43471"/>
    <cellStyle name="Normal 2 73" xfId="43472"/>
    <cellStyle name="Normal 2 74" xfId="43473"/>
    <cellStyle name="Normal 2 75" xfId="43474"/>
    <cellStyle name="Normal 2 76" xfId="43475"/>
    <cellStyle name="Normal 2 77" xfId="43476"/>
    <cellStyle name="Normal 2 78" xfId="43477"/>
    <cellStyle name="Normal 2 79" xfId="43478"/>
    <cellStyle name="Normal 2 8" xfId="43479"/>
    <cellStyle name="Normal 2 8 10" xfId="43480"/>
    <cellStyle name="Normal 2 8 10 10" xfId="43481"/>
    <cellStyle name="Normal 2 8 10 11" xfId="43482"/>
    <cellStyle name="Normal 2 8 10 12" xfId="43483"/>
    <cellStyle name="Normal 2 8 10 13" xfId="43484"/>
    <cellStyle name="Normal 2 8 10 2" xfId="43485"/>
    <cellStyle name="Normal 2 8 10 2 2" xfId="43486"/>
    <cellStyle name="Normal 2 8 10 2 2 2" xfId="43487"/>
    <cellStyle name="Normal 2 8 10 2 2 3" xfId="43488"/>
    <cellStyle name="Normal 2 8 10 2 2 4" xfId="43489"/>
    <cellStyle name="Normal 2 8 10 2 2 5" xfId="43490"/>
    <cellStyle name="Normal 2 8 10 2 2 6" xfId="43491"/>
    <cellStyle name="Normal 2 8 10 2 3" xfId="43492"/>
    <cellStyle name="Normal 2 8 10 2 4" xfId="43493"/>
    <cellStyle name="Normal 2 8 10 2 5" xfId="43494"/>
    <cellStyle name="Normal 2 8 10 2 6" xfId="43495"/>
    <cellStyle name="Normal 2 8 10 2 7" xfId="43496"/>
    <cellStyle name="Normal 2 8 10 3" xfId="43497"/>
    <cellStyle name="Normal 2 8 10 3 2" xfId="43498"/>
    <cellStyle name="Normal 2 8 10 3 2 2" xfId="43499"/>
    <cellStyle name="Normal 2 8 10 3 2 3" xfId="43500"/>
    <cellStyle name="Normal 2 8 10 3 2 4" xfId="43501"/>
    <cellStyle name="Normal 2 8 10 3 2 5" xfId="43502"/>
    <cellStyle name="Normal 2 8 10 3 2 6" xfId="43503"/>
    <cellStyle name="Normal 2 8 10 3 3" xfId="43504"/>
    <cellStyle name="Normal 2 8 10 3 4" xfId="43505"/>
    <cellStyle name="Normal 2 8 10 3 5" xfId="43506"/>
    <cellStyle name="Normal 2 8 10 3 6" xfId="43507"/>
    <cellStyle name="Normal 2 8 10 3 7" xfId="43508"/>
    <cellStyle name="Normal 2 8 10 4" xfId="43509"/>
    <cellStyle name="Normal 2 8 10 4 2" xfId="43510"/>
    <cellStyle name="Normal 2 8 10 4 2 2" xfId="43511"/>
    <cellStyle name="Normal 2 8 10 4 2 3" xfId="43512"/>
    <cellStyle name="Normal 2 8 10 4 2 4" xfId="43513"/>
    <cellStyle name="Normal 2 8 10 4 2 5" xfId="43514"/>
    <cellStyle name="Normal 2 8 10 4 2 6" xfId="43515"/>
    <cellStyle name="Normal 2 8 10 4 3" xfId="43516"/>
    <cellStyle name="Normal 2 8 10 4 4" xfId="43517"/>
    <cellStyle name="Normal 2 8 10 4 5" xfId="43518"/>
    <cellStyle name="Normal 2 8 10 4 6" xfId="43519"/>
    <cellStyle name="Normal 2 8 10 4 7" xfId="43520"/>
    <cellStyle name="Normal 2 8 10 5" xfId="43521"/>
    <cellStyle name="Normal 2 8 10 5 2" xfId="43522"/>
    <cellStyle name="Normal 2 8 10 5 2 2" xfId="43523"/>
    <cellStyle name="Normal 2 8 10 5 2 3" xfId="43524"/>
    <cellStyle name="Normal 2 8 10 5 2 4" xfId="43525"/>
    <cellStyle name="Normal 2 8 10 5 2 5" xfId="43526"/>
    <cellStyle name="Normal 2 8 10 5 2 6" xfId="43527"/>
    <cellStyle name="Normal 2 8 10 5 3" xfId="43528"/>
    <cellStyle name="Normal 2 8 10 5 4" xfId="43529"/>
    <cellStyle name="Normal 2 8 10 5 4 2" xfId="43530"/>
    <cellStyle name="Normal 2 8 10 5 4 2 2" xfId="43531"/>
    <cellStyle name="Normal 2 8 10 5 4 3" xfId="43532"/>
    <cellStyle name="Normal 2 8 10 5 5" xfId="43533"/>
    <cellStyle name="Normal 2 8 10 5 6" xfId="43534"/>
    <cellStyle name="Normal 2 8 10 5 7" xfId="43535"/>
    <cellStyle name="Normal 2 8 10 6" xfId="43536"/>
    <cellStyle name="Normal 2 8 10 6 2" xfId="43537"/>
    <cellStyle name="Normal 2 8 10 6 2 2" xfId="43538"/>
    <cellStyle name="Normal 2 8 10 6 2 3" xfId="43539"/>
    <cellStyle name="Normal 2 8 10 6 2 4" xfId="43540"/>
    <cellStyle name="Normal 2 8 10 6 2 5" xfId="43541"/>
    <cellStyle name="Normal 2 8 10 6 2 6" xfId="43542"/>
    <cellStyle name="Normal 2 8 10 6 3" xfId="43543"/>
    <cellStyle name="Normal 2 8 10 6 4" xfId="43544"/>
    <cellStyle name="Normal 2 8 10 6 5" xfId="43545"/>
    <cellStyle name="Normal 2 8 10 6 6" xfId="43546"/>
    <cellStyle name="Normal 2 8 10 6 7" xfId="43547"/>
    <cellStyle name="Normal 2 8 10 7" xfId="43548"/>
    <cellStyle name="Normal 2 8 10 7 2" xfId="43549"/>
    <cellStyle name="Normal 2 8 10 7 2 2" xfId="43550"/>
    <cellStyle name="Normal 2 8 10 7 2 3" xfId="43551"/>
    <cellStyle name="Normal 2 8 10 7 2 4" xfId="43552"/>
    <cellStyle name="Normal 2 8 10 7 2 5" xfId="43553"/>
    <cellStyle name="Normal 2 8 10 7 2 6" xfId="43554"/>
    <cellStyle name="Normal 2 8 10 7 3" xfId="43555"/>
    <cellStyle name="Normal 2 8 10 7 4" xfId="43556"/>
    <cellStyle name="Normal 2 8 10 7 5" xfId="43557"/>
    <cellStyle name="Normal 2 8 10 7 6" xfId="43558"/>
    <cellStyle name="Normal 2 8 10 7 7" xfId="43559"/>
    <cellStyle name="Normal 2 8 10 8" xfId="43560"/>
    <cellStyle name="Normal 2 8 10 8 2" xfId="43561"/>
    <cellStyle name="Normal 2 8 10 8 3" xfId="43562"/>
    <cellStyle name="Normal 2 8 10 8 4" xfId="43563"/>
    <cellStyle name="Normal 2 8 10 8 5" xfId="43564"/>
    <cellStyle name="Normal 2 8 10 8 6" xfId="43565"/>
    <cellStyle name="Normal 2 8 10 9" xfId="43566"/>
    <cellStyle name="Normal 2 8 11" xfId="43567"/>
    <cellStyle name="Normal 2 8 11 10" xfId="43568"/>
    <cellStyle name="Normal 2 8 11 11" xfId="43569"/>
    <cellStyle name="Normal 2 8 11 12" xfId="43570"/>
    <cellStyle name="Normal 2 8 11 13" xfId="43571"/>
    <cellStyle name="Normal 2 8 11 2" xfId="43572"/>
    <cellStyle name="Normal 2 8 11 2 2" xfId="43573"/>
    <cellStyle name="Normal 2 8 11 2 2 2" xfId="43574"/>
    <cellStyle name="Normal 2 8 11 2 2 3" xfId="43575"/>
    <cellStyle name="Normal 2 8 11 2 2 4" xfId="43576"/>
    <cellStyle name="Normal 2 8 11 2 2 5" xfId="43577"/>
    <cellStyle name="Normal 2 8 11 2 2 6" xfId="43578"/>
    <cellStyle name="Normal 2 8 11 2 3" xfId="43579"/>
    <cellStyle name="Normal 2 8 11 2 4" xfId="43580"/>
    <cellStyle name="Normal 2 8 11 2 5" xfId="43581"/>
    <cellStyle name="Normal 2 8 11 2 6" xfId="43582"/>
    <cellStyle name="Normal 2 8 11 2 7" xfId="43583"/>
    <cellStyle name="Normal 2 8 11 3" xfId="43584"/>
    <cellStyle name="Normal 2 8 11 3 2" xfId="43585"/>
    <cellStyle name="Normal 2 8 11 3 2 2" xfId="43586"/>
    <cellStyle name="Normal 2 8 11 3 2 3" xfId="43587"/>
    <cellStyle name="Normal 2 8 11 3 2 4" xfId="43588"/>
    <cellStyle name="Normal 2 8 11 3 2 5" xfId="43589"/>
    <cellStyle name="Normal 2 8 11 3 2 6" xfId="43590"/>
    <cellStyle name="Normal 2 8 11 3 3" xfId="43591"/>
    <cellStyle name="Normal 2 8 11 3 4" xfId="43592"/>
    <cellStyle name="Normal 2 8 11 3 5" xfId="43593"/>
    <cellStyle name="Normal 2 8 11 3 6" xfId="43594"/>
    <cellStyle name="Normal 2 8 11 3 7" xfId="43595"/>
    <cellStyle name="Normal 2 8 11 4" xfId="43596"/>
    <cellStyle name="Normal 2 8 11 4 2" xfId="43597"/>
    <cellStyle name="Normal 2 8 11 4 2 2" xfId="43598"/>
    <cellStyle name="Normal 2 8 11 4 2 3" xfId="43599"/>
    <cellStyle name="Normal 2 8 11 4 2 4" xfId="43600"/>
    <cellStyle name="Normal 2 8 11 4 2 5" xfId="43601"/>
    <cellStyle name="Normal 2 8 11 4 2 6" xfId="43602"/>
    <cellStyle name="Normal 2 8 11 4 3" xfId="43603"/>
    <cellStyle name="Normal 2 8 11 4 4" xfId="43604"/>
    <cellStyle name="Normal 2 8 11 4 5" xfId="43605"/>
    <cellStyle name="Normal 2 8 11 4 6" xfId="43606"/>
    <cellStyle name="Normal 2 8 11 4 7" xfId="43607"/>
    <cellStyle name="Normal 2 8 11 5" xfId="43608"/>
    <cellStyle name="Normal 2 8 11 5 2" xfId="43609"/>
    <cellStyle name="Normal 2 8 11 5 2 2" xfId="43610"/>
    <cellStyle name="Normal 2 8 11 5 2 3" xfId="43611"/>
    <cellStyle name="Normal 2 8 11 5 2 4" xfId="43612"/>
    <cellStyle name="Normal 2 8 11 5 2 5" xfId="43613"/>
    <cellStyle name="Normal 2 8 11 5 2 6" xfId="43614"/>
    <cellStyle name="Normal 2 8 11 5 3" xfId="43615"/>
    <cellStyle name="Normal 2 8 11 5 4" xfId="43616"/>
    <cellStyle name="Normal 2 8 11 5 5" xfId="43617"/>
    <cellStyle name="Normal 2 8 11 5 6" xfId="43618"/>
    <cellStyle name="Normal 2 8 11 5 7" xfId="43619"/>
    <cellStyle name="Normal 2 8 11 6" xfId="43620"/>
    <cellStyle name="Normal 2 8 11 6 2" xfId="43621"/>
    <cellStyle name="Normal 2 8 11 6 2 2" xfId="43622"/>
    <cellStyle name="Normal 2 8 11 6 2 3" xfId="43623"/>
    <cellStyle name="Normal 2 8 11 6 2 4" xfId="43624"/>
    <cellStyle name="Normal 2 8 11 6 2 5" xfId="43625"/>
    <cellStyle name="Normal 2 8 11 6 2 6" xfId="43626"/>
    <cellStyle name="Normal 2 8 11 6 3" xfId="43627"/>
    <cellStyle name="Normal 2 8 11 6 4" xfId="43628"/>
    <cellStyle name="Normal 2 8 11 6 5" xfId="43629"/>
    <cellStyle name="Normal 2 8 11 6 6" xfId="43630"/>
    <cellStyle name="Normal 2 8 11 6 7" xfId="43631"/>
    <cellStyle name="Normal 2 8 11 7" xfId="43632"/>
    <cellStyle name="Normal 2 8 11 7 2" xfId="43633"/>
    <cellStyle name="Normal 2 8 11 7 2 2" xfId="43634"/>
    <cellStyle name="Normal 2 8 11 7 2 2 2" xfId="43635"/>
    <cellStyle name="Normal 2 8 11 7 2 3" xfId="43636"/>
    <cellStyle name="Normal 2 8 11 7 2 4" xfId="43637"/>
    <cellStyle name="Normal 2 8 11 7 2 5" xfId="43638"/>
    <cellStyle name="Normal 2 8 11 7 2 6" xfId="43639"/>
    <cellStyle name="Normal 2 8 11 7 3" xfId="43640"/>
    <cellStyle name="Normal 2 8 11 7 4" xfId="43641"/>
    <cellStyle name="Normal 2 8 11 7 5" xfId="43642"/>
    <cellStyle name="Normal 2 8 11 7 6" xfId="43643"/>
    <cellStyle name="Normal 2 8 11 7 7" xfId="43644"/>
    <cellStyle name="Normal 2 8 11 8" xfId="43645"/>
    <cellStyle name="Normal 2 8 11 8 2" xfId="43646"/>
    <cellStyle name="Normal 2 8 11 8 3" xfId="43647"/>
    <cellStyle name="Normal 2 8 11 8 4" xfId="43648"/>
    <cellStyle name="Normal 2 8 11 8 5" xfId="43649"/>
    <cellStyle name="Normal 2 8 11 8 6" xfId="43650"/>
    <cellStyle name="Normal 2 8 11 9" xfId="43651"/>
    <cellStyle name="Normal 2 8 12" xfId="43652"/>
    <cellStyle name="Normal 2 8 12 10" xfId="43653"/>
    <cellStyle name="Normal 2 8 12 11" xfId="43654"/>
    <cellStyle name="Normal 2 8 12 12" xfId="43655"/>
    <cellStyle name="Normal 2 8 12 13" xfId="43656"/>
    <cellStyle name="Normal 2 8 12 2" xfId="43657"/>
    <cellStyle name="Normal 2 8 12 2 2" xfId="43658"/>
    <cellStyle name="Normal 2 8 12 2 2 2" xfId="43659"/>
    <cellStyle name="Normal 2 8 12 2 2 3" xfId="43660"/>
    <cellStyle name="Normal 2 8 12 2 2 4" xfId="43661"/>
    <cellStyle name="Normal 2 8 12 2 2 5" xfId="43662"/>
    <cellStyle name="Normal 2 8 12 2 2 6" xfId="43663"/>
    <cellStyle name="Normal 2 8 12 2 3" xfId="43664"/>
    <cellStyle name="Normal 2 8 12 2 4" xfId="43665"/>
    <cellStyle name="Normal 2 8 12 2 5" xfId="43666"/>
    <cellStyle name="Normal 2 8 12 2 6" xfId="43667"/>
    <cellStyle name="Normal 2 8 12 2 7" xfId="43668"/>
    <cellStyle name="Normal 2 8 12 3" xfId="43669"/>
    <cellStyle name="Normal 2 8 12 3 2" xfId="43670"/>
    <cellStyle name="Normal 2 8 12 3 2 2" xfId="43671"/>
    <cellStyle name="Normal 2 8 12 3 2 3" xfId="43672"/>
    <cellStyle name="Normal 2 8 12 3 2 4" xfId="43673"/>
    <cellStyle name="Normal 2 8 12 3 2 5" xfId="43674"/>
    <cellStyle name="Normal 2 8 12 3 2 6" xfId="43675"/>
    <cellStyle name="Normal 2 8 12 3 3" xfId="43676"/>
    <cellStyle name="Normal 2 8 12 3 4" xfId="43677"/>
    <cellStyle name="Normal 2 8 12 3 5" xfId="43678"/>
    <cellStyle name="Normal 2 8 12 3 6" xfId="43679"/>
    <cellStyle name="Normal 2 8 12 3 7" xfId="43680"/>
    <cellStyle name="Normal 2 8 12 4" xfId="43681"/>
    <cellStyle name="Normal 2 8 12 4 2" xfId="43682"/>
    <cellStyle name="Normal 2 8 12 4 2 2" xfId="43683"/>
    <cellStyle name="Normal 2 8 12 4 2 3" xfId="43684"/>
    <cellStyle name="Normal 2 8 12 4 2 4" xfId="43685"/>
    <cellStyle name="Normal 2 8 12 4 2 5" xfId="43686"/>
    <cellStyle name="Normal 2 8 12 4 2 6" xfId="43687"/>
    <cellStyle name="Normal 2 8 12 4 3" xfId="43688"/>
    <cellStyle name="Normal 2 8 12 4 4" xfId="43689"/>
    <cellStyle name="Normal 2 8 12 4 5" xfId="43690"/>
    <cellStyle name="Normal 2 8 12 4 6" xfId="43691"/>
    <cellStyle name="Normal 2 8 12 4 7" xfId="43692"/>
    <cellStyle name="Normal 2 8 12 5" xfId="43693"/>
    <cellStyle name="Normal 2 8 12 5 2" xfId="43694"/>
    <cellStyle name="Normal 2 8 12 5 2 2" xfId="43695"/>
    <cellStyle name="Normal 2 8 12 5 2 3" xfId="43696"/>
    <cellStyle name="Normal 2 8 12 5 2 4" xfId="43697"/>
    <cellStyle name="Normal 2 8 12 5 2 5" xfId="43698"/>
    <cellStyle name="Normal 2 8 12 5 2 6" xfId="43699"/>
    <cellStyle name="Normal 2 8 12 5 3" xfId="43700"/>
    <cellStyle name="Normal 2 8 12 5 4" xfId="43701"/>
    <cellStyle name="Normal 2 8 12 5 5" xfId="43702"/>
    <cellStyle name="Normal 2 8 12 5 6" xfId="43703"/>
    <cellStyle name="Normal 2 8 12 5 7" xfId="43704"/>
    <cellStyle name="Normal 2 8 12 6" xfId="43705"/>
    <cellStyle name="Normal 2 8 12 6 2" xfId="43706"/>
    <cellStyle name="Normal 2 8 12 6 2 2" xfId="43707"/>
    <cellStyle name="Normal 2 8 12 6 2 2 2" xfId="43708"/>
    <cellStyle name="Normal 2 8 12 6 2 3" xfId="43709"/>
    <cellStyle name="Normal 2 8 12 6 2 4" xfId="43710"/>
    <cellStyle name="Normal 2 8 12 6 2 5" xfId="43711"/>
    <cellStyle name="Normal 2 8 12 6 2 6" xfId="43712"/>
    <cellStyle name="Normal 2 8 12 6 3" xfId="43713"/>
    <cellStyle name="Normal 2 8 12 6 4" xfId="43714"/>
    <cellStyle name="Normal 2 8 12 6 5" xfId="43715"/>
    <cellStyle name="Normal 2 8 12 6 6" xfId="43716"/>
    <cellStyle name="Normal 2 8 12 6 7" xfId="43717"/>
    <cellStyle name="Normal 2 8 12 7" xfId="43718"/>
    <cellStyle name="Normal 2 8 12 7 2" xfId="43719"/>
    <cellStyle name="Normal 2 8 12 7 2 2" xfId="43720"/>
    <cellStyle name="Normal 2 8 12 7 2 3" xfId="43721"/>
    <cellStyle name="Normal 2 8 12 7 2 4" xfId="43722"/>
    <cellStyle name="Normal 2 8 12 7 2 5" xfId="43723"/>
    <cellStyle name="Normal 2 8 12 7 2 6" xfId="43724"/>
    <cellStyle name="Normal 2 8 12 7 3" xfId="43725"/>
    <cellStyle name="Normal 2 8 12 7 4" xfId="43726"/>
    <cellStyle name="Normal 2 8 12 7 5" xfId="43727"/>
    <cellStyle name="Normal 2 8 12 7 6" xfId="43728"/>
    <cellStyle name="Normal 2 8 12 7 7" xfId="43729"/>
    <cellStyle name="Normal 2 8 12 8" xfId="43730"/>
    <cellStyle name="Normal 2 8 12 8 2" xfId="43731"/>
    <cellStyle name="Normal 2 8 12 8 3" xfId="43732"/>
    <cellStyle name="Normal 2 8 12 8 4" xfId="43733"/>
    <cellStyle name="Normal 2 8 12 8 5" xfId="43734"/>
    <cellStyle name="Normal 2 8 12 8 6" xfId="43735"/>
    <cellStyle name="Normal 2 8 12 9" xfId="43736"/>
    <cellStyle name="Normal 2 8 13" xfId="43737"/>
    <cellStyle name="Normal 2 8 13 10" xfId="43738"/>
    <cellStyle name="Normal 2 8 13 11" xfId="43739"/>
    <cellStyle name="Normal 2 8 13 12" xfId="43740"/>
    <cellStyle name="Normal 2 8 13 13" xfId="43741"/>
    <cellStyle name="Normal 2 8 13 2" xfId="43742"/>
    <cellStyle name="Normal 2 8 13 2 2" xfId="43743"/>
    <cellStyle name="Normal 2 8 13 2 2 2" xfId="43744"/>
    <cellStyle name="Normal 2 8 13 2 2 3" xfId="43745"/>
    <cellStyle name="Normal 2 8 13 2 2 4" xfId="43746"/>
    <cellStyle name="Normal 2 8 13 2 2 5" xfId="43747"/>
    <cellStyle name="Normal 2 8 13 2 2 6" xfId="43748"/>
    <cellStyle name="Normal 2 8 13 2 3" xfId="43749"/>
    <cellStyle name="Normal 2 8 13 2 4" xfId="43750"/>
    <cellStyle name="Normal 2 8 13 2 5" xfId="43751"/>
    <cellStyle name="Normal 2 8 13 2 6" xfId="43752"/>
    <cellStyle name="Normal 2 8 13 2 7" xfId="43753"/>
    <cellStyle name="Normal 2 8 13 3" xfId="43754"/>
    <cellStyle name="Normal 2 8 13 3 2" xfId="43755"/>
    <cellStyle name="Normal 2 8 13 3 2 2" xfId="43756"/>
    <cellStyle name="Normal 2 8 13 3 2 3" xfId="43757"/>
    <cellStyle name="Normal 2 8 13 3 2 4" xfId="43758"/>
    <cellStyle name="Normal 2 8 13 3 2 5" xfId="43759"/>
    <cellStyle name="Normal 2 8 13 3 2 6" xfId="43760"/>
    <cellStyle name="Normal 2 8 13 3 3" xfId="43761"/>
    <cellStyle name="Normal 2 8 13 3 4" xfId="43762"/>
    <cellStyle name="Normal 2 8 13 3 5" xfId="43763"/>
    <cellStyle name="Normal 2 8 13 3 6" xfId="43764"/>
    <cellStyle name="Normal 2 8 13 3 7" xfId="43765"/>
    <cellStyle name="Normal 2 8 13 4" xfId="43766"/>
    <cellStyle name="Normal 2 8 13 4 2" xfId="43767"/>
    <cellStyle name="Normal 2 8 13 4 2 2" xfId="43768"/>
    <cellStyle name="Normal 2 8 13 4 2 3" xfId="43769"/>
    <cellStyle name="Normal 2 8 13 4 2 4" xfId="43770"/>
    <cellStyle name="Normal 2 8 13 4 2 5" xfId="43771"/>
    <cellStyle name="Normal 2 8 13 4 2 6" xfId="43772"/>
    <cellStyle name="Normal 2 8 13 4 3" xfId="43773"/>
    <cellStyle name="Normal 2 8 13 4 4" xfId="43774"/>
    <cellStyle name="Normal 2 8 13 4 5" xfId="43775"/>
    <cellStyle name="Normal 2 8 13 4 6" xfId="43776"/>
    <cellStyle name="Normal 2 8 13 4 7" xfId="43777"/>
    <cellStyle name="Normal 2 8 13 5" xfId="43778"/>
    <cellStyle name="Normal 2 8 13 5 2" xfId="43779"/>
    <cellStyle name="Normal 2 8 13 5 2 2" xfId="43780"/>
    <cellStyle name="Normal 2 8 13 5 2 3" xfId="43781"/>
    <cellStyle name="Normal 2 8 13 5 2 4" xfId="43782"/>
    <cellStyle name="Normal 2 8 13 5 2 5" xfId="43783"/>
    <cellStyle name="Normal 2 8 13 5 2 6" xfId="43784"/>
    <cellStyle name="Normal 2 8 13 5 3" xfId="43785"/>
    <cellStyle name="Normal 2 8 13 5 4" xfId="43786"/>
    <cellStyle name="Normal 2 8 13 5 5" xfId="43787"/>
    <cellStyle name="Normal 2 8 13 5 6" xfId="43788"/>
    <cellStyle name="Normal 2 8 13 5 7" xfId="43789"/>
    <cellStyle name="Normal 2 8 13 6" xfId="43790"/>
    <cellStyle name="Normal 2 8 13 6 2" xfId="43791"/>
    <cellStyle name="Normal 2 8 13 6 2 2" xfId="43792"/>
    <cellStyle name="Normal 2 8 13 6 2 3" xfId="43793"/>
    <cellStyle name="Normal 2 8 13 6 2 4" xfId="43794"/>
    <cellStyle name="Normal 2 8 13 6 2 5" xfId="43795"/>
    <cellStyle name="Normal 2 8 13 6 2 6" xfId="43796"/>
    <cellStyle name="Normal 2 8 13 6 3" xfId="43797"/>
    <cellStyle name="Normal 2 8 13 6 4" xfId="43798"/>
    <cellStyle name="Normal 2 8 13 6 5" xfId="43799"/>
    <cellStyle name="Normal 2 8 13 6 6" xfId="43800"/>
    <cellStyle name="Normal 2 8 13 6 7" xfId="43801"/>
    <cellStyle name="Normal 2 8 13 7" xfId="43802"/>
    <cellStyle name="Normal 2 8 13 7 2" xfId="43803"/>
    <cellStyle name="Normal 2 8 13 7 2 2" xfId="43804"/>
    <cellStyle name="Normal 2 8 13 7 2 3" xfId="43805"/>
    <cellStyle name="Normal 2 8 13 7 2 4" xfId="43806"/>
    <cellStyle name="Normal 2 8 13 7 2 5" xfId="43807"/>
    <cellStyle name="Normal 2 8 13 7 2 6" xfId="43808"/>
    <cellStyle name="Normal 2 8 13 7 3" xfId="43809"/>
    <cellStyle name="Normal 2 8 13 7 4" xfId="43810"/>
    <cellStyle name="Normal 2 8 13 7 5" xfId="43811"/>
    <cellStyle name="Normal 2 8 13 7 6" xfId="43812"/>
    <cellStyle name="Normal 2 8 13 7 7" xfId="43813"/>
    <cellStyle name="Normal 2 8 13 8" xfId="43814"/>
    <cellStyle name="Normal 2 8 13 8 2" xfId="43815"/>
    <cellStyle name="Normal 2 8 13 8 3" xfId="43816"/>
    <cellStyle name="Normal 2 8 13 8 4" xfId="43817"/>
    <cellStyle name="Normal 2 8 13 8 5" xfId="43818"/>
    <cellStyle name="Normal 2 8 13 8 6" xfId="43819"/>
    <cellStyle name="Normal 2 8 13 9" xfId="43820"/>
    <cellStyle name="Normal 2 8 14" xfId="43821"/>
    <cellStyle name="Normal 2 8 14 2" xfId="43822"/>
    <cellStyle name="Normal 2 8 14 2 2" xfId="43823"/>
    <cellStyle name="Normal 2 8 14 2 3" xfId="43824"/>
    <cellStyle name="Normal 2 8 14 2 4" xfId="43825"/>
    <cellStyle name="Normal 2 8 14 2 5" xfId="43826"/>
    <cellStyle name="Normal 2 8 14 2 6" xfId="43827"/>
    <cellStyle name="Normal 2 8 14 3" xfId="43828"/>
    <cellStyle name="Normal 2 8 14 4" xfId="43829"/>
    <cellStyle name="Normal 2 8 14 5" xfId="43830"/>
    <cellStyle name="Normal 2 8 14 6" xfId="43831"/>
    <cellStyle name="Normal 2 8 14 7" xfId="43832"/>
    <cellStyle name="Normal 2 8 15" xfId="43833"/>
    <cellStyle name="Normal 2 8 15 2" xfId="43834"/>
    <cellStyle name="Normal 2 8 15 2 2" xfId="43835"/>
    <cellStyle name="Normal 2 8 15 2 3" xfId="43836"/>
    <cellStyle name="Normal 2 8 15 2 4" xfId="43837"/>
    <cellStyle name="Normal 2 8 15 2 5" xfId="43838"/>
    <cellStyle name="Normal 2 8 15 2 6" xfId="43839"/>
    <cellStyle name="Normal 2 8 15 3" xfId="43840"/>
    <cellStyle name="Normal 2 8 15 4" xfId="43841"/>
    <cellStyle name="Normal 2 8 15 5" xfId="43842"/>
    <cellStyle name="Normal 2 8 15 6" xfId="43843"/>
    <cellStyle name="Normal 2 8 15 7" xfId="43844"/>
    <cellStyle name="Normal 2 8 16" xfId="43845"/>
    <cellStyle name="Normal 2 8 16 2" xfId="43846"/>
    <cellStyle name="Normal 2 8 16 2 2" xfId="43847"/>
    <cellStyle name="Normal 2 8 16 2 3" xfId="43848"/>
    <cellStyle name="Normal 2 8 16 2 4" xfId="43849"/>
    <cellStyle name="Normal 2 8 16 2 5" xfId="43850"/>
    <cellStyle name="Normal 2 8 16 2 6" xfId="43851"/>
    <cellStyle name="Normal 2 8 16 3" xfId="43852"/>
    <cellStyle name="Normal 2 8 16 4" xfId="43853"/>
    <cellStyle name="Normal 2 8 16 5" xfId="43854"/>
    <cellStyle name="Normal 2 8 16 6" xfId="43855"/>
    <cellStyle name="Normal 2 8 16 7" xfId="43856"/>
    <cellStyle name="Normal 2 8 17" xfId="43857"/>
    <cellStyle name="Normal 2 8 17 2" xfId="43858"/>
    <cellStyle name="Normal 2 8 17 2 2" xfId="43859"/>
    <cellStyle name="Normal 2 8 17 2 3" xfId="43860"/>
    <cellStyle name="Normal 2 8 17 2 4" xfId="43861"/>
    <cellStyle name="Normal 2 8 17 2 5" xfId="43862"/>
    <cellStyle name="Normal 2 8 17 2 6" xfId="43863"/>
    <cellStyle name="Normal 2 8 17 3" xfId="43864"/>
    <cellStyle name="Normal 2 8 17 4" xfId="43865"/>
    <cellStyle name="Normal 2 8 17 5" xfId="43866"/>
    <cellStyle name="Normal 2 8 17 6" xfId="43867"/>
    <cellStyle name="Normal 2 8 17 7" xfId="43868"/>
    <cellStyle name="Normal 2 8 18" xfId="43869"/>
    <cellStyle name="Normal 2 8 18 2" xfId="43870"/>
    <cellStyle name="Normal 2 8 18 2 2" xfId="43871"/>
    <cellStyle name="Normal 2 8 18 2 3" xfId="43872"/>
    <cellStyle name="Normal 2 8 18 2 4" xfId="43873"/>
    <cellStyle name="Normal 2 8 18 2 5" xfId="43874"/>
    <cellStyle name="Normal 2 8 18 2 6" xfId="43875"/>
    <cellStyle name="Normal 2 8 18 3" xfId="43876"/>
    <cellStyle name="Normal 2 8 18 4" xfId="43877"/>
    <cellStyle name="Normal 2 8 18 5" xfId="43878"/>
    <cellStyle name="Normal 2 8 18 6" xfId="43879"/>
    <cellStyle name="Normal 2 8 18 7" xfId="43880"/>
    <cellStyle name="Normal 2 8 19" xfId="43881"/>
    <cellStyle name="Normal 2 8 19 2" xfId="43882"/>
    <cellStyle name="Normal 2 8 19 2 2" xfId="43883"/>
    <cellStyle name="Normal 2 8 19 2 3" xfId="43884"/>
    <cellStyle name="Normal 2 8 19 2 4" xfId="43885"/>
    <cellStyle name="Normal 2 8 19 2 5" xfId="43886"/>
    <cellStyle name="Normal 2 8 19 2 6" xfId="43887"/>
    <cellStyle name="Normal 2 8 19 3" xfId="43888"/>
    <cellStyle name="Normal 2 8 19 4" xfId="43889"/>
    <cellStyle name="Normal 2 8 19 5" xfId="43890"/>
    <cellStyle name="Normal 2 8 19 6" xfId="43891"/>
    <cellStyle name="Normal 2 8 19 7" xfId="43892"/>
    <cellStyle name="Normal 2 8 2" xfId="43893"/>
    <cellStyle name="Normal 2 8 2 10" xfId="43894"/>
    <cellStyle name="Normal 2 8 2 11" xfId="43895"/>
    <cellStyle name="Normal 2 8 2 12" xfId="43896"/>
    <cellStyle name="Normal 2 8 2 13" xfId="43897"/>
    <cellStyle name="Normal 2 8 2 2" xfId="43898"/>
    <cellStyle name="Normal 2 8 2 2 2" xfId="43899"/>
    <cellStyle name="Normal 2 8 2 2 2 2" xfId="43900"/>
    <cellStyle name="Normal 2 8 2 2 2 3" xfId="43901"/>
    <cellStyle name="Normal 2 8 2 2 2 4" xfId="43902"/>
    <cellStyle name="Normal 2 8 2 2 2 5" xfId="43903"/>
    <cellStyle name="Normal 2 8 2 2 2 6" xfId="43904"/>
    <cellStyle name="Normal 2 8 2 2 3" xfId="43905"/>
    <cellStyle name="Normal 2 8 2 2 4" xfId="43906"/>
    <cellStyle name="Normal 2 8 2 2 5" xfId="43907"/>
    <cellStyle name="Normal 2 8 2 2 6" xfId="43908"/>
    <cellStyle name="Normal 2 8 2 2 7" xfId="43909"/>
    <cellStyle name="Normal 2 8 2 3" xfId="43910"/>
    <cellStyle name="Normal 2 8 2 3 2" xfId="43911"/>
    <cellStyle name="Normal 2 8 2 3 2 2" xfId="43912"/>
    <cellStyle name="Normal 2 8 2 3 2 3" xfId="43913"/>
    <cellStyle name="Normal 2 8 2 3 2 4" xfId="43914"/>
    <cellStyle name="Normal 2 8 2 3 2 5" xfId="43915"/>
    <cellStyle name="Normal 2 8 2 3 2 6" xfId="43916"/>
    <cellStyle name="Normal 2 8 2 3 3" xfId="43917"/>
    <cellStyle name="Normal 2 8 2 3 4" xfId="43918"/>
    <cellStyle name="Normal 2 8 2 3 5" xfId="43919"/>
    <cellStyle name="Normal 2 8 2 3 6" xfId="43920"/>
    <cellStyle name="Normal 2 8 2 3 7" xfId="43921"/>
    <cellStyle name="Normal 2 8 2 4" xfId="43922"/>
    <cellStyle name="Normal 2 8 2 4 2" xfId="43923"/>
    <cellStyle name="Normal 2 8 2 4 2 2" xfId="43924"/>
    <cellStyle name="Normal 2 8 2 4 2 3" xfId="43925"/>
    <cellStyle name="Normal 2 8 2 4 2 4" xfId="43926"/>
    <cellStyle name="Normal 2 8 2 4 2 5" xfId="43927"/>
    <cellStyle name="Normal 2 8 2 4 2 6" xfId="43928"/>
    <cellStyle name="Normal 2 8 2 4 3" xfId="43929"/>
    <cellStyle name="Normal 2 8 2 4 4" xfId="43930"/>
    <cellStyle name="Normal 2 8 2 4 5" xfId="43931"/>
    <cellStyle name="Normal 2 8 2 4 6" xfId="43932"/>
    <cellStyle name="Normal 2 8 2 4 7" xfId="43933"/>
    <cellStyle name="Normal 2 8 2 5" xfId="43934"/>
    <cellStyle name="Normal 2 8 2 5 2" xfId="43935"/>
    <cellStyle name="Normal 2 8 2 5 2 2" xfId="43936"/>
    <cellStyle name="Normal 2 8 2 5 2 3" xfId="43937"/>
    <cellStyle name="Normal 2 8 2 5 2 4" xfId="43938"/>
    <cellStyle name="Normal 2 8 2 5 2 5" xfId="43939"/>
    <cellStyle name="Normal 2 8 2 5 2 6" xfId="43940"/>
    <cellStyle name="Normal 2 8 2 5 3" xfId="43941"/>
    <cellStyle name="Normal 2 8 2 5 4" xfId="43942"/>
    <cellStyle name="Normal 2 8 2 5 5" xfId="43943"/>
    <cellStyle name="Normal 2 8 2 5 6" xfId="43944"/>
    <cellStyle name="Normal 2 8 2 5 7" xfId="43945"/>
    <cellStyle name="Normal 2 8 2 6" xfId="43946"/>
    <cellStyle name="Normal 2 8 2 6 2" xfId="43947"/>
    <cellStyle name="Normal 2 8 2 6 2 2" xfId="43948"/>
    <cellStyle name="Normal 2 8 2 6 2 3" xfId="43949"/>
    <cellStyle name="Normal 2 8 2 6 2 4" xfId="43950"/>
    <cellStyle name="Normal 2 8 2 6 2 5" xfId="43951"/>
    <cellStyle name="Normal 2 8 2 6 2 6" xfId="43952"/>
    <cellStyle name="Normal 2 8 2 6 3" xfId="43953"/>
    <cellStyle name="Normal 2 8 2 6 3 2" xfId="43954"/>
    <cellStyle name="Normal 2 8 2 6 3 2 2" xfId="43955"/>
    <cellStyle name="Normal 2 8 2 6 3 3" xfId="43956"/>
    <cellStyle name="Normal 2 8 2 6 4" xfId="43957"/>
    <cellStyle name="Normal 2 8 2 6 5" xfId="43958"/>
    <cellStyle name="Normal 2 8 2 6 6" xfId="43959"/>
    <cellStyle name="Normal 2 8 2 6 7" xfId="43960"/>
    <cellStyle name="Normal 2 8 2 7" xfId="43961"/>
    <cellStyle name="Normal 2 8 2 7 2" xfId="43962"/>
    <cellStyle name="Normal 2 8 2 7 2 2" xfId="43963"/>
    <cellStyle name="Normal 2 8 2 7 2 3" xfId="43964"/>
    <cellStyle name="Normal 2 8 2 7 2 4" xfId="43965"/>
    <cellStyle name="Normal 2 8 2 7 2 5" xfId="43966"/>
    <cellStyle name="Normal 2 8 2 7 2 6" xfId="43967"/>
    <cellStyle name="Normal 2 8 2 7 3" xfId="43968"/>
    <cellStyle name="Normal 2 8 2 7 4" xfId="43969"/>
    <cellStyle name="Normal 2 8 2 7 5" xfId="43970"/>
    <cellStyle name="Normal 2 8 2 7 6" xfId="43971"/>
    <cellStyle name="Normal 2 8 2 7 7" xfId="43972"/>
    <cellStyle name="Normal 2 8 2 8" xfId="43973"/>
    <cellStyle name="Normal 2 8 2 8 2" xfId="43974"/>
    <cellStyle name="Normal 2 8 2 8 3" xfId="43975"/>
    <cellStyle name="Normal 2 8 2 8 4" xfId="43976"/>
    <cellStyle name="Normal 2 8 2 8 5" xfId="43977"/>
    <cellStyle name="Normal 2 8 2 8 6" xfId="43978"/>
    <cellStyle name="Normal 2 8 2 9" xfId="43979"/>
    <cellStyle name="Normal 2 8 20" xfId="43980"/>
    <cellStyle name="Normal 2 8 20 2" xfId="43981"/>
    <cellStyle name="Normal 2 8 20 3" xfId="43982"/>
    <cellStyle name="Normal 2 8 20 4" xfId="43983"/>
    <cellStyle name="Normal 2 8 20 5" xfId="43984"/>
    <cellStyle name="Normal 2 8 20 6" xfId="43985"/>
    <cellStyle name="Normal 2 8 21" xfId="43986"/>
    <cellStyle name="Normal 2 8 21 2" xfId="43987"/>
    <cellStyle name="Normal 2 8 21 3" xfId="43988"/>
    <cellStyle name="Normal 2 8 21 4" xfId="43989"/>
    <cellStyle name="Normal 2 8 21 5" xfId="43990"/>
    <cellStyle name="Normal 2 8 21 6" xfId="43991"/>
    <cellStyle name="Normal 2 8 22" xfId="43992"/>
    <cellStyle name="Normal 2 8 23" xfId="43993"/>
    <cellStyle name="Normal 2 8 24" xfId="43994"/>
    <cellStyle name="Normal 2 8 25" xfId="43995"/>
    <cellStyle name="Normal 2 8 26" xfId="43996"/>
    <cellStyle name="Normal 2 8 3" xfId="43997"/>
    <cellStyle name="Normal 2 8 3 10" xfId="43998"/>
    <cellStyle name="Normal 2 8 3 11" xfId="43999"/>
    <cellStyle name="Normal 2 8 3 12" xfId="44000"/>
    <cellStyle name="Normal 2 8 3 13" xfId="44001"/>
    <cellStyle name="Normal 2 8 3 2" xfId="44002"/>
    <cellStyle name="Normal 2 8 3 2 2" xfId="44003"/>
    <cellStyle name="Normal 2 8 3 2 2 2" xfId="44004"/>
    <cellStyle name="Normal 2 8 3 2 2 3" xfId="44005"/>
    <cellStyle name="Normal 2 8 3 2 2 4" xfId="44006"/>
    <cellStyle name="Normal 2 8 3 2 2 5" xfId="44007"/>
    <cellStyle name="Normal 2 8 3 2 2 6" xfId="44008"/>
    <cellStyle name="Normal 2 8 3 2 3" xfId="44009"/>
    <cellStyle name="Normal 2 8 3 2 4" xfId="44010"/>
    <cellStyle name="Normal 2 8 3 2 5" xfId="44011"/>
    <cellStyle name="Normal 2 8 3 2 6" xfId="44012"/>
    <cellStyle name="Normal 2 8 3 2 7" xfId="44013"/>
    <cellStyle name="Normal 2 8 3 3" xfId="44014"/>
    <cellStyle name="Normal 2 8 3 3 2" xfId="44015"/>
    <cellStyle name="Normal 2 8 3 3 2 2" xfId="44016"/>
    <cellStyle name="Normal 2 8 3 3 2 3" xfId="44017"/>
    <cellStyle name="Normal 2 8 3 3 2 4" xfId="44018"/>
    <cellStyle name="Normal 2 8 3 3 2 5" xfId="44019"/>
    <cellStyle name="Normal 2 8 3 3 2 6" xfId="44020"/>
    <cellStyle name="Normal 2 8 3 3 3" xfId="44021"/>
    <cellStyle name="Normal 2 8 3 3 4" xfId="44022"/>
    <cellStyle name="Normal 2 8 3 3 5" xfId="44023"/>
    <cellStyle name="Normal 2 8 3 3 6" xfId="44024"/>
    <cellStyle name="Normal 2 8 3 3 7" xfId="44025"/>
    <cellStyle name="Normal 2 8 3 4" xfId="44026"/>
    <cellStyle name="Normal 2 8 3 4 2" xfId="44027"/>
    <cellStyle name="Normal 2 8 3 4 2 2" xfId="44028"/>
    <cellStyle name="Normal 2 8 3 4 2 3" xfId="44029"/>
    <cellStyle name="Normal 2 8 3 4 2 4" xfId="44030"/>
    <cellStyle name="Normal 2 8 3 4 2 5" xfId="44031"/>
    <cellStyle name="Normal 2 8 3 4 2 6" xfId="44032"/>
    <cellStyle name="Normal 2 8 3 4 3" xfId="44033"/>
    <cellStyle name="Normal 2 8 3 4 4" xfId="44034"/>
    <cellStyle name="Normal 2 8 3 4 5" xfId="44035"/>
    <cellStyle name="Normal 2 8 3 4 6" xfId="44036"/>
    <cellStyle name="Normal 2 8 3 4 7" xfId="44037"/>
    <cellStyle name="Normal 2 8 3 5" xfId="44038"/>
    <cellStyle name="Normal 2 8 3 5 2" xfId="44039"/>
    <cellStyle name="Normal 2 8 3 5 2 2" xfId="44040"/>
    <cellStyle name="Normal 2 8 3 5 2 3" xfId="44041"/>
    <cellStyle name="Normal 2 8 3 5 2 4" xfId="44042"/>
    <cellStyle name="Normal 2 8 3 5 2 5" xfId="44043"/>
    <cellStyle name="Normal 2 8 3 5 2 6" xfId="44044"/>
    <cellStyle name="Normal 2 8 3 5 3" xfId="44045"/>
    <cellStyle name="Normal 2 8 3 5 3 2" xfId="44046"/>
    <cellStyle name="Normal 2 8 3 5 4" xfId="44047"/>
    <cellStyle name="Normal 2 8 3 5 5" xfId="44048"/>
    <cellStyle name="Normal 2 8 3 5 6" xfId="44049"/>
    <cellStyle name="Normal 2 8 3 5 7" xfId="44050"/>
    <cellStyle name="Normal 2 8 3 6" xfId="44051"/>
    <cellStyle name="Normal 2 8 3 6 2" xfId="44052"/>
    <cellStyle name="Normal 2 8 3 6 2 2" xfId="44053"/>
    <cellStyle name="Normal 2 8 3 6 2 3" xfId="44054"/>
    <cellStyle name="Normal 2 8 3 6 2 4" xfId="44055"/>
    <cellStyle name="Normal 2 8 3 6 2 5" xfId="44056"/>
    <cellStyle name="Normal 2 8 3 6 2 6" xfId="44057"/>
    <cellStyle name="Normal 2 8 3 6 3" xfId="44058"/>
    <cellStyle name="Normal 2 8 3 6 4" xfId="44059"/>
    <cellStyle name="Normal 2 8 3 6 5" xfId="44060"/>
    <cellStyle name="Normal 2 8 3 6 6" xfId="44061"/>
    <cellStyle name="Normal 2 8 3 6 7" xfId="44062"/>
    <cellStyle name="Normal 2 8 3 7" xfId="44063"/>
    <cellStyle name="Normal 2 8 3 7 2" xfId="44064"/>
    <cellStyle name="Normal 2 8 3 7 2 2" xfId="44065"/>
    <cellStyle name="Normal 2 8 3 7 2 3" xfId="44066"/>
    <cellStyle name="Normal 2 8 3 7 2 4" xfId="44067"/>
    <cellStyle name="Normal 2 8 3 7 2 5" xfId="44068"/>
    <cellStyle name="Normal 2 8 3 7 2 6" xfId="44069"/>
    <cellStyle name="Normal 2 8 3 7 3" xfId="44070"/>
    <cellStyle name="Normal 2 8 3 7 4" xfId="44071"/>
    <cellStyle name="Normal 2 8 3 7 5" xfId="44072"/>
    <cellStyle name="Normal 2 8 3 7 6" xfId="44073"/>
    <cellStyle name="Normal 2 8 3 7 7" xfId="44074"/>
    <cellStyle name="Normal 2 8 3 8" xfId="44075"/>
    <cellStyle name="Normal 2 8 3 8 2" xfId="44076"/>
    <cellStyle name="Normal 2 8 3 8 3" xfId="44077"/>
    <cellStyle name="Normal 2 8 3 8 4" xfId="44078"/>
    <cellStyle name="Normal 2 8 3 8 5" xfId="44079"/>
    <cellStyle name="Normal 2 8 3 8 6" xfId="44080"/>
    <cellStyle name="Normal 2 8 3 9" xfId="44081"/>
    <cellStyle name="Normal 2 8 4" xfId="44082"/>
    <cellStyle name="Normal 2 8 4 10" xfId="44083"/>
    <cellStyle name="Normal 2 8 4 11" xfId="44084"/>
    <cellStyle name="Normal 2 8 4 12" xfId="44085"/>
    <cellStyle name="Normal 2 8 4 13" xfId="44086"/>
    <cellStyle name="Normal 2 8 4 2" xfId="44087"/>
    <cellStyle name="Normal 2 8 4 2 2" xfId="44088"/>
    <cellStyle name="Normal 2 8 4 2 2 2" xfId="44089"/>
    <cellStyle name="Normal 2 8 4 2 2 3" xfId="44090"/>
    <cellStyle name="Normal 2 8 4 2 2 4" xfId="44091"/>
    <cellStyle name="Normal 2 8 4 2 2 5" xfId="44092"/>
    <cellStyle name="Normal 2 8 4 2 2 6" xfId="44093"/>
    <cellStyle name="Normal 2 8 4 2 3" xfId="44094"/>
    <cellStyle name="Normal 2 8 4 2 4" xfId="44095"/>
    <cellStyle name="Normal 2 8 4 2 5" xfId="44096"/>
    <cellStyle name="Normal 2 8 4 2 6" xfId="44097"/>
    <cellStyle name="Normal 2 8 4 2 7" xfId="44098"/>
    <cellStyle name="Normal 2 8 4 3" xfId="44099"/>
    <cellStyle name="Normal 2 8 4 3 2" xfId="44100"/>
    <cellStyle name="Normal 2 8 4 3 2 2" xfId="44101"/>
    <cellStyle name="Normal 2 8 4 3 2 3" xfId="44102"/>
    <cellStyle name="Normal 2 8 4 3 2 4" xfId="44103"/>
    <cellStyle name="Normal 2 8 4 3 2 5" xfId="44104"/>
    <cellStyle name="Normal 2 8 4 3 2 6" xfId="44105"/>
    <cellStyle name="Normal 2 8 4 3 3" xfId="44106"/>
    <cellStyle name="Normal 2 8 4 3 4" xfId="44107"/>
    <cellStyle name="Normal 2 8 4 3 5" xfId="44108"/>
    <cellStyle name="Normal 2 8 4 3 6" xfId="44109"/>
    <cellStyle name="Normal 2 8 4 3 7" xfId="44110"/>
    <cellStyle name="Normal 2 8 4 4" xfId="44111"/>
    <cellStyle name="Normal 2 8 4 4 2" xfId="44112"/>
    <cellStyle name="Normal 2 8 4 4 2 2" xfId="44113"/>
    <cellStyle name="Normal 2 8 4 4 2 3" xfId="44114"/>
    <cellStyle name="Normal 2 8 4 4 2 4" xfId="44115"/>
    <cellStyle name="Normal 2 8 4 4 2 5" xfId="44116"/>
    <cellStyle name="Normal 2 8 4 4 2 6" xfId="44117"/>
    <cellStyle name="Normal 2 8 4 4 3" xfId="44118"/>
    <cellStyle name="Normal 2 8 4 4 4" xfId="44119"/>
    <cellStyle name="Normal 2 8 4 4 5" xfId="44120"/>
    <cellStyle name="Normal 2 8 4 4 6" xfId="44121"/>
    <cellStyle name="Normal 2 8 4 4 7" xfId="44122"/>
    <cellStyle name="Normal 2 8 4 5" xfId="44123"/>
    <cellStyle name="Normal 2 8 4 5 2" xfId="44124"/>
    <cellStyle name="Normal 2 8 4 5 2 2" xfId="44125"/>
    <cellStyle name="Normal 2 8 4 5 2 3" xfId="44126"/>
    <cellStyle name="Normal 2 8 4 5 2 4" xfId="44127"/>
    <cellStyle name="Normal 2 8 4 5 2 5" xfId="44128"/>
    <cellStyle name="Normal 2 8 4 5 2 6" xfId="44129"/>
    <cellStyle name="Normal 2 8 4 5 3" xfId="44130"/>
    <cellStyle name="Normal 2 8 4 5 4" xfId="44131"/>
    <cellStyle name="Normal 2 8 4 5 5" xfId="44132"/>
    <cellStyle name="Normal 2 8 4 5 6" xfId="44133"/>
    <cellStyle name="Normal 2 8 4 5 7" xfId="44134"/>
    <cellStyle name="Normal 2 8 4 6" xfId="44135"/>
    <cellStyle name="Normal 2 8 4 6 2" xfId="44136"/>
    <cellStyle name="Normal 2 8 4 6 2 2" xfId="44137"/>
    <cellStyle name="Normal 2 8 4 6 2 3" xfId="44138"/>
    <cellStyle name="Normal 2 8 4 6 2 4" xfId="44139"/>
    <cellStyle name="Normal 2 8 4 6 2 5" xfId="44140"/>
    <cellStyle name="Normal 2 8 4 6 2 6" xfId="44141"/>
    <cellStyle name="Normal 2 8 4 6 3" xfId="44142"/>
    <cellStyle name="Normal 2 8 4 6 4" xfId="44143"/>
    <cellStyle name="Normal 2 8 4 6 5" xfId="44144"/>
    <cellStyle name="Normal 2 8 4 6 6" xfId="44145"/>
    <cellStyle name="Normal 2 8 4 6 7" xfId="44146"/>
    <cellStyle name="Normal 2 8 4 7" xfId="44147"/>
    <cellStyle name="Normal 2 8 4 7 2" xfId="44148"/>
    <cellStyle name="Normal 2 8 4 7 2 2" xfId="44149"/>
    <cellStyle name="Normal 2 8 4 7 2 3" xfId="44150"/>
    <cellStyle name="Normal 2 8 4 7 2 4" xfId="44151"/>
    <cellStyle name="Normal 2 8 4 7 2 5" xfId="44152"/>
    <cellStyle name="Normal 2 8 4 7 2 6" xfId="44153"/>
    <cellStyle name="Normal 2 8 4 7 3" xfId="44154"/>
    <cellStyle name="Normal 2 8 4 7 4" xfId="44155"/>
    <cellStyle name="Normal 2 8 4 7 5" xfId="44156"/>
    <cellStyle name="Normal 2 8 4 7 6" xfId="44157"/>
    <cellStyle name="Normal 2 8 4 7 7" xfId="44158"/>
    <cellStyle name="Normal 2 8 4 8" xfId="44159"/>
    <cellStyle name="Normal 2 8 4 8 2" xfId="44160"/>
    <cellStyle name="Normal 2 8 4 8 3" xfId="44161"/>
    <cellStyle name="Normal 2 8 4 8 4" xfId="44162"/>
    <cellStyle name="Normal 2 8 4 8 5" xfId="44163"/>
    <cellStyle name="Normal 2 8 4 8 6" xfId="44164"/>
    <cellStyle name="Normal 2 8 4 9" xfId="44165"/>
    <cellStyle name="Normal 2 8 5" xfId="44166"/>
    <cellStyle name="Normal 2 8 5 10" xfId="44167"/>
    <cellStyle name="Normal 2 8 5 11" xfId="44168"/>
    <cellStyle name="Normal 2 8 5 12" xfId="44169"/>
    <cellStyle name="Normal 2 8 5 13" xfId="44170"/>
    <cellStyle name="Normal 2 8 5 2" xfId="44171"/>
    <cellStyle name="Normal 2 8 5 2 2" xfId="44172"/>
    <cellStyle name="Normal 2 8 5 2 2 2" xfId="44173"/>
    <cellStyle name="Normal 2 8 5 2 2 3" xfId="44174"/>
    <cellStyle name="Normal 2 8 5 2 2 4" xfId="44175"/>
    <cellStyle name="Normal 2 8 5 2 2 5" xfId="44176"/>
    <cellStyle name="Normal 2 8 5 2 2 6" xfId="44177"/>
    <cellStyle name="Normal 2 8 5 2 3" xfId="44178"/>
    <cellStyle name="Normal 2 8 5 2 4" xfId="44179"/>
    <cellStyle name="Normal 2 8 5 2 4 2" xfId="44180"/>
    <cellStyle name="Normal 2 8 5 2 4 2 2" xfId="44181"/>
    <cellStyle name="Normal 2 8 5 2 4 3" xfId="44182"/>
    <cellStyle name="Normal 2 8 5 2 5" xfId="44183"/>
    <cellStyle name="Normal 2 8 5 2 6" xfId="44184"/>
    <cellStyle name="Normal 2 8 5 2 7" xfId="44185"/>
    <cellStyle name="Normal 2 8 5 3" xfId="44186"/>
    <cellStyle name="Normal 2 8 5 3 2" xfId="44187"/>
    <cellStyle name="Normal 2 8 5 3 2 2" xfId="44188"/>
    <cellStyle name="Normal 2 8 5 3 2 2 2" xfId="44189"/>
    <cellStyle name="Normal 2 8 5 3 2 3" xfId="44190"/>
    <cellStyle name="Normal 2 8 5 3 2 4" xfId="44191"/>
    <cellStyle name="Normal 2 8 5 3 2 5" xfId="44192"/>
    <cellStyle name="Normal 2 8 5 3 2 6" xfId="44193"/>
    <cellStyle name="Normal 2 8 5 3 3" xfId="44194"/>
    <cellStyle name="Normal 2 8 5 3 4" xfId="44195"/>
    <cellStyle name="Normal 2 8 5 3 5" xfId="44196"/>
    <cellStyle name="Normal 2 8 5 3 6" xfId="44197"/>
    <cellStyle name="Normal 2 8 5 3 7" xfId="44198"/>
    <cellStyle name="Normal 2 8 5 4" xfId="44199"/>
    <cellStyle name="Normal 2 8 5 4 2" xfId="44200"/>
    <cellStyle name="Normal 2 8 5 4 2 2" xfId="44201"/>
    <cellStyle name="Normal 2 8 5 4 2 3" xfId="44202"/>
    <cellStyle name="Normal 2 8 5 4 2 4" xfId="44203"/>
    <cellStyle name="Normal 2 8 5 4 2 5" xfId="44204"/>
    <cellStyle name="Normal 2 8 5 4 2 6" xfId="44205"/>
    <cellStyle name="Normal 2 8 5 4 3" xfId="44206"/>
    <cellStyle name="Normal 2 8 5 4 4" xfId="44207"/>
    <cellStyle name="Normal 2 8 5 4 5" xfId="44208"/>
    <cellStyle name="Normal 2 8 5 4 6" xfId="44209"/>
    <cellStyle name="Normal 2 8 5 4 7" xfId="44210"/>
    <cellStyle name="Normal 2 8 5 5" xfId="44211"/>
    <cellStyle name="Normal 2 8 5 5 2" xfId="44212"/>
    <cellStyle name="Normal 2 8 5 5 2 2" xfId="44213"/>
    <cellStyle name="Normal 2 8 5 5 2 3" xfId="44214"/>
    <cellStyle name="Normal 2 8 5 5 2 4" xfId="44215"/>
    <cellStyle name="Normal 2 8 5 5 2 5" xfId="44216"/>
    <cellStyle name="Normal 2 8 5 5 2 6" xfId="44217"/>
    <cellStyle name="Normal 2 8 5 5 3" xfId="44218"/>
    <cellStyle name="Normal 2 8 5 5 4" xfId="44219"/>
    <cellStyle name="Normal 2 8 5 5 5" xfId="44220"/>
    <cellStyle name="Normal 2 8 5 5 6" xfId="44221"/>
    <cellStyle name="Normal 2 8 5 5 7" xfId="44222"/>
    <cellStyle name="Normal 2 8 5 6" xfId="44223"/>
    <cellStyle name="Normal 2 8 5 6 2" xfId="44224"/>
    <cellStyle name="Normal 2 8 5 6 2 2" xfId="44225"/>
    <cellStyle name="Normal 2 8 5 6 2 3" xfId="44226"/>
    <cellStyle name="Normal 2 8 5 6 2 4" xfId="44227"/>
    <cellStyle name="Normal 2 8 5 6 2 5" xfId="44228"/>
    <cellStyle name="Normal 2 8 5 6 2 6" xfId="44229"/>
    <cellStyle name="Normal 2 8 5 6 3" xfId="44230"/>
    <cellStyle name="Normal 2 8 5 6 4" xfId="44231"/>
    <cellStyle name="Normal 2 8 5 6 5" xfId="44232"/>
    <cellStyle name="Normal 2 8 5 6 6" xfId="44233"/>
    <cellStyle name="Normal 2 8 5 6 7" xfId="44234"/>
    <cellStyle name="Normal 2 8 5 7" xfId="44235"/>
    <cellStyle name="Normal 2 8 5 7 2" xfId="44236"/>
    <cellStyle name="Normal 2 8 5 7 2 2" xfId="44237"/>
    <cellStyle name="Normal 2 8 5 7 2 3" xfId="44238"/>
    <cellStyle name="Normal 2 8 5 7 2 4" xfId="44239"/>
    <cellStyle name="Normal 2 8 5 7 2 5" xfId="44240"/>
    <cellStyle name="Normal 2 8 5 7 2 6" xfId="44241"/>
    <cellStyle name="Normal 2 8 5 7 3" xfId="44242"/>
    <cellStyle name="Normal 2 8 5 7 4" xfId="44243"/>
    <cellStyle name="Normal 2 8 5 7 4 2" xfId="44244"/>
    <cellStyle name="Normal 2 8 5 7 4 2 2" xfId="44245"/>
    <cellStyle name="Normal 2 8 5 7 4 3" xfId="44246"/>
    <cellStyle name="Normal 2 8 5 7 5" xfId="44247"/>
    <cellStyle name="Normal 2 8 5 7 6" xfId="44248"/>
    <cellStyle name="Normal 2 8 5 7 7" xfId="44249"/>
    <cellStyle name="Normal 2 8 5 8" xfId="44250"/>
    <cellStyle name="Normal 2 8 5 8 2" xfId="44251"/>
    <cellStyle name="Normal 2 8 5 8 2 2" xfId="44252"/>
    <cellStyle name="Normal 2 8 5 8 2 2 2" xfId="44253"/>
    <cellStyle name="Normal 2 8 5 8 2 3" xfId="44254"/>
    <cellStyle name="Normal 2 8 5 8 3" xfId="44255"/>
    <cellStyle name="Normal 2 8 5 8 4" xfId="44256"/>
    <cellStyle name="Normal 2 8 5 8 5" xfId="44257"/>
    <cellStyle name="Normal 2 8 5 8 6" xfId="44258"/>
    <cellStyle name="Normal 2 8 5 9" xfId="44259"/>
    <cellStyle name="Normal 2 8 6" xfId="44260"/>
    <cellStyle name="Normal 2 8 6 10" xfId="44261"/>
    <cellStyle name="Normal 2 8 6 11" xfId="44262"/>
    <cellStyle name="Normal 2 8 6 12" xfId="44263"/>
    <cellStyle name="Normal 2 8 6 13" xfId="44264"/>
    <cellStyle name="Normal 2 8 6 2" xfId="44265"/>
    <cellStyle name="Normal 2 8 6 2 2" xfId="44266"/>
    <cellStyle name="Normal 2 8 6 2 2 2" xfId="44267"/>
    <cellStyle name="Normal 2 8 6 2 2 2 2" xfId="44268"/>
    <cellStyle name="Normal 2 8 6 2 2 3" xfId="44269"/>
    <cellStyle name="Normal 2 8 6 2 2 4" xfId="44270"/>
    <cellStyle name="Normal 2 8 6 2 2 5" xfId="44271"/>
    <cellStyle name="Normal 2 8 6 2 2 6" xfId="44272"/>
    <cellStyle name="Normal 2 8 6 2 3" xfId="44273"/>
    <cellStyle name="Normal 2 8 6 2 4" xfId="44274"/>
    <cellStyle name="Normal 2 8 6 2 5" xfId="44275"/>
    <cellStyle name="Normal 2 8 6 2 6" xfId="44276"/>
    <cellStyle name="Normal 2 8 6 2 7" xfId="44277"/>
    <cellStyle name="Normal 2 8 6 3" xfId="44278"/>
    <cellStyle name="Normal 2 8 6 3 2" xfId="44279"/>
    <cellStyle name="Normal 2 8 6 3 2 2" xfId="44280"/>
    <cellStyle name="Normal 2 8 6 3 2 3" xfId="44281"/>
    <cellStyle name="Normal 2 8 6 3 2 4" xfId="44282"/>
    <cellStyle name="Normal 2 8 6 3 2 5" xfId="44283"/>
    <cellStyle name="Normal 2 8 6 3 2 6" xfId="44284"/>
    <cellStyle name="Normal 2 8 6 3 3" xfId="44285"/>
    <cellStyle name="Normal 2 8 6 3 4" xfId="44286"/>
    <cellStyle name="Normal 2 8 6 3 5" xfId="44287"/>
    <cellStyle name="Normal 2 8 6 3 6" xfId="44288"/>
    <cellStyle name="Normal 2 8 6 3 7" xfId="44289"/>
    <cellStyle name="Normal 2 8 6 4" xfId="44290"/>
    <cellStyle name="Normal 2 8 6 4 2" xfId="44291"/>
    <cellStyle name="Normal 2 8 6 4 2 2" xfId="44292"/>
    <cellStyle name="Normal 2 8 6 4 2 3" xfId="44293"/>
    <cellStyle name="Normal 2 8 6 4 2 4" xfId="44294"/>
    <cellStyle name="Normal 2 8 6 4 2 5" xfId="44295"/>
    <cellStyle name="Normal 2 8 6 4 2 6" xfId="44296"/>
    <cellStyle name="Normal 2 8 6 4 3" xfId="44297"/>
    <cellStyle name="Normal 2 8 6 4 4" xfId="44298"/>
    <cellStyle name="Normal 2 8 6 4 5" xfId="44299"/>
    <cellStyle name="Normal 2 8 6 4 6" xfId="44300"/>
    <cellStyle name="Normal 2 8 6 4 7" xfId="44301"/>
    <cellStyle name="Normal 2 8 6 5" xfId="44302"/>
    <cellStyle name="Normal 2 8 6 5 2" xfId="44303"/>
    <cellStyle name="Normal 2 8 6 5 2 2" xfId="44304"/>
    <cellStyle name="Normal 2 8 6 5 2 3" xfId="44305"/>
    <cellStyle name="Normal 2 8 6 5 2 4" xfId="44306"/>
    <cellStyle name="Normal 2 8 6 5 2 5" xfId="44307"/>
    <cellStyle name="Normal 2 8 6 5 2 6" xfId="44308"/>
    <cellStyle name="Normal 2 8 6 5 3" xfId="44309"/>
    <cellStyle name="Normal 2 8 6 5 4" xfId="44310"/>
    <cellStyle name="Normal 2 8 6 5 5" xfId="44311"/>
    <cellStyle name="Normal 2 8 6 5 6" xfId="44312"/>
    <cellStyle name="Normal 2 8 6 5 7" xfId="44313"/>
    <cellStyle name="Normal 2 8 6 6" xfId="44314"/>
    <cellStyle name="Normal 2 8 6 6 2" xfId="44315"/>
    <cellStyle name="Normal 2 8 6 6 2 2" xfId="44316"/>
    <cellStyle name="Normal 2 8 6 6 2 3" xfId="44317"/>
    <cellStyle name="Normal 2 8 6 6 2 4" xfId="44318"/>
    <cellStyle name="Normal 2 8 6 6 2 5" xfId="44319"/>
    <cellStyle name="Normal 2 8 6 6 2 6" xfId="44320"/>
    <cellStyle name="Normal 2 8 6 6 3" xfId="44321"/>
    <cellStyle name="Normal 2 8 6 6 4" xfId="44322"/>
    <cellStyle name="Normal 2 8 6 6 5" xfId="44323"/>
    <cellStyle name="Normal 2 8 6 6 6" xfId="44324"/>
    <cellStyle name="Normal 2 8 6 6 7" xfId="44325"/>
    <cellStyle name="Normal 2 8 6 7" xfId="44326"/>
    <cellStyle name="Normal 2 8 6 7 2" xfId="44327"/>
    <cellStyle name="Normal 2 8 6 7 2 2" xfId="44328"/>
    <cellStyle name="Normal 2 8 6 7 2 3" xfId="44329"/>
    <cellStyle name="Normal 2 8 6 7 2 4" xfId="44330"/>
    <cellStyle name="Normal 2 8 6 7 2 5" xfId="44331"/>
    <cellStyle name="Normal 2 8 6 7 2 6" xfId="44332"/>
    <cellStyle name="Normal 2 8 6 7 3" xfId="44333"/>
    <cellStyle name="Normal 2 8 6 7 4" xfId="44334"/>
    <cellStyle name="Normal 2 8 6 7 5" xfId="44335"/>
    <cellStyle name="Normal 2 8 6 7 6" xfId="44336"/>
    <cellStyle name="Normal 2 8 6 7 7" xfId="44337"/>
    <cellStyle name="Normal 2 8 6 8" xfId="44338"/>
    <cellStyle name="Normal 2 8 6 8 2" xfId="44339"/>
    <cellStyle name="Normal 2 8 6 8 3" xfId="44340"/>
    <cellStyle name="Normal 2 8 6 8 4" xfId="44341"/>
    <cellStyle name="Normal 2 8 6 8 5" xfId="44342"/>
    <cellStyle name="Normal 2 8 6 8 6" xfId="44343"/>
    <cellStyle name="Normal 2 8 6 9" xfId="44344"/>
    <cellStyle name="Normal 2 8 7" xfId="44345"/>
    <cellStyle name="Normal 2 8 7 10" xfId="44346"/>
    <cellStyle name="Normal 2 8 7 11" xfId="44347"/>
    <cellStyle name="Normal 2 8 7 12" xfId="44348"/>
    <cellStyle name="Normal 2 8 7 13" xfId="44349"/>
    <cellStyle name="Normal 2 8 7 2" xfId="44350"/>
    <cellStyle name="Normal 2 8 7 2 2" xfId="44351"/>
    <cellStyle name="Normal 2 8 7 2 2 2" xfId="44352"/>
    <cellStyle name="Normal 2 8 7 2 2 3" xfId="44353"/>
    <cellStyle name="Normal 2 8 7 2 2 4" xfId="44354"/>
    <cellStyle name="Normal 2 8 7 2 2 5" xfId="44355"/>
    <cellStyle name="Normal 2 8 7 2 2 6" xfId="44356"/>
    <cellStyle name="Normal 2 8 7 2 3" xfId="44357"/>
    <cellStyle name="Normal 2 8 7 2 4" xfId="44358"/>
    <cellStyle name="Normal 2 8 7 2 5" xfId="44359"/>
    <cellStyle name="Normal 2 8 7 2 6" xfId="44360"/>
    <cellStyle name="Normal 2 8 7 2 7" xfId="44361"/>
    <cellStyle name="Normal 2 8 7 3" xfId="44362"/>
    <cellStyle name="Normal 2 8 7 3 2" xfId="44363"/>
    <cellStyle name="Normal 2 8 7 3 2 2" xfId="44364"/>
    <cellStyle name="Normal 2 8 7 3 2 3" xfId="44365"/>
    <cellStyle name="Normal 2 8 7 3 2 4" xfId="44366"/>
    <cellStyle name="Normal 2 8 7 3 2 5" xfId="44367"/>
    <cellStyle name="Normal 2 8 7 3 2 6" xfId="44368"/>
    <cellStyle name="Normal 2 8 7 3 3" xfId="44369"/>
    <cellStyle name="Normal 2 8 7 3 4" xfId="44370"/>
    <cellStyle name="Normal 2 8 7 3 5" xfId="44371"/>
    <cellStyle name="Normal 2 8 7 3 6" xfId="44372"/>
    <cellStyle name="Normal 2 8 7 3 7" xfId="44373"/>
    <cellStyle name="Normal 2 8 7 4" xfId="44374"/>
    <cellStyle name="Normal 2 8 7 4 2" xfId="44375"/>
    <cellStyle name="Normal 2 8 7 4 2 2" xfId="44376"/>
    <cellStyle name="Normal 2 8 7 4 2 3" xfId="44377"/>
    <cellStyle name="Normal 2 8 7 4 2 4" xfId="44378"/>
    <cellStyle name="Normal 2 8 7 4 2 5" xfId="44379"/>
    <cellStyle name="Normal 2 8 7 4 2 6" xfId="44380"/>
    <cellStyle name="Normal 2 8 7 4 3" xfId="44381"/>
    <cellStyle name="Normal 2 8 7 4 4" xfId="44382"/>
    <cellStyle name="Normal 2 8 7 4 5" xfId="44383"/>
    <cellStyle name="Normal 2 8 7 4 6" xfId="44384"/>
    <cellStyle name="Normal 2 8 7 4 7" xfId="44385"/>
    <cellStyle name="Normal 2 8 7 5" xfId="44386"/>
    <cellStyle name="Normal 2 8 7 5 2" xfId="44387"/>
    <cellStyle name="Normal 2 8 7 5 2 2" xfId="44388"/>
    <cellStyle name="Normal 2 8 7 5 2 3" xfId="44389"/>
    <cellStyle name="Normal 2 8 7 5 2 4" xfId="44390"/>
    <cellStyle name="Normal 2 8 7 5 2 5" xfId="44391"/>
    <cellStyle name="Normal 2 8 7 5 2 6" xfId="44392"/>
    <cellStyle name="Normal 2 8 7 5 3" xfId="44393"/>
    <cellStyle name="Normal 2 8 7 5 3 2" xfId="44394"/>
    <cellStyle name="Normal 2 8 7 5 4" xfId="44395"/>
    <cellStyle name="Normal 2 8 7 5 5" xfId="44396"/>
    <cellStyle name="Normal 2 8 7 5 6" xfId="44397"/>
    <cellStyle name="Normal 2 8 7 5 7" xfId="44398"/>
    <cellStyle name="Normal 2 8 7 6" xfId="44399"/>
    <cellStyle name="Normal 2 8 7 6 2" xfId="44400"/>
    <cellStyle name="Normal 2 8 7 6 2 2" xfId="44401"/>
    <cellStyle name="Normal 2 8 7 6 2 3" xfId="44402"/>
    <cellStyle name="Normal 2 8 7 6 2 4" xfId="44403"/>
    <cellStyle name="Normal 2 8 7 6 2 5" xfId="44404"/>
    <cellStyle name="Normal 2 8 7 6 2 6" xfId="44405"/>
    <cellStyle name="Normal 2 8 7 6 3" xfId="44406"/>
    <cellStyle name="Normal 2 8 7 6 4" xfId="44407"/>
    <cellStyle name="Normal 2 8 7 6 5" xfId="44408"/>
    <cellStyle name="Normal 2 8 7 6 6" xfId="44409"/>
    <cellStyle name="Normal 2 8 7 6 7" xfId="44410"/>
    <cellStyle name="Normal 2 8 7 7" xfId="44411"/>
    <cellStyle name="Normal 2 8 7 7 2" xfId="44412"/>
    <cellStyle name="Normal 2 8 7 7 2 2" xfId="44413"/>
    <cellStyle name="Normal 2 8 7 7 2 3" xfId="44414"/>
    <cellStyle name="Normal 2 8 7 7 2 4" xfId="44415"/>
    <cellStyle name="Normal 2 8 7 7 2 5" xfId="44416"/>
    <cellStyle name="Normal 2 8 7 7 2 6" xfId="44417"/>
    <cellStyle name="Normal 2 8 7 7 3" xfId="44418"/>
    <cellStyle name="Normal 2 8 7 7 4" xfId="44419"/>
    <cellStyle name="Normal 2 8 7 7 5" xfId="44420"/>
    <cellStyle name="Normal 2 8 7 7 6" xfId="44421"/>
    <cellStyle name="Normal 2 8 7 7 7" xfId="44422"/>
    <cellStyle name="Normal 2 8 7 8" xfId="44423"/>
    <cellStyle name="Normal 2 8 7 8 2" xfId="44424"/>
    <cellStyle name="Normal 2 8 7 8 3" xfId="44425"/>
    <cellStyle name="Normal 2 8 7 8 4" xfId="44426"/>
    <cellStyle name="Normal 2 8 7 8 5" xfId="44427"/>
    <cellStyle name="Normal 2 8 7 8 6" xfId="44428"/>
    <cellStyle name="Normal 2 8 7 9" xfId="44429"/>
    <cellStyle name="Normal 2 8 8" xfId="44430"/>
    <cellStyle name="Normal 2 8 8 10" xfId="44431"/>
    <cellStyle name="Normal 2 8 8 11" xfId="44432"/>
    <cellStyle name="Normal 2 8 8 12" xfId="44433"/>
    <cellStyle name="Normal 2 8 8 13" xfId="44434"/>
    <cellStyle name="Normal 2 8 8 2" xfId="44435"/>
    <cellStyle name="Normal 2 8 8 2 2" xfId="44436"/>
    <cellStyle name="Normal 2 8 8 2 2 2" xfId="44437"/>
    <cellStyle name="Normal 2 8 8 2 2 3" xfId="44438"/>
    <cellStyle name="Normal 2 8 8 2 2 4" xfId="44439"/>
    <cellStyle name="Normal 2 8 8 2 2 5" xfId="44440"/>
    <cellStyle name="Normal 2 8 8 2 2 6" xfId="44441"/>
    <cellStyle name="Normal 2 8 8 2 3" xfId="44442"/>
    <cellStyle name="Normal 2 8 8 2 4" xfId="44443"/>
    <cellStyle name="Normal 2 8 8 2 5" xfId="44444"/>
    <cellStyle name="Normal 2 8 8 2 6" xfId="44445"/>
    <cellStyle name="Normal 2 8 8 2 7" xfId="44446"/>
    <cellStyle name="Normal 2 8 8 3" xfId="44447"/>
    <cellStyle name="Normal 2 8 8 3 2" xfId="44448"/>
    <cellStyle name="Normal 2 8 8 3 2 2" xfId="44449"/>
    <cellStyle name="Normal 2 8 8 3 2 3" xfId="44450"/>
    <cellStyle name="Normal 2 8 8 3 2 4" xfId="44451"/>
    <cellStyle name="Normal 2 8 8 3 2 5" xfId="44452"/>
    <cellStyle name="Normal 2 8 8 3 2 6" xfId="44453"/>
    <cellStyle name="Normal 2 8 8 3 3" xfId="44454"/>
    <cellStyle name="Normal 2 8 8 3 4" xfId="44455"/>
    <cellStyle name="Normal 2 8 8 3 5" xfId="44456"/>
    <cellStyle name="Normal 2 8 8 3 6" xfId="44457"/>
    <cellStyle name="Normal 2 8 8 3 7" xfId="44458"/>
    <cellStyle name="Normal 2 8 8 4" xfId="44459"/>
    <cellStyle name="Normal 2 8 8 4 2" xfId="44460"/>
    <cellStyle name="Normal 2 8 8 4 2 2" xfId="44461"/>
    <cellStyle name="Normal 2 8 8 4 2 3" xfId="44462"/>
    <cellStyle name="Normal 2 8 8 4 2 4" xfId="44463"/>
    <cellStyle name="Normal 2 8 8 4 2 5" xfId="44464"/>
    <cellStyle name="Normal 2 8 8 4 2 6" xfId="44465"/>
    <cellStyle name="Normal 2 8 8 4 3" xfId="44466"/>
    <cellStyle name="Normal 2 8 8 4 4" xfId="44467"/>
    <cellStyle name="Normal 2 8 8 4 5" xfId="44468"/>
    <cellStyle name="Normal 2 8 8 4 6" xfId="44469"/>
    <cellStyle name="Normal 2 8 8 4 7" xfId="44470"/>
    <cellStyle name="Normal 2 8 8 5" xfId="44471"/>
    <cellStyle name="Normal 2 8 8 5 2" xfId="44472"/>
    <cellStyle name="Normal 2 8 8 5 2 2" xfId="44473"/>
    <cellStyle name="Normal 2 8 8 5 2 3" xfId="44474"/>
    <cellStyle name="Normal 2 8 8 5 2 4" xfId="44475"/>
    <cellStyle name="Normal 2 8 8 5 2 5" xfId="44476"/>
    <cellStyle name="Normal 2 8 8 5 2 6" xfId="44477"/>
    <cellStyle name="Normal 2 8 8 5 3" xfId="44478"/>
    <cellStyle name="Normal 2 8 8 5 4" xfId="44479"/>
    <cellStyle name="Normal 2 8 8 5 5" xfId="44480"/>
    <cellStyle name="Normal 2 8 8 5 6" xfId="44481"/>
    <cellStyle name="Normal 2 8 8 5 7" xfId="44482"/>
    <cellStyle name="Normal 2 8 8 6" xfId="44483"/>
    <cellStyle name="Normal 2 8 8 6 2" xfId="44484"/>
    <cellStyle name="Normal 2 8 8 6 2 2" xfId="44485"/>
    <cellStyle name="Normal 2 8 8 6 2 3" xfId="44486"/>
    <cellStyle name="Normal 2 8 8 6 2 4" xfId="44487"/>
    <cellStyle name="Normal 2 8 8 6 2 5" xfId="44488"/>
    <cellStyle name="Normal 2 8 8 6 2 6" xfId="44489"/>
    <cellStyle name="Normal 2 8 8 6 3" xfId="44490"/>
    <cellStyle name="Normal 2 8 8 6 4" xfId="44491"/>
    <cellStyle name="Normal 2 8 8 6 5" xfId="44492"/>
    <cellStyle name="Normal 2 8 8 6 6" xfId="44493"/>
    <cellStyle name="Normal 2 8 8 6 7" xfId="44494"/>
    <cellStyle name="Normal 2 8 8 7" xfId="44495"/>
    <cellStyle name="Normal 2 8 8 7 2" xfId="44496"/>
    <cellStyle name="Normal 2 8 8 7 2 2" xfId="44497"/>
    <cellStyle name="Normal 2 8 8 7 2 3" xfId="44498"/>
    <cellStyle name="Normal 2 8 8 7 2 4" xfId="44499"/>
    <cellStyle name="Normal 2 8 8 7 2 5" xfId="44500"/>
    <cellStyle name="Normal 2 8 8 7 2 6" xfId="44501"/>
    <cellStyle name="Normal 2 8 8 7 3" xfId="44502"/>
    <cellStyle name="Normal 2 8 8 7 4" xfId="44503"/>
    <cellStyle name="Normal 2 8 8 7 5" xfId="44504"/>
    <cellStyle name="Normal 2 8 8 7 6" xfId="44505"/>
    <cellStyle name="Normal 2 8 8 7 7" xfId="44506"/>
    <cellStyle name="Normal 2 8 8 8" xfId="44507"/>
    <cellStyle name="Normal 2 8 8 8 2" xfId="44508"/>
    <cellStyle name="Normal 2 8 8 8 3" xfId="44509"/>
    <cellStyle name="Normal 2 8 8 8 4" xfId="44510"/>
    <cellStyle name="Normal 2 8 8 8 5" xfId="44511"/>
    <cellStyle name="Normal 2 8 8 8 6" xfId="44512"/>
    <cellStyle name="Normal 2 8 8 9" xfId="44513"/>
    <cellStyle name="Normal 2 8 9" xfId="44514"/>
    <cellStyle name="Normal 2 8 9 10" xfId="44515"/>
    <cellStyle name="Normal 2 8 9 11" xfId="44516"/>
    <cellStyle name="Normal 2 8 9 12" xfId="44517"/>
    <cellStyle name="Normal 2 8 9 13" xfId="44518"/>
    <cellStyle name="Normal 2 8 9 2" xfId="44519"/>
    <cellStyle name="Normal 2 8 9 2 2" xfId="44520"/>
    <cellStyle name="Normal 2 8 9 2 2 2" xfId="44521"/>
    <cellStyle name="Normal 2 8 9 2 2 3" xfId="44522"/>
    <cellStyle name="Normal 2 8 9 2 2 4" xfId="44523"/>
    <cellStyle name="Normal 2 8 9 2 2 5" xfId="44524"/>
    <cellStyle name="Normal 2 8 9 2 2 6" xfId="44525"/>
    <cellStyle name="Normal 2 8 9 2 3" xfId="44526"/>
    <cellStyle name="Normal 2 8 9 2 4" xfId="44527"/>
    <cellStyle name="Normal 2 8 9 2 5" xfId="44528"/>
    <cellStyle name="Normal 2 8 9 2 6" xfId="44529"/>
    <cellStyle name="Normal 2 8 9 2 7" xfId="44530"/>
    <cellStyle name="Normal 2 8 9 3" xfId="44531"/>
    <cellStyle name="Normal 2 8 9 3 2" xfId="44532"/>
    <cellStyle name="Normal 2 8 9 3 2 2" xfId="44533"/>
    <cellStyle name="Normal 2 8 9 3 2 3" xfId="44534"/>
    <cellStyle name="Normal 2 8 9 3 2 4" xfId="44535"/>
    <cellStyle name="Normal 2 8 9 3 2 5" xfId="44536"/>
    <cellStyle name="Normal 2 8 9 3 2 6" xfId="44537"/>
    <cellStyle name="Normal 2 8 9 3 3" xfId="44538"/>
    <cellStyle name="Normal 2 8 9 3 4" xfId="44539"/>
    <cellStyle name="Normal 2 8 9 3 5" xfId="44540"/>
    <cellStyle name="Normal 2 8 9 3 6" xfId="44541"/>
    <cellStyle name="Normal 2 8 9 3 7" xfId="44542"/>
    <cellStyle name="Normal 2 8 9 4" xfId="44543"/>
    <cellStyle name="Normal 2 8 9 4 2" xfId="44544"/>
    <cellStyle name="Normal 2 8 9 4 2 2" xfId="44545"/>
    <cellStyle name="Normal 2 8 9 4 2 3" xfId="44546"/>
    <cellStyle name="Normal 2 8 9 4 2 4" xfId="44547"/>
    <cellStyle name="Normal 2 8 9 4 2 5" xfId="44548"/>
    <cellStyle name="Normal 2 8 9 4 2 6" xfId="44549"/>
    <cellStyle name="Normal 2 8 9 4 3" xfId="44550"/>
    <cellStyle name="Normal 2 8 9 4 4" xfId="44551"/>
    <cellStyle name="Normal 2 8 9 4 5" xfId="44552"/>
    <cellStyle name="Normal 2 8 9 4 6" xfId="44553"/>
    <cellStyle name="Normal 2 8 9 4 7" xfId="44554"/>
    <cellStyle name="Normal 2 8 9 5" xfId="44555"/>
    <cellStyle name="Normal 2 8 9 5 2" xfId="44556"/>
    <cellStyle name="Normal 2 8 9 5 2 2" xfId="44557"/>
    <cellStyle name="Normal 2 8 9 5 2 3" xfId="44558"/>
    <cellStyle name="Normal 2 8 9 5 2 4" xfId="44559"/>
    <cellStyle name="Normal 2 8 9 5 2 5" xfId="44560"/>
    <cellStyle name="Normal 2 8 9 5 2 6" xfId="44561"/>
    <cellStyle name="Normal 2 8 9 5 3" xfId="44562"/>
    <cellStyle name="Normal 2 8 9 5 4" xfId="44563"/>
    <cellStyle name="Normal 2 8 9 5 5" xfId="44564"/>
    <cellStyle name="Normal 2 8 9 5 6" xfId="44565"/>
    <cellStyle name="Normal 2 8 9 5 7" xfId="44566"/>
    <cellStyle name="Normal 2 8 9 6" xfId="44567"/>
    <cellStyle name="Normal 2 8 9 6 2" xfId="44568"/>
    <cellStyle name="Normal 2 8 9 6 2 2" xfId="44569"/>
    <cellStyle name="Normal 2 8 9 6 2 3" xfId="44570"/>
    <cellStyle name="Normal 2 8 9 6 2 4" xfId="44571"/>
    <cellStyle name="Normal 2 8 9 6 2 5" xfId="44572"/>
    <cellStyle name="Normal 2 8 9 6 2 6" xfId="44573"/>
    <cellStyle name="Normal 2 8 9 6 3" xfId="44574"/>
    <cellStyle name="Normal 2 8 9 6 4" xfId="44575"/>
    <cellStyle name="Normal 2 8 9 6 5" xfId="44576"/>
    <cellStyle name="Normal 2 8 9 6 6" xfId="44577"/>
    <cellStyle name="Normal 2 8 9 6 7" xfId="44578"/>
    <cellStyle name="Normal 2 8 9 7" xfId="44579"/>
    <cellStyle name="Normal 2 8 9 7 2" xfId="44580"/>
    <cellStyle name="Normal 2 8 9 7 2 2" xfId="44581"/>
    <cellStyle name="Normal 2 8 9 7 2 3" xfId="44582"/>
    <cellStyle name="Normal 2 8 9 7 2 3 2" xfId="44583"/>
    <cellStyle name="Normal 2 8 9 7 2 3 2 2" xfId="44584"/>
    <cellStyle name="Normal 2 8 9 7 2 3 3" xfId="44585"/>
    <cellStyle name="Normal 2 8 9 7 2 4" xfId="44586"/>
    <cellStyle name="Normal 2 8 9 7 2 5" xfId="44587"/>
    <cellStyle name="Normal 2 8 9 7 2 6" xfId="44588"/>
    <cellStyle name="Normal 2 8 9 7 3" xfId="44589"/>
    <cellStyle name="Normal 2 8 9 7 4" xfId="44590"/>
    <cellStyle name="Normal 2 8 9 7 5" xfId="44591"/>
    <cellStyle name="Normal 2 8 9 7 6" xfId="44592"/>
    <cellStyle name="Normal 2 8 9 7 7" xfId="44593"/>
    <cellStyle name="Normal 2 8 9 8" xfId="44594"/>
    <cellStyle name="Normal 2 8 9 8 2" xfId="44595"/>
    <cellStyle name="Normal 2 8 9 8 3" xfId="44596"/>
    <cellStyle name="Normal 2 8 9 8 4" xfId="44597"/>
    <cellStyle name="Normal 2 8 9 8 5" xfId="44598"/>
    <cellStyle name="Normal 2 8 9 8 6" xfId="44599"/>
    <cellStyle name="Normal 2 8 9 9" xfId="44600"/>
    <cellStyle name="Normal 2 80" xfId="44601"/>
    <cellStyle name="Normal 2 81" xfId="44602"/>
    <cellStyle name="Normal 2 82" xfId="44603"/>
    <cellStyle name="Normal 2 83" xfId="44604"/>
    <cellStyle name="Normal 2 83 2" xfId="44605"/>
    <cellStyle name="Normal 2 84" xfId="44606"/>
    <cellStyle name="Normal 2 84 2" xfId="44607"/>
    <cellStyle name="Normal 2 85" xfId="44608"/>
    <cellStyle name="Normal 2 86" xfId="44609"/>
    <cellStyle name="Normal 2 87" xfId="44610"/>
    <cellStyle name="Normal 2 88" xfId="57655"/>
    <cellStyle name="Normal 2 89" xfId="58129"/>
    <cellStyle name="Normal 2 9" xfId="44611"/>
    <cellStyle name="Normal 2 9 10" xfId="44612"/>
    <cellStyle name="Normal 2 9 10 10" xfId="44613"/>
    <cellStyle name="Normal 2 9 10 11" xfId="44614"/>
    <cellStyle name="Normal 2 9 10 12" xfId="44615"/>
    <cellStyle name="Normal 2 9 10 13" xfId="44616"/>
    <cellStyle name="Normal 2 9 10 2" xfId="44617"/>
    <cellStyle name="Normal 2 9 10 2 2" xfId="44618"/>
    <cellStyle name="Normal 2 9 10 2 2 2" xfId="44619"/>
    <cellStyle name="Normal 2 9 10 2 2 3" xfId="44620"/>
    <cellStyle name="Normal 2 9 10 2 2 4" xfId="44621"/>
    <cellStyle name="Normal 2 9 10 2 2 5" xfId="44622"/>
    <cellStyle name="Normal 2 9 10 2 2 6" xfId="44623"/>
    <cellStyle name="Normal 2 9 10 2 3" xfId="44624"/>
    <cellStyle name="Normal 2 9 10 2 3 2" xfId="44625"/>
    <cellStyle name="Normal 2 9 10 2 4" xfId="44626"/>
    <cellStyle name="Normal 2 9 10 2 5" xfId="44627"/>
    <cellStyle name="Normal 2 9 10 2 6" xfId="44628"/>
    <cellStyle name="Normal 2 9 10 2 7" xfId="44629"/>
    <cellStyle name="Normal 2 9 10 3" xfId="44630"/>
    <cellStyle name="Normal 2 9 10 3 2" xfId="44631"/>
    <cellStyle name="Normal 2 9 10 3 2 2" xfId="44632"/>
    <cellStyle name="Normal 2 9 10 3 2 3" xfId="44633"/>
    <cellStyle name="Normal 2 9 10 3 2 4" xfId="44634"/>
    <cellStyle name="Normal 2 9 10 3 2 5" xfId="44635"/>
    <cellStyle name="Normal 2 9 10 3 2 6" xfId="44636"/>
    <cellStyle name="Normal 2 9 10 3 3" xfId="44637"/>
    <cellStyle name="Normal 2 9 10 3 4" xfId="44638"/>
    <cellStyle name="Normal 2 9 10 3 5" xfId="44639"/>
    <cellStyle name="Normal 2 9 10 3 6" xfId="44640"/>
    <cellStyle name="Normal 2 9 10 3 7" xfId="44641"/>
    <cellStyle name="Normal 2 9 10 4" xfId="44642"/>
    <cellStyle name="Normal 2 9 10 4 2" xfId="44643"/>
    <cellStyle name="Normal 2 9 10 4 2 2" xfId="44644"/>
    <cellStyle name="Normal 2 9 10 4 2 3" xfId="44645"/>
    <cellStyle name="Normal 2 9 10 4 2 4" xfId="44646"/>
    <cellStyle name="Normal 2 9 10 4 2 5" xfId="44647"/>
    <cellStyle name="Normal 2 9 10 4 2 6" xfId="44648"/>
    <cellStyle name="Normal 2 9 10 4 3" xfId="44649"/>
    <cellStyle name="Normal 2 9 10 4 4" xfId="44650"/>
    <cellStyle name="Normal 2 9 10 4 5" xfId="44651"/>
    <cellStyle name="Normal 2 9 10 4 6" xfId="44652"/>
    <cellStyle name="Normal 2 9 10 4 7" xfId="44653"/>
    <cellStyle name="Normal 2 9 10 5" xfId="44654"/>
    <cellStyle name="Normal 2 9 10 5 2" xfId="44655"/>
    <cellStyle name="Normal 2 9 10 5 2 2" xfId="44656"/>
    <cellStyle name="Normal 2 9 10 5 2 3" xfId="44657"/>
    <cellStyle name="Normal 2 9 10 5 2 4" xfId="44658"/>
    <cellStyle name="Normal 2 9 10 5 2 5" xfId="44659"/>
    <cellStyle name="Normal 2 9 10 5 2 6" xfId="44660"/>
    <cellStyle name="Normal 2 9 10 5 3" xfId="44661"/>
    <cellStyle name="Normal 2 9 10 5 4" xfId="44662"/>
    <cellStyle name="Normal 2 9 10 5 5" xfId="44663"/>
    <cellStyle name="Normal 2 9 10 5 6" xfId="44664"/>
    <cellStyle name="Normal 2 9 10 5 7" xfId="44665"/>
    <cellStyle name="Normal 2 9 10 6" xfId="44666"/>
    <cellStyle name="Normal 2 9 10 6 2" xfId="44667"/>
    <cellStyle name="Normal 2 9 10 6 2 2" xfId="44668"/>
    <cellStyle name="Normal 2 9 10 6 2 3" xfId="44669"/>
    <cellStyle name="Normal 2 9 10 6 2 4" xfId="44670"/>
    <cellStyle name="Normal 2 9 10 6 2 5" xfId="44671"/>
    <cellStyle name="Normal 2 9 10 6 2 6" xfId="44672"/>
    <cellStyle name="Normal 2 9 10 6 3" xfId="44673"/>
    <cellStyle name="Normal 2 9 10 6 4" xfId="44674"/>
    <cellStyle name="Normal 2 9 10 6 5" xfId="44675"/>
    <cellStyle name="Normal 2 9 10 6 6" xfId="44676"/>
    <cellStyle name="Normal 2 9 10 6 7" xfId="44677"/>
    <cellStyle name="Normal 2 9 10 7" xfId="44678"/>
    <cellStyle name="Normal 2 9 10 7 2" xfId="44679"/>
    <cellStyle name="Normal 2 9 10 7 2 2" xfId="44680"/>
    <cellStyle name="Normal 2 9 10 7 2 3" xfId="44681"/>
    <cellStyle name="Normal 2 9 10 7 2 4" xfId="44682"/>
    <cellStyle name="Normal 2 9 10 7 2 5" xfId="44683"/>
    <cellStyle name="Normal 2 9 10 7 2 6" xfId="44684"/>
    <cellStyle name="Normal 2 9 10 7 3" xfId="44685"/>
    <cellStyle name="Normal 2 9 10 7 4" xfId="44686"/>
    <cellStyle name="Normal 2 9 10 7 4 2" xfId="44687"/>
    <cellStyle name="Normal 2 9 10 7 4 2 2" xfId="44688"/>
    <cellStyle name="Normal 2 9 10 7 4 3" xfId="44689"/>
    <cellStyle name="Normal 2 9 10 7 5" xfId="44690"/>
    <cellStyle name="Normal 2 9 10 7 6" xfId="44691"/>
    <cellStyle name="Normal 2 9 10 7 7" xfId="44692"/>
    <cellStyle name="Normal 2 9 10 8" xfId="44693"/>
    <cellStyle name="Normal 2 9 10 8 2" xfId="44694"/>
    <cellStyle name="Normal 2 9 10 8 3" xfId="44695"/>
    <cellStyle name="Normal 2 9 10 8 4" xfId="44696"/>
    <cellStyle name="Normal 2 9 10 8 5" xfId="44697"/>
    <cellStyle name="Normal 2 9 10 8 6" xfId="44698"/>
    <cellStyle name="Normal 2 9 10 9" xfId="44699"/>
    <cellStyle name="Normal 2 9 11" xfId="44700"/>
    <cellStyle name="Normal 2 9 11 10" xfId="44701"/>
    <cellStyle name="Normal 2 9 11 11" xfId="44702"/>
    <cellStyle name="Normal 2 9 11 12" xfId="44703"/>
    <cellStyle name="Normal 2 9 11 13" xfId="44704"/>
    <cellStyle name="Normal 2 9 11 2" xfId="44705"/>
    <cellStyle name="Normal 2 9 11 2 2" xfId="44706"/>
    <cellStyle name="Normal 2 9 11 2 2 2" xfId="44707"/>
    <cellStyle name="Normal 2 9 11 2 2 3" xfId="44708"/>
    <cellStyle name="Normal 2 9 11 2 2 4" xfId="44709"/>
    <cellStyle name="Normal 2 9 11 2 2 5" xfId="44710"/>
    <cellStyle name="Normal 2 9 11 2 2 6" xfId="44711"/>
    <cellStyle name="Normal 2 9 11 2 3" xfId="44712"/>
    <cellStyle name="Normal 2 9 11 2 4" xfId="44713"/>
    <cellStyle name="Normal 2 9 11 2 5" xfId="44714"/>
    <cellStyle name="Normal 2 9 11 2 6" xfId="44715"/>
    <cellStyle name="Normal 2 9 11 2 7" xfId="44716"/>
    <cellStyle name="Normal 2 9 11 3" xfId="44717"/>
    <cellStyle name="Normal 2 9 11 3 2" xfId="44718"/>
    <cellStyle name="Normal 2 9 11 3 2 2" xfId="44719"/>
    <cellStyle name="Normal 2 9 11 3 2 3" xfId="44720"/>
    <cellStyle name="Normal 2 9 11 3 2 4" xfId="44721"/>
    <cellStyle name="Normal 2 9 11 3 2 5" xfId="44722"/>
    <cellStyle name="Normal 2 9 11 3 2 6" xfId="44723"/>
    <cellStyle name="Normal 2 9 11 3 3" xfId="44724"/>
    <cellStyle name="Normal 2 9 11 3 4" xfId="44725"/>
    <cellStyle name="Normal 2 9 11 3 5" xfId="44726"/>
    <cellStyle name="Normal 2 9 11 3 6" xfId="44727"/>
    <cellStyle name="Normal 2 9 11 3 7" xfId="44728"/>
    <cellStyle name="Normal 2 9 11 4" xfId="44729"/>
    <cellStyle name="Normal 2 9 11 4 2" xfId="44730"/>
    <cellStyle name="Normal 2 9 11 4 2 2" xfId="44731"/>
    <cellStyle name="Normal 2 9 11 4 2 3" xfId="44732"/>
    <cellStyle name="Normal 2 9 11 4 2 4" xfId="44733"/>
    <cellStyle name="Normal 2 9 11 4 2 5" xfId="44734"/>
    <cellStyle name="Normal 2 9 11 4 2 6" xfId="44735"/>
    <cellStyle name="Normal 2 9 11 4 3" xfId="44736"/>
    <cellStyle name="Normal 2 9 11 4 4" xfId="44737"/>
    <cellStyle name="Normal 2 9 11 4 5" xfId="44738"/>
    <cellStyle name="Normal 2 9 11 4 6" xfId="44739"/>
    <cellStyle name="Normal 2 9 11 4 7" xfId="44740"/>
    <cellStyle name="Normal 2 9 11 5" xfId="44741"/>
    <cellStyle name="Normal 2 9 11 5 2" xfId="44742"/>
    <cellStyle name="Normal 2 9 11 5 2 2" xfId="44743"/>
    <cellStyle name="Normal 2 9 11 5 2 3" xfId="44744"/>
    <cellStyle name="Normal 2 9 11 5 2 4" xfId="44745"/>
    <cellStyle name="Normal 2 9 11 5 2 5" xfId="44746"/>
    <cellStyle name="Normal 2 9 11 5 2 6" xfId="44747"/>
    <cellStyle name="Normal 2 9 11 5 3" xfId="44748"/>
    <cellStyle name="Normal 2 9 11 5 4" xfId="44749"/>
    <cellStyle name="Normal 2 9 11 5 5" xfId="44750"/>
    <cellStyle name="Normal 2 9 11 5 6" xfId="44751"/>
    <cellStyle name="Normal 2 9 11 5 7" xfId="44752"/>
    <cellStyle name="Normal 2 9 11 6" xfId="44753"/>
    <cellStyle name="Normal 2 9 11 6 2" xfId="44754"/>
    <cellStyle name="Normal 2 9 11 6 2 2" xfId="44755"/>
    <cellStyle name="Normal 2 9 11 6 2 3" xfId="44756"/>
    <cellStyle name="Normal 2 9 11 6 2 4" xfId="44757"/>
    <cellStyle name="Normal 2 9 11 6 2 5" xfId="44758"/>
    <cellStyle name="Normal 2 9 11 6 2 6" xfId="44759"/>
    <cellStyle name="Normal 2 9 11 6 3" xfId="44760"/>
    <cellStyle name="Normal 2 9 11 6 4" xfId="44761"/>
    <cellStyle name="Normal 2 9 11 6 5" xfId="44762"/>
    <cellStyle name="Normal 2 9 11 6 6" xfId="44763"/>
    <cellStyle name="Normal 2 9 11 6 7" xfId="44764"/>
    <cellStyle name="Normal 2 9 11 7" xfId="44765"/>
    <cellStyle name="Normal 2 9 11 7 2" xfId="44766"/>
    <cellStyle name="Normal 2 9 11 7 2 2" xfId="44767"/>
    <cellStyle name="Normal 2 9 11 7 2 3" xfId="44768"/>
    <cellStyle name="Normal 2 9 11 7 2 4" xfId="44769"/>
    <cellStyle name="Normal 2 9 11 7 2 5" xfId="44770"/>
    <cellStyle name="Normal 2 9 11 7 2 6" xfId="44771"/>
    <cellStyle name="Normal 2 9 11 7 3" xfId="44772"/>
    <cellStyle name="Normal 2 9 11 7 4" xfId="44773"/>
    <cellStyle name="Normal 2 9 11 7 5" xfId="44774"/>
    <cellStyle name="Normal 2 9 11 7 6" xfId="44775"/>
    <cellStyle name="Normal 2 9 11 7 7" xfId="44776"/>
    <cellStyle name="Normal 2 9 11 8" xfId="44777"/>
    <cellStyle name="Normal 2 9 11 8 2" xfId="44778"/>
    <cellStyle name="Normal 2 9 11 8 3" xfId="44779"/>
    <cellStyle name="Normal 2 9 11 8 4" xfId="44780"/>
    <cellStyle name="Normal 2 9 11 8 5" xfId="44781"/>
    <cellStyle name="Normal 2 9 11 8 6" xfId="44782"/>
    <cellStyle name="Normal 2 9 11 9" xfId="44783"/>
    <cellStyle name="Normal 2 9 12" xfId="44784"/>
    <cellStyle name="Normal 2 9 12 10" xfId="44785"/>
    <cellStyle name="Normal 2 9 12 11" xfId="44786"/>
    <cellStyle name="Normal 2 9 12 12" xfId="44787"/>
    <cellStyle name="Normal 2 9 12 13" xfId="44788"/>
    <cellStyle name="Normal 2 9 12 2" xfId="44789"/>
    <cellStyle name="Normal 2 9 12 2 2" xfId="44790"/>
    <cellStyle name="Normal 2 9 12 2 2 2" xfId="44791"/>
    <cellStyle name="Normal 2 9 12 2 2 3" xfId="44792"/>
    <cellStyle name="Normal 2 9 12 2 2 4" xfId="44793"/>
    <cellStyle name="Normal 2 9 12 2 2 5" xfId="44794"/>
    <cellStyle name="Normal 2 9 12 2 2 6" xfId="44795"/>
    <cellStyle name="Normal 2 9 12 2 3" xfId="44796"/>
    <cellStyle name="Normal 2 9 12 2 4" xfId="44797"/>
    <cellStyle name="Normal 2 9 12 2 5" xfId="44798"/>
    <cellStyle name="Normal 2 9 12 2 6" xfId="44799"/>
    <cellStyle name="Normal 2 9 12 2 7" xfId="44800"/>
    <cellStyle name="Normal 2 9 12 3" xfId="44801"/>
    <cellStyle name="Normal 2 9 12 3 2" xfId="44802"/>
    <cellStyle name="Normal 2 9 12 3 2 2" xfId="44803"/>
    <cellStyle name="Normal 2 9 12 3 2 3" xfId="44804"/>
    <cellStyle name="Normal 2 9 12 3 2 4" xfId="44805"/>
    <cellStyle name="Normal 2 9 12 3 2 5" xfId="44806"/>
    <cellStyle name="Normal 2 9 12 3 2 6" xfId="44807"/>
    <cellStyle name="Normal 2 9 12 3 3" xfId="44808"/>
    <cellStyle name="Normal 2 9 12 3 4" xfId="44809"/>
    <cellStyle name="Normal 2 9 12 3 5" xfId="44810"/>
    <cellStyle name="Normal 2 9 12 3 6" xfId="44811"/>
    <cellStyle name="Normal 2 9 12 3 7" xfId="44812"/>
    <cellStyle name="Normal 2 9 12 4" xfId="44813"/>
    <cellStyle name="Normal 2 9 12 4 2" xfId="44814"/>
    <cellStyle name="Normal 2 9 12 4 2 2" xfId="44815"/>
    <cellStyle name="Normal 2 9 12 4 2 3" xfId="44816"/>
    <cellStyle name="Normal 2 9 12 4 2 3 2" xfId="44817"/>
    <cellStyle name="Normal 2 9 12 4 2 3 2 2" xfId="44818"/>
    <cellStyle name="Normal 2 9 12 4 2 3 3" xfId="44819"/>
    <cellStyle name="Normal 2 9 12 4 2 4" xfId="44820"/>
    <cellStyle name="Normal 2 9 12 4 2 5" xfId="44821"/>
    <cellStyle name="Normal 2 9 12 4 2 6" xfId="44822"/>
    <cellStyle name="Normal 2 9 12 4 3" xfId="44823"/>
    <cellStyle name="Normal 2 9 12 4 4" xfId="44824"/>
    <cellStyle name="Normal 2 9 12 4 5" xfId="44825"/>
    <cellStyle name="Normal 2 9 12 4 6" xfId="44826"/>
    <cellStyle name="Normal 2 9 12 4 7" xfId="44827"/>
    <cellStyle name="Normal 2 9 12 5" xfId="44828"/>
    <cellStyle name="Normal 2 9 12 5 2" xfId="44829"/>
    <cellStyle name="Normal 2 9 12 5 2 2" xfId="44830"/>
    <cellStyle name="Normal 2 9 12 5 2 3" xfId="44831"/>
    <cellStyle name="Normal 2 9 12 5 2 4" xfId="44832"/>
    <cellStyle name="Normal 2 9 12 5 2 5" xfId="44833"/>
    <cellStyle name="Normal 2 9 12 5 2 6" xfId="44834"/>
    <cellStyle name="Normal 2 9 12 5 3" xfId="44835"/>
    <cellStyle name="Normal 2 9 12 5 4" xfId="44836"/>
    <cellStyle name="Normal 2 9 12 5 5" xfId="44837"/>
    <cellStyle name="Normal 2 9 12 5 6" xfId="44838"/>
    <cellStyle name="Normal 2 9 12 5 7" xfId="44839"/>
    <cellStyle name="Normal 2 9 12 6" xfId="44840"/>
    <cellStyle name="Normal 2 9 12 6 2" xfId="44841"/>
    <cellStyle name="Normal 2 9 12 6 2 2" xfId="44842"/>
    <cellStyle name="Normal 2 9 12 6 2 3" xfId="44843"/>
    <cellStyle name="Normal 2 9 12 6 2 4" xfId="44844"/>
    <cellStyle name="Normal 2 9 12 6 2 5" xfId="44845"/>
    <cellStyle name="Normal 2 9 12 6 2 6" xfId="44846"/>
    <cellStyle name="Normal 2 9 12 6 3" xfId="44847"/>
    <cellStyle name="Normal 2 9 12 6 4" xfId="44848"/>
    <cellStyle name="Normal 2 9 12 6 5" xfId="44849"/>
    <cellStyle name="Normal 2 9 12 6 6" xfId="44850"/>
    <cellStyle name="Normal 2 9 12 6 7" xfId="44851"/>
    <cellStyle name="Normal 2 9 12 7" xfId="44852"/>
    <cellStyle name="Normal 2 9 12 7 2" xfId="44853"/>
    <cellStyle name="Normal 2 9 12 7 2 2" xfId="44854"/>
    <cellStyle name="Normal 2 9 12 7 2 3" xfId="44855"/>
    <cellStyle name="Normal 2 9 12 7 2 4" xfId="44856"/>
    <cellStyle name="Normal 2 9 12 7 2 5" xfId="44857"/>
    <cellStyle name="Normal 2 9 12 7 2 6" xfId="44858"/>
    <cellStyle name="Normal 2 9 12 7 3" xfId="44859"/>
    <cellStyle name="Normal 2 9 12 7 4" xfId="44860"/>
    <cellStyle name="Normal 2 9 12 7 5" xfId="44861"/>
    <cellStyle name="Normal 2 9 12 7 6" xfId="44862"/>
    <cellStyle name="Normal 2 9 12 7 7" xfId="44863"/>
    <cellStyle name="Normal 2 9 12 8" xfId="44864"/>
    <cellStyle name="Normal 2 9 12 8 2" xfId="44865"/>
    <cellStyle name="Normal 2 9 12 8 2 2" xfId="44866"/>
    <cellStyle name="Normal 2 9 12 8 3" xfId="44867"/>
    <cellStyle name="Normal 2 9 12 8 4" xfId="44868"/>
    <cellStyle name="Normal 2 9 12 8 5" xfId="44869"/>
    <cellStyle name="Normal 2 9 12 8 6" xfId="44870"/>
    <cellStyle name="Normal 2 9 12 9" xfId="44871"/>
    <cellStyle name="Normal 2 9 13" xfId="44872"/>
    <cellStyle name="Normal 2 9 13 10" xfId="44873"/>
    <cellStyle name="Normal 2 9 13 11" xfId="44874"/>
    <cellStyle name="Normal 2 9 13 12" xfId="44875"/>
    <cellStyle name="Normal 2 9 13 13" xfId="44876"/>
    <cellStyle name="Normal 2 9 13 2" xfId="44877"/>
    <cellStyle name="Normal 2 9 13 2 2" xfId="44878"/>
    <cellStyle name="Normal 2 9 13 2 2 2" xfId="44879"/>
    <cellStyle name="Normal 2 9 13 2 2 3" xfId="44880"/>
    <cellStyle name="Normal 2 9 13 2 2 4" xfId="44881"/>
    <cellStyle name="Normal 2 9 13 2 2 5" xfId="44882"/>
    <cellStyle name="Normal 2 9 13 2 2 6" xfId="44883"/>
    <cellStyle name="Normal 2 9 13 2 3" xfId="44884"/>
    <cellStyle name="Normal 2 9 13 2 4" xfId="44885"/>
    <cellStyle name="Normal 2 9 13 2 5" xfId="44886"/>
    <cellStyle name="Normal 2 9 13 2 6" xfId="44887"/>
    <cellStyle name="Normal 2 9 13 2 7" xfId="44888"/>
    <cellStyle name="Normal 2 9 13 3" xfId="44889"/>
    <cellStyle name="Normal 2 9 13 3 2" xfId="44890"/>
    <cellStyle name="Normal 2 9 13 3 2 2" xfId="44891"/>
    <cellStyle name="Normal 2 9 13 3 2 3" xfId="44892"/>
    <cellStyle name="Normal 2 9 13 3 2 4" xfId="44893"/>
    <cellStyle name="Normal 2 9 13 3 2 5" xfId="44894"/>
    <cellStyle name="Normal 2 9 13 3 2 6" xfId="44895"/>
    <cellStyle name="Normal 2 9 13 3 3" xfId="44896"/>
    <cellStyle name="Normal 2 9 13 3 4" xfId="44897"/>
    <cellStyle name="Normal 2 9 13 3 5" xfId="44898"/>
    <cellStyle name="Normal 2 9 13 3 6" xfId="44899"/>
    <cellStyle name="Normal 2 9 13 3 7" xfId="44900"/>
    <cellStyle name="Normal 2 9 13 4" xfId="44901"/>
    <cellStyle name="Normal 2 9 13 4 2" xfId="44902"/>
    <cellStyle name="Normal 2 9 13 4 2 2" xfId="44903"/>
    <cellStyle name="Normal 2 9 13 4 2 3" xfId="44904"/>
    <cellStyle name="Normal 2 9 13 4 2 4" xfId="44905"/>
    <cellStyle name="Normal 2 9 13 4 2 5" xfId="44906"/>
    <cellStyle name="Normal 2 9 13 4 2 6" xfId="44907"/>
    <cellStyle name="Normal 2 9 13 4 3" xfId="44908"/>
    <cellStyle name="Normal 2 9 13 4 4" xfId="44909"/>
    <cellStyle name="Normal 2 9 13 4 5" xfId="44910"/>
    <cellStyle name="Normal 2 9 13 4 6" xfId="44911"/>
    <cellStyle name="Normal 2 9 13 4 7" xfId="44912"/>
    <cellStyle name="Normal 2 9 13 5" xfId="44913"/>
    <cellStyle name="Normal 2 9 13 5 2" xfId="44914"/>
    <cellStyle name="Normal 2 9 13 5 2 2" xfId="44915"/>
    <cellStyle name="Normal 2 9 13 5 2 3" xfId="44916"/>
    <cellStyle name="Normal 2 9 13 5 2 4" xfId="44917"/>
    <cellStyle name="Normal 2 9 13 5 2 5" xfId="44918"/>
    <cellStyle name="Normal 2 9 13 5 2 6" xfId="44919"/>
    <cellStyle name="Normal 2 9 13 5 3" xfId="44920"/>
    <cellStyle name="Normal 2 9 13 5 4" xfId="44921"/>
    <cellStyle name="Normal 2 9 13 5 5" xfId="44922"/>
    <cellStyle name="Normal 2 9 13 5 6" xfId="44923"/>
    <cellStyle name="Normal 2 9 13 5 7" xfId="44924"/>
    <cellStyle name="Normal 2 9 13 6" xfId="44925"/>
    <cellStyle name="Normal 2 9 13 6 2" xfId="44926"/>
    <cellStyle name="Normal 2 9 13 6 2 2" xfId="44927"/>
    <cellStyle name="Normal 2 9 13 6 2 3" xfId="44928"/>
    <cellStyle name="Normal 2 9 13 6 2 4" xfId="44929"/>
    <cellStyle name="Normal 2 9 13 6 2 5" xfId="44930"/>
    <cellStyle name="Normal 2 9 13 6 2 6" xfId="44931"/>
    <cellStyle name="Normal 2 9 13 6 3" xfId="44932"/>
    <cellStyle name="Normal 2 9 13 6 4" xfId="44933"/>
    <cellStyle name="Normal 2 9 13 6 5" xfId="44934"/>
    <cellStyle name="Normal 2 9 13 6 6" xfId="44935"/>
    <cellStyle name="Normal 2 9 13 6 7" xfId="44936"/>
    <cellStyle name="Normal 2 9 13 7" xfId="44937"/>
    <cellStyle name="Normal 2 9 13 7 2" xfId="44938"/>
    <cellStyle name="Normal 2 9 13 7 2 2" xfId="44939"/>
    <cellStyle name="Normal 2 9 13 7 2 2 2" xfId="44940"/>
    <cellStyle name="Normal 2 9 13 7 2 3" xfId="44941"/>
    <cellStyle name="Normal 2 9 13 7 2 4" xfId="44942"/>
    <cellStyle name="Normal 2 9 13 7 2 5" xfId="44943"/>
    <cellStyle name="Normal 2 9 13 7 2 6" xfId="44944"/>
    <cellStyle name="Normal 2 9 13 7 3" xfId="44945"/>
    <cellStyle name="Normal 2 9 13 7 4" xfId="44946"/>
    <cellStyle name="Normal 2 9 13 7 5" xfId="44947"/>
    <cellStyle name="Normal 2 9 13 7 6" xfId="44948"/>
    <cellStyle name="Normal 2 9 13 7 7" xfId="44949"/>
    <cellStyle name="Normal 2 9 13 8" xfId="44950"/>
    <cellStyle name="Normal 2 9 13 8 2" xfId="44951"/>
    <cellStyle name="Normal 2 9 13 8 2 2" xfId="44952"/>
    <cellStyle name="Normal 2 9 13 8 3" xfId="44953"/>
    <cellStyle name="Normal 2 9 13 8 4" xfId="44954"/>
    <cellStyle name="Normal 2 9 13 8 5" xfId="44955"/>
    <cellStyle name="Normal 2 9 13 8 6" xfId="44956"/>
    <cellStyle name="Normal 2 9 13 9" xfId="44957"/>
    <cellStyle name="Normal 2 9 14" xfId="44958"/>
    <cellStyle name="Normal 2 9 14 2" xfId="44959"/>
    <cellStyle name="Normal 2 9 14 2 2" xfId="44960"/>
    <cellStyle name="Normal 2 9 14 2 3" xfId="44961"/>
    <cellStyle name="Normal 2 9 14 2 4" xfId="44962"/>
    <cellStyle name="Normal 2 9 14 2 5" xfId="44963"/>
    <cellStyle name="Normal 2 9 14 2 6" xfId="44964"/>
    <cellStyle name="Normal 2 9 14 3" xfId="44965"/>
    <cellStyle name="Normal 2 9 14 4" xfId="44966"/>
    <cellStyle name="Normal 2 9 14 5" xfId="44967"/>
    <cellStyle name="Normal 2 9 14 6" xfId="44968"/>
    <cellStyle name="Normal 2 9 14 7" xfId="44969"/>
    <cellStyle name="Normal 2 9 15" xfId="44970"/>
    <cellStyle name="Normal 2 9 15 2" xfId="44971"/>
    <cellStyle name="Normal 2 9 15 2 2" xfId="44972"/>
    <cellStyle name="Normal 2 9 15 2 3" xfId="44973"/>
    <cellStyle name="Normal 2 9 15 2 4" xfId="44974"/>
    <cellStyle name="Normal 2 9 15 2 5" xfId="44975"/>
    <cellStyle name="Normal 2 9 15 2 6" xfId="44976"/>
    <cellStyle name="Normal 2 9 15 3" xfId="44977"/>
    <cellStyle name="Normal 2 9 15 4" xfId="44978"/>
    <cellStyle name="Normal 2 9 15 4 2" xfId="44979"/>
    <cellStyle name="Normal 2 9 15 4 2 2" xfId="44980"/>
    <cellStyle name="Normal 2 9 15 4 3" xfId="44981"/>
    <cellStyle name="Normal 2 9 15 5" xfId="44982"/>
    <cellStyle name="Normal 2 9 15 6" xfId="44983"/>
    <cellStyle name="Normal 2 9 15 7" xfId="44984"/>
    <cellStyle name="Normal 2 9 16" xfId="44985"/>
    <cellStyle name="Normal 2 9 16 2" xfId="44986"/>
    <cellStyle name="Normal 2 9 16 2 2" xfId="44987"/>
    <cellStyle name="Normal 2 9 16 2 3" xfId="44988"/>
    <cellStyle name="Normal 2 9 16 2 4" xfId="44989"/>
    <cellStyle name="Normal 2 9 16 2 5" xfId="44990"/>
    <cellStyle name="Normal 2 9 16 2 6" xfId="44991"/>
    <cellStyle name="Normal 2 9 16 3" xfId="44992"/>
    <cellStyle name="Normal 2 9 16 4" xfId="44993"/>
    <cellStyle name="Normal 2 9 16 5" xfId="44994"/>
    <cellStyle name="Normal 2 9 16 6" xfId="44995"/>
    <cellStyle name="Normal 2 9 16 7" xfId="44996"/>
    <cellStyle name="Normal 2 9 17" xfId="44997"/>
    <cellStyle name="Normal 2 9 17 2" xfId="44998"/>
    <cellStyle name="Normal 2 9 17 2 2" xfId="44999"/>
    <cellStyle name="Normal 2 9 17 2 3" xfId="45000"/>
    <cellStyle name="Normal 2 9 17 2 4" xfId="45001"/>
    <cellStyle name="Normal 2 9 17 2 5" xfId="45002"/>
    <cellStyle name="Normal 2 9 17 2 6" xfId="45003"/>
    <cellStyle name="Normal 2 9 17 3" xfId="45004"/>
    <cellStyle name="Normal 2 9 17 4" xfId="45005"/>
    <cellStyle name="Normal 2 9 17 5" xfId="45006"/>
    <cellStyle name="Normal 2 9 17 6" xfId="45007"/>
    <cellStyle name="Normal 2 9 17 7" xfId="45008"/>
    <cellStyle name="Normal 2 9 18" xfId="45009"/>
    <cellStyle name="Normal 2 9 18 2" xfId="45010"/>
    <cellStyle name="Normal 2 9 18 2 2" xfId="45011"/>
    <cellStyle name="Normal 2 9 18 2 3" xfId="45012"/>
    <cellStyle name="Normal 2 9 18 2 4" xfId="45013"/>
    <cellStyle name="Normal 2 9 18 2 5" xfId="45014"/>
    <cellStyle name="Normal 2 9 18 2 6" xfId="45015"/>
    <cellStyle name="Normal 2 9 18 3" xfId="45016"/>
    <cellStyle name="Normal 2 9 18 4" xfId="45017"/>
    <cellStyle name="Normal 2 9 18 5" xfId="45018"/>
    <cellStyle name="Normal 2 9 18 6" xfId="45019"/>
    <cellStyle name="Normal 2 9 18 7" xfId="45020"/>
    <cellStyle name="Normal 2 9 19" xfId="45021"/>
    <cellStyle name="Normal 2 9 19 2" xfId="45022"/>
    <cellStyle name="Normal 2 9 19 2 2" xfId="45023"/>
    <cellStyle name="Normal 2 9 19 2 3" xfId="45024"/>
    <cellStyle name="Normal 2 9 19 2 4" xfId="45025"/>
    <cellStyle name="Normal 2 9 19 2 5" xfId="45026"/>
    <cellStyle name="Normal 2 9 19 2 6" xfId="45027"/>
    <cellStyle name="Normal 2 9 19 3" xfId="45028"/>
    <cellStyle name="Normal 2 9 19 4" xfId="45029"/>
    <cellStyle name="Normal 2 9 19 4 2" xfId="45030"/>
    <cellStyle name="Normal 2 9 19 4 2 2" xfId="45031"/>
    <cellStyle name="Normal 2 9 19 4 3" xfId="45032"/>
    <cellStyle name="Normal 2 9 19 5" xfId="45033"/>
    <cellStyle name="Normal 2 9 19 6" xfId="45034"/>
    <cellStyle name="Normal 2 9 19 7" xfId="45035"/>
    <cellStyle name="Normal 2 9 2" xfId="45036"/>
    <cellStyle name="Normal 2 9 2 10" xfId="45037"/>
    <cellStyle name="Normal 2 9 2 11" xfId="45038"/>
    <cellStyle name="Normal 2 9 2 12" xfId="45039"/>
    <cellStyle name="Normal 2 9 2 13" xfId="45040"/>
    <cellStyle name="Normal 2 9 2 2" xfId="45041"/>
    <cellStyle name="Normal 2 9 2 2 2" xfId="45042"/>
    <cellStyle name="Normal 2 9 2 2 2 2" xfId="45043"/>
    <cellStyle name="Normal 2 9 2 2 2 3" xfId="45044"/>
    <cellStyle name="Normal 2 9 2 2 2 4" xfId="45045"/>
    <cellStyle name="Normal 2 9 2 2 2 5" xfId="45046"/>
    <cellStyle name="Normal 2 9 2 2 2 6" xfId="45047"/>
    <cellStyle name="Normal 2 9 2 2 3" xfId="45048"/>
    <cellStyle name="Normal 2 9 2 2 4" xfId="45049"/>
    <cellStyle name="Normal 2 9 2 2 5" xfId="45050"/>
    <cellStyle name="Normal 2 9 2 2 6" xfId="45051"/>
    <cellStyle name="Normal 2 9 2 2 7" xfId="45052"/>
    <cellStyle name="Normal 2 9 2 3" xfId="45053"/>
    <cellStyle name="Normal 2 9 2 3 2" xfId="45054"/>
    <cellStyle name="Normal 2 9 2 3 2 2" xfId="45055"/>
    <cellStyle name="Normal 2 9 2 3 2 3" xfId="45056"/>
    <cellStyle name="Normal 2 9 2 3 2 4" xfId="45057"/>
    <cellStyle name="Normal 2 9 2 3 2 5" xfId="45058"/>
    <cellStyle name="Normal 2 9 2 3 2 6" xfId="45059"/>
    <cellStyle name="Normal 2 9 2 3 3" xfId="45060"/>
    <cellStyle name="Normal 2 9 2 3 4" xfId="45061"/>
    <cellStyle name="Normal 2 9 2 3 5" xfId="45062"/>
    <cellStyle name="Normal 2 9 2 3 6" xfId="45063"/>
    <cellStyle name="Normal 2 9 2 3 7" xfId="45064"/>
    <cellStyle name="Normal 2 9 2 4" xfId="45065"/>
    <cellStyle name="Normal 2 9 2 4 2" xfId="45066"/>
    <cellStyle name="Normal 2 9 2 4 2 2" xfId="45067"/>
    <cellStyle name="Normal 2 9 2 4 2 3" xfId="45068"/>
    <cellStyle name="Normal 2 9 2 4 2 4" xfId="45069"/>
    <cellStyle name="Normal 2 9 2 4 2 5" xfId="45070"/>
    <cellStyle name="Normal 2 9 2 4 2 6" xfId="45071"/>
    <cellStyle name="Normal 2 9 2 4 3" xfId="45072"/>
    <cellStyle name="Normal 2 9 2 4 4" xfId="45073"/>
    <cellStyle name="Normal 2 9 2 4 5" xfId="45074"/>
    <cellStyle name="Normal 2 9 2 4 6" xfId="45075"/>
    <cellStyle name="Normal 2 9 2 4 7" xfId="45076"/>
    <cellStyle name="Normal 2 9 2 5" xfId="45077"/>
    <cellStyle name="Normal 2 9 2 5 2" xfId="45078"/>
    <cellStyle name="Normal 2 9 2 5 2 2" xfId="45079"/>
    <cellStyle name="Normal 2 9 2 5 2 3" xfId="45080"/>
    <cellStyle name="Normal 2 9 2 5 2 4" xfId="45081"/>
    <cellStyle name="Normal 2 9 2 5 2 5" xfId="45082"/>
    <cellStyle name="Normal 2 9 2 5 2 6" xfId="45083"/>
    <cellStyle name="Normal 2 9 2 5 3" xfId="45084"/>
    <cellStyle name="Normal 2 9 2 5 4" xfId="45085"/>
    <cellStyle name="Normal 2 9 2 5 5" xfId="45086"/>
    <cellStyle name="Normal 2 9 2 5 6" xfId="45087"/>
    <cellStyle name="Normal 2 9 2 5 7" xfId="45088"/>
    <cellStyle name="Normal 2 9 2 6" xfId="45089"/>
    <cellStyle name="Normal 2 9 2 6 2" xfId="45090"/>
    <cellStyle name="Normal 2 9 2 6 2 2" xfId="45091"/>
    <cellStyle name="Normal 2 9 2 6 2 3" xfId="45092"/>
    <cellStyle name="Normal 2 9 2 6 2 4" xfId="45093"/>
    <cellStyle name="Normal 2 9 2 6 2 5" xfId="45094"/>
    <cellStyle name="Normal 2 9 2 6 2 6" xfId="45095"/>
    <cellStyle name="Normal 2 9 2 6 3" xfId="45096"/>
    <cellStyle name="Normal 2 9 2 6 4" xfId="45097"/>
    <cellStyle name="Normal 2 9 2 6 5" xfId="45098"/>
    <cellStyle name="Normal 2 9 2 6 6" xfId="45099"/>
    <cellStyle name="Normal 2 9 2 6 7" xfId="45100"/>
    <cellStyle name="Normal 2 9 2 7" xfId="45101"/>
    <cellStyle name="Normal 2 9 2 7 2" xfId="45102"/>
    <cellStyle name="Normal 2 9 2 7 2 2" xfId="45103"/>
    <cellStyle name="Normal 2 9 2 7 2 3" xfId="45104"/>
    <cellStyle name="Normal 2 9 2 7 2 4" xfId="45105"/>
    <cellStyle name="Normal 2 9 2 7 2 5" xfId="45106"/>
    <cellStyle name="Normal 2 9 2 7 2 6" xfId="45107"/>
    <cellStyle name="Normal 2 9 2 7 3" xfId="45108"/>
    <cellStyle name="Normal 2 9 2 7 4" xfId="45109"/>
    <cellStyle name="Normal 2 9 2 7 5" xfId="45110"/>
    <cellStyle name="Normal 2 9 2 7 6" xfId="45111"/>
    <cellStyle name="Normal 2 9 2 7 7" xfId="45112"/>
    <cellStyle name="Normal 2 9 2 8" xfId="45113"/>
    <cellStyle name="Normal 2 9 2 8 2" xfId="45114"/>
    <cellStyle name="Normal 2 9 2 8 3" xfId="45115"/>
    <cellStyle name="Normal 2 9 2 8 4" xfId="45116"/>
    <cellStyle name="Normal 2 9 2 8 5" xfId="45117"/>
    <cellStyle name="Normal 2 9 2 8 6" xfId="45118"/>
    <cellStyle name="Normal 2 9 2 9" xfId="45119"/>
    <cellStyle name="Normal 2 9 20" xfId="45120"/>
    <cellStyle name="Normal 2 9 20 2" xfId="45121"/>
    <cellStyle name="Normal 2 9 20 3" xfId="45122"/>
    <cellStyle name="Normal 2 9 20 4" xfId="45123"/>
    <cellStyle name="Normal 2 9 20 5" xfId="45124"/>
    <cellStyle name="Normal 2 9 20 6" xfId="45125"/>
    <cellStyle name="Normal 2 9 21" xfId="45126"/>
    <cellStyle name="Normal 2 9 21 2" xfId="45127"/>
    <cellStyle name="Normal 2 9 21 3" xfId="45128"/>
    <cellStyle name="Normal 2 9 21 4" xfId="45129"/>
    <cellStyle name="Normal 2 9 21 5" xfId="45130"/>
    <cellStyle name="Normal 2 9 21 6" xfId="45131"/>
    <cellStyle name="Normal 2 9 22" xfId="45132"/>
    <cellStyle name="Normal 2 9 23" xfId="45133"/>
    <cellStyle name="Normal 2 9 24" xfId="45134"/>
    <cellStyle name="Normal 2 9 25" xfId="45135"/>
    <cellStyle name="Normal 2 9 26" xfId="45136"/>
    <cellStyle name="Normal 2 9 3" xfId="45137"/>
    <cellStyle name="Normal 2 9 3 10" xfId="45138"/>
    <cellStyle name="Normal 2 9 3 11" xfId="45139"/>
    <cellStyle name="Normal 2 9 3 12" xfId="45140"/>
    <cellStyle name="Normal 2 9 3 13" xfId="45141"/>
    <cellStyle name="Normal 2 9 3 2" xfId="45142"/>
    <cellStyle name="Normal 2 9 3 2 2" xfId="45143"/>
    <cellStyle name="Normal 2 9 3 2 2 2" xfId="45144"/>
    <cellStyle name="Normal 2 9 3 2 2 3" xfId="45145"/>
    <cellStyle name="Normal 2 9 3 2 2 4" xfId="45146"/>
    <cellStyle name="Normal 2 9 3 2 2 5" xfId="45147"/>
    <cellStyle name="Normal 2 9 3 2 2 6" xfId="45148"/>
    <cellStyle name="Normal 2 9 3 2 3" xfId="45149"/>
    <cellStyle name="Normal 2 9 3 2 4" xfId="45150"/>
    <cellStyle name="Normal 2 9 3 2 5" xfId="45151"/>
    <cellStyle name="Normal 2 9 3 2 6" xfId="45152"/>
    <cellStyle name="Normal 2 9 3 2 7" xfId="45153"/>
    <cellStyle name="Normal 2 9 3 3" xfId="45154"/>
    <cellStyle name="Normal 2 9 3 3 2" xfId="45155"/>
    <cellStyle name="Normal 2 9 3 3 2 2" xfId="45156"/>
    <cellStyle name="Normal 2 9 3 3 2 3" xfId="45157"/>
    <cellStyle name="Normal 2 9 3 3 2 4" xfId="45158"/>
    <cellStyle name="Normal 2 9 3 3 2 5" xfId="45159"/>
    <cellStyle name="Normal 2 9 3 3 2 6" xfId="45160"/>
    <cellStyle name="Normal 2 9 3 3 3" xfId="45161"/>
    <cellStyle name="Normal 2 9 3 3 4" xfId="45162"/>
    <cellStyle name="Normal 2 9 3 3 5" xfId="45163"/>
    <cellStyle name="Normal 2 9 3 3 6" xfId="45164"/>
    <cellStyle name="Normal 2 9 3 3 7" xfId="45165"/>
    <cellStyle name="Normal 2 9 3 4" xfId="45166"/>
    <cellStyle name="Normal 2 9 3 4 2" xfId="45167"/>
    <cellStyle name="Normal 2 9 3 4 2 2" xfId="45168"/>
    <cellStyle name="Normal 2 9 3 4 2 3" xfId="45169"/>
    <cellStyle name="Normal 2 9 3 4 2 4" xfId="45170"/>
    <cellStyle name="Normal 2 9 3 4 2 5" xfId="45171"/>
    <cellStyle name="Normal 2 9 3 4 2 6" xfId="45172"/>
    <cellStyle name="Normal 2 9 3 4 3" xfId="45173"/>
    <cellStyle name="Normal 2 9 3 4 4" xfId="45174"/>
    <cellStyle name="Normal 2 9 3 4 5" xfId="45175"/>
    <cellStyle name="Normal 2 9 3 4 6" xfId="45176"/>
    <cellStyle name="Normal 2 9 3 4 7" xfId="45177"/>
    <cellStyle name="Normal 2 9 3 5" xfId="45178"/>
    <cellStyle name="Normal 2 9 3 5 2" xfId="45179"/>
    <cellStyle name="Normal 2 9 3 5 2 2" xfId="45180"/>
    <cellStyle name="Normal 2 9 3 5 2 2 2" xfId="45181"/>
    <cellStyle name="Normal 2 9 3 5 2 3" xfId="45182"/>
    <cellStyle name="Normal 2 9 3 5 2 4" xfId="45183"/>
    <cellStyle name="Normal 2 9 3 5 2 5" xfId="45184"/>
    <cellStyle name="Normal 2 9 3 5 2 6" xfId="45185"/>
    <cellStyle name="Normal 2 9 3 5 3" xfId="45186"/>
    <cellStyle name="Normal 2 9 3 5 4" xfId="45187"/>
    <cellStyle name="Normal 2 9 3 5 5" xfId="45188"/>
    <cellStyle name="Normal 2 9 3 5 6" xfId="45189"/>
    <cellStyle name="Normal 2 9 3 5 7" xfId="45190"/>
    <cellStyle name="Normal 2 9 3 6" xfId="45191"/>
    <cellStyle name="Normal 2 9 3 6 2" xfId="45192"/>
    <cellStyle name="Normal 2 9 3 6 2 2" xfId="45193"/>
    <cellStyle name="Normal 2 9 3 6 2 3" xfId="45194"/>
    <cellStyle name="Normal 2 9 3 6 2 4" xfId="45195"/>
    <cellStyle name="Normal 2 9 3 6 2 5" xfId="45196"/>
    <cellStyle name="Normal 2 9 3 6 2 6" xfId="45197"/>
    <cellStyle name="Normal 2 9 3 6 3" xfId="45198"/>
    <cellStyle name="Normal 2 9 3 6 4" xfId="45199"/>
    <cellStyle name="Normal 2 9 3 6 5" xfId="45200"/>
    <cellStyle name="Normal 2 9 3 6 6" xfId="45201"/>
    <cellStyle name="Normal 2 9 3 6 7" xfId="45202"/>
    <cellStyle name="Normal 2 9 3 7" xfId="45203"/>
    <cellStyle name="Normal 2 9 3 7 2" xfId="45204"/>
    <cellStyle name="Normal 2 9 3 7 2 2" xfId="45205"/>
    <cellStyle name="Normal 2 9 3 7 2 3" xfId="45206"/>
    <cellStyle name="Normal 2 9 3 7 2 4" xfId="45207"/>
    <cellStyle name="Normal 2 9 3 7 2 5" xfId="45208"/>
    <cellStyle name="Normal 2 9 3 7 2 6" xfId="45209"/>
    <cellStyle name="Normal 2 9 3 7 3" xfId="45210"/>
    <cellStyle name="Normal 2 9 3 7 4" xfId="45211"/>
    <cellStyle name="Normal 2 9 3 7 5" xfId="45212"/>
    <cellStyle name="Normal 2 9 3 7 6" xfId="45213"/>
    <cellStyle name="Normal 2 9 3 7 7" xfId="45214"/>
    <cellStyle name="Normal 2 9 3 8" xfId="45215"/>
    <cellStyle name="Normal 2 9 3 8 2" xfId="45216"/>
    <cellStyle name="Normal 2 9 3 8 3" xfId="45217"/>
    <cellStyle name="Normal 2 9 3 8 4" xfId="45218"/>
    <cellStyle name="Normal 2 9 3 8 5" xfId="45219"/>
    <cellStyle name="Normal 2 9 3 8 6" xfId="45220"/>
    <cellStyle name="Normal 2 9 3 9" xfId="45221"/>
    <cellStyle name="Normal 2 9 4" xfId="45222"/>
    <cellStyle name="Normal 2 9 4 10" xfId="45223"/>
    <cellStyle name="Normal 2 9 4 11" xfId="45224"/>
    <cellStyle name="Normal 2 9 4 12" xfId="45225"/>
    <cellStyle name="Normal 2 9 4 13" xfId="45226"/>
    <cellStyle name="Normal 2 9 4 2" xfId="45227"/>
    <cellStyle name="Normal 2 9 4 2 2" xfId="45228"/>
    <cellStyle name="Normal 2 9 4 2 2 2" xfId="45229"/>
    <cellStyle name="Normal 2 9 4 2 2 3" xfId="45230"/>
    <cellStyle name="Normal 2 9 4 2 2 4" xfId="45231"/>
    <cellStyle name="Normal 2 9 4 2 2 5" xfId="45232"/>
    <cellStyle name="Normal 2 9 4 2 2 6" xfId="45233"/>
    <cellStyle name="Normal 2 9 4 2 3" xfId="45234"/>
    <cellStyle name="Normal 2 9 4 2 4" xfId="45235"/>
    <cellStyle name="Normal 2 9 4 2 5" xfId="45236"/>
    <cellStyle name="Normal 2 9 4 2 6" xfId="45237"/>
    <cellStyle name="Normal 2 9 4 2 7" xfId="45238"/>
    <cellStyle name="Normal 2 9 4 3" xfId="45239"/>
    <cellStyle name="Normal 2 9 4 3 2" xfId="45240"/>
    <cellStyle name="Normal 2 9 4 3 2 2" xfId="45241"/>
    <cellStyle name="Normal 2 9 4 3 2 2 2" xfId="45242"/>
    <cellStyle name="Normal 2 9 4 3 2 2 2 2" xfId="45243"/>
    <cellStyle name="Normal 2 9 4 3 2 2 3" xfId="45244"/>
    <cellStyle name="Normal 2 9 4 3 2 3" xfId="45245"/>
    <cellStyle name="Normal 2 9 4 3 2 4" xfId="45246"/>
    <cellStyle name="Normal 2 9 4 3 2 5" xfId="45247"/>
    <cellStyle name="Normal 2 9 4 3 2 6" xfId="45248"/>
    <cellStyle name="Normal 2 9 4 3 3" xfId="45249"/>
    <cellStyle name="Normal 2 9 4 3 4" xfId="45250"/>
    <cellStyle name="Normal 2 9 4 3 5" xfId="45251"/>
    <cellStyle name="Normal 2 9 4 3 6" xfId="45252"/>
    <cellStyle name="Normal 2 9 4 3 7" xfId="45253"/>
    <cellStyle name="Normal 2 9 4 4" xfId="45254"/>
    <cellStyle name="Normal 2 9 4 4 2" xfId="45255"/>
    <cellStyle name="Normal 2 9 4 4 2 2" xfId="45256"/>
    <cellStyle name="Normal 2 9 4 4 2 3" xfId="45257"/>
    <cellStyle name="Normal 2 9 4 4 2 4" xfId="45258"/>
    <cellStyle name="Normal 2 9 4 4 2 5" xfId="45259"/>
    <cellStyle name="Normal 2 9 4 4 2 6" xfId="45260"/>
    <cellStyle name="Normal 2 9 4 4 3" xfId="45261"/>
    <cellStyle name="Normal 2 9 4 4 4" xfId="45262"/>
    <cellStyle name="Normal 2 9 4 4 5" xfId="45263"/>
    <cellStyle name="Normal 2 9 4 4 6" xfId="45264"/>
    <cellStyle name="Normal 2 9 4 4 7" xfId="45265"/>
    <cellStyle name="Normal 2 9 4 5" xfId="45266"/>
    <cellStyle name="Normal 2 9 4 5 2" xfId="45267"/>
    <cellStyle name="Normal 2 9 4 5 2 2" xfId="45268"/>
    <cellStyle name="Normal 2 9 4 5 2 3" xfId="45269"/>
    <cellStyle name="Normal 2 9 4 5 2 4" xfId="45270"/>
    <cellStyle name="Normal 2 9 4 5 2 5" xfId="45271"/>
    <cellStyle name="Normal 2 9 4 5 2 6" xfId="45272"/>
    <cellStyle name="Normal 2 9 4 5 3" xfId="45273"/>
    <cellStyle name="Normal 2 9 4 5 4" xfId="45274"/>
    <cellStyle name="Normal 2 9 4 5 5" xfId="45275"/>
    <cellStyle name="Normal 2 9 4 5 6" xfId="45276"/>
    <cellStyle name="Normal 2 9 4 5 7" xfId="45277"/>
    <cellStyle name="Normal 2 9 4 6" xfId="45278"/>
    <cellStyle name="Normal 2 9 4 6 2" xfId="45279"/>
    <cellStyle name="Normal 2 9 4 6 2 2" xfId="45280"/>
    <cellStyle name="Normal 2 9 4 6 2 3" xfId="45281"/>
    <cellStyle name="Normal 2 9 4 6 2 4" xfId="45282"/>
    <cellStyle name="Normal 2 9 4 6 2 5" xfId="45283"/>
    <cellStyle name="Normal 2 9 4 6 2 6" xfId="45284"/>
    <cellStyle name="Normal 2 9 4 6 3" xfId="45285"/>
    <cellStyle name="Normal 2 9 4 6 4" xfId="45286"/>
    <cellStyle name="Normal 2 9 4 6 5" xfId="45287"/>
    <cellStyle name="Normal 2 9 4 6 6" xfId="45288"/>
    <cellStyle name="Normal 2 9 4 6 7" xfId="45289"/>
    <cellStyle name="Normal 2 9 4 7" xfId="45290"/>
    <cellStyle name="Normal 2 9 4 7 2" xfId="45291"/>
    <cellStyle name="Normal 2 9 4 7 2 2" xfId="45292"/>
    <cellStyle name="Normal 2 9 4 7 2 3" xfId="45293"/>
    <cellStyle name="Normal 2 9 4 7 2 4" xfId="45294"/>
    <cellStyle name="Normal 2 9 4 7 2 5" xfId="45295"/>
    <cellStyle name="Normal 2 9 4 7 2 6" xfId="45296"/>
    <cellStyle name="Normal 2 9 4 7 3" xfId="45297"/>
    <cellStyle name="Normal 2 9 4 7 4" xfId="45298"/>
    <cellStyle name="Normal 2 9 4 7 5" xfId="45299"/>
    <cellStyle name="Normal 2 9 4 7 6" xfId="45300"/>
    <cellStyle name="Normal 2 9 4 7 7" xfId="45301"/>
    <cellStyle name="Normal 2 9 4 8" xfId="45302"/>
    <cellStyle name="Normal 2 9 4 8 2" xfId="45303"/>
    <cellStyle name="Normal 2 9 4 8 3" xfId="45304"/>
    <cellStyle name="Normal 2 9 4 8 4" xfId="45305"/>
    <cellStyle name="Normal 2 9 4 8 5" xfId="45306"/>
    <cellStyle name="Normal 2 9 4 8 6" xfId="45307"/>
    <cellStyle name="Normal 2 9 4 9" xfId="45308"/>
    <cellStyle name="Normal 2 9 5" xfId="45309"/>
    <cellStyle name="Normal 2 9 5 10" xfId="45310"/>
    <cellStyle name="Normal 2 9 5 11" xfId="45311"/>
    <cellStyle name="Normal 2 9 5 12" xfId="45312"/>
    <cellStyle name="Normal 2 9 5 13" xfId="45313"/>
    <cellStyle name="Normal 2 9 5 2" xfId="45314"/>
    <cellStyle name="Normal 2 9 5 2 2" xfId="45315"/>
    <cellStyle name="Normal 2 9 5 2 2 2" xfId="45316"/>
    <cellStyle name="Normal 2 9 5 2 2 3" xfId="45317"/>
    <cellStyle name="Normal 2 9 5 2 2 3 2" xfId="45318"/>
    <cellStyle name="Normal 2 9 5 2 2 3 2 2" xfId="45319"/>
    <cellStyle name="Normal 2 9 5 2 2 3 3" xfId="45320"/>
    <cellStyle name="Normal 2 9 5 2 2 4" xfId="45321"/>
    <cellStyle name="Normal 2 9 5 2 2 5" xfId="45322"/>
    <cellStyle name="Normal 2 9 5 2 2 6" xfId="45323"/>
    <cellStyle name="Normal 2 9 5 2 3" xfId="45324"/>
    <cellStyle name="Normal 2 9 5 2 3 2" xfId="45325"/>
    <cellStyle name="Normal 2 9 5 2 3 2 2" xfId="45326"/>
    <cellStyle name="Normal 2 9 5 2 3 3" xfId="45327"/>
    <cellStyle name="Normal 2 9 5 2 4" xfId="45328"/>
    <cellStyle name="Normal 2 9 5 2 5" xfId="45329"/>
    <cellStyle name="Normal 2 9 5 2 6" xfId="45330"/>
    <cellStyle name="Normal 2 9 5 2 7" xfId="45331"/>
    <cellStyle name="Normal 2 9 5 3" xfId="45332"/>
    <cellStyle name="Normal 2 9 5 3 2" xfId="45333"/>
    <cellStyle name="Normal 2 9 5 3 2 2" xfId="45334"/>
    <cellStyle name="Normal 2 9 5 3 2 3" xfId="45335"/>
    <cellStyle name="Normal 2 9 5 3 2 4" xfId="45336"/>
    <cellStyle name="Normal 2 9 5 3 2 5" xfId="45337"/>
    <cellStyle name="Normal 2 9 5 3 2 6" xfId="45338"/>
    <cellStyle name="Normal 2 9 5 3 3" xfId="45339"/>
    <cellStyle name="Normal 2 9 5 3 4" xfId="45340"/>
    <cellStyle name="Normal 2 9 5 3 5" xfId="45341"/>
    <cellStyle name="Normal 2 9 5 3 6" xfId="45342"/>
    <cellStyle name="Normal 2 9 5 3 7" xfId="45343"/>
    <cellStyle name="Normal 2 9 5 4" xfId="45344"/>
    <cellStyle name="Normal 2 9 5 4 2" xfId="45345"/>
    <cellStyle name="Normal 2 9 5 4 2 2" xfId="45346"/>
    <cellStyle name="Normal 2 9 5 4 2 3" xfId="45347"/>
    <cellStyle name="Normal 2 9 5 4 2 4" xfId="45348"/>
    <cellStyle name="Normal 2 9 5 4 2 5" xfId="45349"/>
    <cellStyle name="Normal 2 9 5 4 2 6" xfId="45350"/>
    <cellStyle name="Normal 2 9 5 4 3" xfId="45351"/>
    <cellStyle name="Normal 2 9 5 4 4" xfId="45352"/>
    <cellStyle name="Normal 2 9 5 4 5" xfId="45353"/>
    <cellStyle name="Normal 2 9 5 4 6" xfId="45354"/>
    <cellStyle name="Normal 2 9 5 4 7" xfId="45355"/>
    <cellStyle name="Normal 2 9 5 5" xfId="45356"/>
    <cellStyle name="Normal 2 9 5 5 2" xfId="45357"/>
    <cellStyle name="Normal 2 9 5 5 2 2" xfId="45358"/>
    <cellStyle name="Normal 2 9 5 5 2 3" xfId="45359"/>
    <cellStyle name="Normal 2 9 5 5 2 4" xfId="45360"/>
    <cellStyle name="Normal 2 9 5 5 2 5" xfId="45361"/>
    <cellStyle name="Normal 2 9 5 5 2 6" xfId="45362"/>
    <cellStyle name="Normal 2 9 5 5 3" xfId="45363"/>
    <cellStyle name="Normal 2 9 5 5 3 2" xfId="45364"/>
    <cellStyle name="Normal 2 9 5 5 3 2 2" xfId="45365"/>
    <cellStyle name="Normal 2 9 5 5 3 3" xfId="45366"/>
    <cellStyle name="Normal 2 9 5 5 4" xfId="45367"/>
    <cellStyle name="Normal 2 9 5 5 5" xfId="45368"/>
    <cellStyle name="Normal 2 9 5 5 6" xfId="45369"/>
    <cellStyle name="Normal 2 9 5 5 7" xfId="45370"/>
    <cellStyle name="Normal 2 9 5 6" xfId="45371"/>
    <cellStyle name="Normal 2 9 5 6 2" xfId="45372"/>
    <cellStyle name="Normal 2 9 5 6 2 2" xfId="45373"/>
    <cellStyle name="Normal 2 9 5 6 2 3" xfId="45374"/>
    <cellStyle name="Normal 2 9 5 6 2 4" xfId="45375"/>
    <cellStyle name="Normal 2 9 5 6 2 5" xfId="45376"/>
    <cellStyle name="Normal 2 9 5 6 2 6" xfId="45377"/>
    <cellStyle name="Normal 2 9 5 6 3" xfId="45378"/>
    <cellStyle name="Normal 2 9 5 6 4" xfId="45379"/>
    <cellStyle name="Normal 2 9 5 6 5" xfId="45380"/>
    <cellStyle name="Normal 2 9 5 6 6" xfId="45381"/>
    <cellStyle name="Normal 2 9 5 6 7" xfId="45382"/>
    <cellStyle name="Normal 2 9 5 7" xfId="45383"/>
    <cellStyle name="Normal 2 9 5 7 2" xfId="45384"/>
    <cellStyle name="Normal 2 9 5 7 2 2" xfId="45385"/>
    <cellStyle name="Normal 2 9 5 7 2 3" xfId="45386"/>
    <cellStyle name="Normal 2 9 5 7 2 4" xfId="45387"/>
    <cellStyle name="Normal 2 9 5 7 2 5" xfId="45388"/>
    <cellStyle name="Normal 2 9 5 7 2 6" xfId="45389"/>
    <cellStyle name="Normal 2 9 5 7 3" xfId="45390"/>
    <cellStyle name="Normal 2 9 5 7 4" xfId="45391"/>
    <cellStyle name="Normal 2 9 5 7 5" xfId="45392"/>
    <cellStyle name="Normal 2 9 5 7 6" xfId="45393"/>
    <cellStyle name="Normal 2 9 5 7 7" xfId="45394"/>
    <cellStyle name="Normal 2 9 5 8" xfId="45395"/>
    <cellStyle name="Normal 2 9 5 8 2" xfId="45396"/>
    <cellStyle name="Normal 2 9 5 8 3" xfId="45397"/>
    <cellStyle name="Normal 2 9 5 8 4" xfId="45398"/>
    <cellStyle name="Normal 2 9 5 8 5" xfId="45399"/>
    <cellStyle name="Normal 2 9 5 8 6" xfId="45400"/>
    <cellStyle name="Normal 2 9 5 9" xfId="45401"/>
    <cellStyle name="Normal 2 9 6" xfId="45402"/>
    <cellStyle name="Normal 2 9 6 10" xfId="45403"/>
    <cellStyle name="Normal 2 9 6 11" xfId="45404"/>
    <cellStyle name="Normal 2 9 6 12" xfId="45405"/>
    <cellStyle name="Normal 2 9 6 13" xfId="45406"/>
    <cellStyle name="Normal 2 9 6 2" xfId="45407"/>
    <cellStyle name="Normal 2 9 6 2 2" xfId="45408"/>
    <cellStyle name="Normal 2 9 6 2 2 2" xfId="45409"/>
    <cellStyle name="Normal 2 9 6 2 2 3" xfId="45410"/>
    <cellStyle name="Normal 2 9 6 2 2 4" xfId="45411"/>
    <cellStyle name="Normal 2 9 6 2 2 5" xfId="45412"/>
    <cellStyle name="Normal 2 9 6 2 2 6" xfId="45413"/>
    <cellStyle name="Normal 2 9 6 2 3" xfId="45414"/>
    <cellStyle name="Normal 2 9 6 2 4" xfId="45415"/>
    <cellStyle name="Normal 2 9 6 2 4 2" xfId="45416"/>
    <cellStyle name="Normal 2 9 6 2 4 2 2" xfId="45417"/>
    <cellStyle name="Normal 2 9 6 2 4 3" xfId="45418"/>
    <cellStyle name="Normal 2 9 6 2 5" xfId="45419"/>
    <cellStyle name="Normal 2 9 6 2 6" xfId="45420"/>
    <cellStyle name="Normal 2 9 6 2 7" xfId="45421"/>
    <cellStyle name="Normal 2 9 6 3" xfId="45422"/>
    <cellStyle name="Normal 2 9 6 3 2" xfId="45423"/>
    <cellStyle name="Normal 2 9 6 3 2 2" xfId="45424"/>
    <cellStyle name="Normal 2 9 6 3 2 3" xfId="45425"/>
    <cellStyle name="Normal 2 9 6 3 2 4" xfId="45426"/>
    <cellStyle name="Normal 2 9 6 3 2 5" xfId="45427"/>
    <cellStyle name="Normal 2 9 6 3 2 6" xfId="45428"/>
    <cellStyle name="Normal 2 9 6 3 3" xfId="45429"/>
    <cellStyle name="Normal 2 9 6 3 4" xfId="45430"/>
    <cellStyle name="Normal 2 9 6 3 5" xfId="45431"/>
    <cellStyle name="Normal 2 9 6 3 6" xfId="45432"/>
    <cellStyle name="Normal 2 9 6 3 7" xfId="45433"/>
    <cellStyle name="Normal 2 9 6 4" xfId="45434"/>
    <cellStyle name="Normal 2 9 6 4 2" xfId="45435"/>
    <cellStyle name="Normal 2 9 6 4 2 2" xfId="45436"/>
    <cellStyle name="Normal 2 9 6 4 2 3" xfId="45437"/>
    <cellStyle name="Normal 2 9 6 4 2 4" xfId="45438"/>
    <cellStyle name="Normal 2 9 6 4 2 5" xfId="45439"/>
    <cellStyle name="Normal 2 9 6 4 2 6" xfId="45440"/>
    <cellStyle name="Normal 2 9 6 4 3" xfId="45441"/>
    <cellStyle name="Normal 2 9 6 4 4" xfId="45442"/>
    <cellStyle name="Normal 2 9 6 4 5" xfId="45443"/>
    <cellStyle name="Normal 2 9 6 4 6" xfId="45444"/>
    <cellStyle name="Normal 2 9 6 4 7" xfId="45445"/>
    <cellStyle name="Normal 2 9 6 5" xfId="45446"/>
    <cellStyle name="Normal 2 9 6 5 2" xfId="45447"/>
    <cellStyle name="Normal 2 9 6 5 2 2" xfId="45448"/>
    <cellStyle name="Normal 2 9 6 5 2 3" xfId="45449"/>
    <cellStyle name="Normal 2 9 6 5 2 4" xfId="45450"/>
    <cellStyle name="Normal 2 9 6 5 2 5" xfId="45451"/>
    <cellStyle name="Normal 2 9 6 5 2 6" xfId="45452"/>
    <cellStyle name="Normal 2 9 6 5 3" xfId="45453"/>
    <cellStyle name="Normal 2 9 6 5 4" xfId="45454"/>
    <cellStyle name="Normal 2 9 6 5 5" xfId="45455"/>
    <cellStyle name="Normal 2 9 6 5 6" xfId="45456"/>
    <cellStyle name="Normal 2 9 6 5 7" xfId="45457"/>
    <cellStyle name="Normal 2 9 6 6" xfId="45458"/>
    <cellStyle name="Normal 2 9 6 6 2" xfId="45459"/>
    <cellStyle name="Normal 2 9 6 6 2 2" xfId="45460"/>
    <cellStyle name="Normal 2 9 6 6 2 3" xfId="45461"/>
    <cellStyle name="Normal 2 9 6 6 2 4" xfId="45462"/>
    <cellStyle name="Normal 2 9 6 6 2 5" xfId="45463"/>
    <cellStyle name="Normal 2 9 6 6 2 6" xfId="45464"/>
    <cellStyle name="Normal 2 9 6 6 3" xfId="45465"/>
    <cellStyle name="Normal 2 9 6 6 4" xfId="45466"/>
    <cellStyle name="Normal 2 9 6 6 5" xfId="45467"/>
    <cellStyle name="Normal 2 9 6 6 6" xfId="45468"/>
    <cellStyle name="Normal 2 9 6 6 7" xfId="45469"/>
    <cellStyle name="Normal 2 9 6 7" xfId="45470"/>
    <cellStyle name="Normal 2 9 6 7 2" xfId="45471"/>
    <cellStyle name="Normal 2 9 6 7 2 2" xfId="45472"/>
    <cellStyle name="Normal 2 9 6 7 2 3" xfId="45473"/>
    <cellStyle name="Normal 2 9 6 7 2 4" xfId="45474"/>
    <cellStyle name="Normal 2 9 6 7 2 5" xfId="45475"/>
    <cellStyle name="Normal 2 9 6 7 2 6" xfId="45476"/>
    <cellStyle name="Normal 2 9 6 7 3" xfId="45477"/>
    <cellStyle name="Normal 2 9 6 7 4" xfId="45478"/>
    <cellStyle name="Normal 2 9 6 7 5" xfId="45479"/>
    <cellStyle name="Normal 2 9 6 7 6" xfId="45480"/>
    <cellStyle name="Normal 2 9 6 7 7" xfId="45481"/>
    <cellStyle name="Normal 2 9 6 8" xfId="45482"/>
    <cellStyle name="Normal 2 9 6 8 2" xfId="45483"/>
    <cellStyle name="Normal 2 9 6 8 3" xfId="45484"/>
    <cellStyle name="Normal 2 9 6 8 4" xfId="45485"/>
    <cellStyle name="Normal 2 9 6 8 5" xfId="45486"/>
    <cellStyle name="Normal 2 9 6 8 6" xfId="45487"/>
    <cellStyle name="Normal 2 9 6 9" xfId="45488"/>
    <cellStyle name="Normal 2 9 7" xfId="45489"/>
    <cellStyle name="Normal 2 9 7 10" xfId="45490"/>
    <cellStyle name="Normal 2 9 7 11" xfId="45491"/>
    <cellStyle name="Normal 2 9 7 12" xfId="45492"/>
    <cellStyle name="Normal 2 9 7 13" xfId="45493"/>
    <cellStyle name="Normal 2 9 7 2" xfId="45494"/>
    <cellStyle name="Normal 2 9 7 2 2" xfId="45495"/>
    <cellStyle name="Normal 2 9 7 2 2 2" xfId="45496"/>
    <cellStyle name="Normal 2 9 7 2 2 3" xfId="45497"/>
    <cellStyle name="Normal 2 9 7 2 2 4" xfId="45498"/>
    <cellStyle name="Normal 2 9 7 2 2 5" xfId="45499"/>
    <cellStyle name="Normal 2 9 7 2 2 6" xfId="45500"/>
    <cellStyle name="Normal 2 9 7 2 3" xfId="45501"/>
    <cellStyle name="Normal 2 9 7 2 4" xfId="45502"/>
    <cellStyle name="Normal 2 9 7 2 5" xfId="45503"/>
    <cellStyle name="Normal 2 9 7 2 6" xfId="45504"/>
    <cellStyle name="Normal 2 9 7 2 7" xfId="45505"/>
    <cellStyle name="Normal 2 9 7 3" xfId="45506"/>
    <cellStyle name="Normal 2 9 7 3 2" xfId="45507"/>
    <cellStyle name="Normal 2 9 7 3 2 2" xfId="45508"/>
    <cellStyle name="Normal 2 9 7 3 2 3" xfId="45509"/>
    <cellStyle name="Normal 2 9 7 3 2 4" xfId="45510"/>
    <cellStyle name="Normal 2 9 7 3 2 5" xfId="45511"/>
    <cellStyle name="Normal 2 9 7 3 2 6" xfId="45512"/>
    <cellStyle name="Normal 2 9 7 3 3" xfId="45513"/>
    <cellStyle name="Normal 2 9 7 3 4" xfId="45514"/>
    <cellStyle name="Normal 2 9 7 3 5" xfId="45515"/>
    <cellStyle name="Normal 2 9 7 3 6" xfId="45516"/>
    <cellStyle name="Normal 2 9 7 3 7" xfId="45517"/>
    <cellStyle name="Normal 2 9 7 4" xfId="45518"/>
    <cellStyle name="Normal 2 9 7 4 2" xfId="45519"/>
    <cellStyle name="Normal 2 9 7 4 2 2" xfId="45520"/>
    <cellStyle name="Normal 2 9 7 4 2 3" xfId="45521"/>
    <cellStyle name="Normal 2 9 7 4 2 3 2" xfId="45522"/>
    <cellStyle name="Normal 2 9 7 4 2 3 2 2" xfId="45523"/>
    <cellStyle name="Normal 2 9 7 4 2 3 3" xfId="45524"/>
    <cellStyle name="Normal 2 9 7 4 2 4" xfId="45525"/>
    <cellStyle name="Normal 2 9 7 4 2 5" xfId="45526"/>
    <cellStyle name="Normal 2 9 7 4 2 6" xfId="45527"/>
    <cellStyle name="Normal 2 9 7 4 3" xfId="45528"/>
    <cellStyle name="Normal 2 9 7 4 4" xfId="45529"/>
    <cellStyle name="Normal 2 9 7 4 5" xfId="45530"/>
    <cellStyle name="Normal 2 9 7 4 6" xfId="45531"/>
    <cellStyle name="Normal 2 9 7 4 7" xfId="45532"/>
    <cellStyle name="Normal 2 9 7 5" xfId="45533"/>
    <cellStyle name="Normal 2 9 7 5 2" xfId="45534"/>
    <cellStyle name="Normal 2 9 7 5 2 2" xfId="45535"/>
    <cellStyle name="Normal 2 9 7 5 2 3" xfId="45536"/>
    <cellStyle name="Normal 2 9 7 5 2 4" xfId="45537"/>
    <cellStyle name="Normal 2 9 7 5 2 5" xfId="45538"/>
    <cellStyle name="Normal 2 9 7 5 2 6" xfId="45539"/>
    <cellStyle name="Normal 2 9 7 5 3" xfId="45540"/>
    <cellStyle name="Normal 2 9 7 5 4" xfId="45541"/>
    <cellStyle name="Normal 2 9 7 5 5" xfId="45542"/>
    <cellStyle name="Normal 2 9 7 5 6" xfId="45543"/>
    <cellStyle name="Normal 2 9 7 5 7" xfId="45544"/>
    <cellStyle name="Normal 2 9 7 6" xfId="45545"/>
    <cellStyle name="Normal 2 9 7 6 2" xfId="45546"/>
    <cellStyle name="Normal 2 9 7 6 2 2" xfId="45547"/>
    <cellStyle name="Normal 2 9 7 6 2 3" xfId="45548"/>
    <cellStyle name="Normal 2 9 7 6 2 4" xfId="45549"/>
    <cellStyle name="Normal 2 9 7 6 2 5" xfId="45550"/>
    <cellStyle name="Normal 2 9 7 6 2 6" xfId="45551"/>
    <cellStyle name="Normal 2 9 7 6 3" xfId="45552"/>
    <cellStyle name="Normal 2 9 7 6 4" xfId="45553"/>
    <cellStyle name="Normal 2 9 7 6 5" xfId="45554"/>
    <cellStyle name="Normal 2 9 7 6 6" xfId="45555"/>
    <cellStyle name="Normal 2 9 7 6 7" xfId="45556"/>
    <cellStyle name="Normal 2 9 7 7" xfId="45557"/>
    <cellStyle name="Normal 2 9 7 7 2" xfId="45558"/>
    <cellStyle name="Normal 2 9 7 7 2 2" xfId="45559"/>
    <cellStyle name="Normal 2 9 7 7 2 3" xfId="45560"/>
    <cellStyle name="Normal 2 9 7 7 2 4" xfId="45561"/>
    <cellStyle name="Normal 2 9 7 7 2 5" xfId="45562"/>
    <cellStyle name="Normal 2 9 7 7 2 6" xfId="45563"/>
    <cellStyle name="Normal 2 9 7 7 3" xfId="45564"/>
    <cellStyle name="Normal 2 9 7 7 4" xfId="45565"/>
    <cellStyle name="Normal 2 9 7 7 5" xfId="45566"/>
    <cellStyle name="Normal 2 9 7 7 6" xfId="45567"/>
    <cellStyle name="Normal 2 9 7 7 7" xfId="45568"/>
    <cellStyle name="Normal 2 9 7 8" xfId="45569"/>
    <cellStyle name="Normal 2 9 7 8 2" xfId="45570"/>
    <cellStyle name="Normal 2 9 7 8 3" xfId="45571"/>
    <cellStyle name="Normal 2 9 7 8 4" xfId="45572"/>
    <cellStyle name="Normal 2 9 7 8 5" xfId="45573"/>
    <cellStyle name="Normal 2 9 7 8 6" xfId="45574"/>
    <cellStyle name="Normal 2 9 7 9" xfId="45575"/>
    <cellStyle name="Normal 2 9 8" xfId="45576"/>
    <cellStyle name="Normal 2 9 8 10" xfId="45577"/>
    <cellStyle name="Normal 2 9 8 11" xfId="45578"/>
    <cellStyle name="Normal 2 9 8 12" xfId="45579"/>
    <cellStyle name="Normal 2 9 8 13" xfId="45580"/>
    <cellStyle name="Normal 2 9 8 2" xfId="45581"/>
    <cellStyle name="Normal 2 9 8 2 2" xfId="45582"/>
    <cellStyle name="Normal 2 9 8 2 2 2" xfId="45583"/>
    <cellStyle name="Normal 2 9 8 2 2 3" xfId="45584"/>
    <cellStyle name="Normal 2 9 8 2 2 4" xfId="45585"/>
    <cellStyle name="Normal 2 9 8 2 2 5" xfId="45586"/>
    <cellStyle name="Normal 2 9 8 2 2 6" xfId="45587"/>
    <cellStyle name="Normal 2 9 8 2 3" xfId="45588"/>
    <cellStyle name="Normal 2 9 8 2 4" xfId="45589"/>
    <cellStyle name="Normal 2 9 8 2 5" xfId="45590"/>
    <cellStyle name="Normal 2 9 8 2 6" xfId="45591"/>
    <cellStyle name="Normal 2 9 8 2 7" xfId="45592"/>
    <cellStyle name="Normal 2 9 8 3" xfId="45593"/>
    <cellStyle name="Normal 2 9 8 3 2" xfId="45594"/>
    <cellStyle name="Normal 2 9 8 3 2 2" xfId="45595"/>
    <cellStyle name="Normal 2 9 8 3 2 3" xfId="45596"/>
    <cellStyle name="Normal 2 9 8 3 2 4" xfId="45597"/>
    <cellStyle name="Normal 2 9 8 3 2 5" xfId="45598"/>
    <cellStyle name="Normal 2 9 8 3 2 6" xfId="45599"/>
    <cellStyle name="Normal 2 9 8 3 3" xfId="45600"/>
    <cellStyle name="Normal 2 9 8 3 4" xfId="45601"/>
    <cellStyle name="Normal 2 9 8 3 5" xfId="45602"/>
    <cellStyle name="Normal 2 9 8 3 6" xfId="45603"/>
    <cellStyle name="Normal 2 9 8 3 7" xfId="45604"/>
    <cellStyle name="Normal 2 9 8 4" xfId="45605"/>
    <cellStyle name="Normal 2 9 8 4 2" xfId="45606"/>
    <cellStyle name="Normal 2 9 8 4 2 2" xfId="45607"/>
    <cellStyle name="Normal 2 9 8 4 2 3" xfId="45608"/>
    <cellStyle name="Normal 2 9 8 4 2 4" xfId="45609"/>
    <cellStyle name="Normal 2 9 8 4 2 5" xfId="45610"/>
    <cellStyle name="Normal 2 9 8 4 2 6" xfId="45611"/>
    <cellStyle name="Normal 2 9 8 4 3" xfId="45612"/>
    <cellStyle name="Normal 2 9 8 4 4" xfId="45613"/>
    <cellStyle name="Normal 2 9 8 4 5" xfId="45614"/>
    <cellStyle name="Normal 2 9 8 4 6" xfId="45615"/>
    <cellStyle name="Normal 2 9 8 4 7" xfId="45616"/>
    <cellStyle name="Normal 2 9 8 5" xfId="45617"/>
    <cellStyle name="Normal 2 9 8 5 2" xfId="45618"/>
    <cellStyle name="Normal 2 9 8 5 2 2" xfId="45619"/>
    <cellStyle name="Normal 2 9 8 5 2 3" xfId="45620"/>
    <cellStyle name="Normal 2 9 8 5 2 3 2" xfId="45621"/>
    <cellStyle name="Normal 2 9 8 5 2 3 2 2" xfId="45622"/>
    <cellStyle name="Normal 2 9 8 5 2 3 3" xfId="45623"/>
    <cellStyle name="Normal 2 9 8 5 2 4" xfId="45624"/>
    <cellStyle name="Normal 2 9 8 5 2 5" xfId="45625"/>
    <cellStyle name="Normal 2 9 8 5 2 6" xfId="45626"/>
    <cellStyle name="Normal 2 9 8 5 3" xfId="45627"/>
    <cellStyle name="Normal 2 9 8 5 4" xfId="45628"/>
    <cellStyle name="Normal 2 9 8 5 5" xfId="45629"/>
    <cellStyle name="Normal 2 9 8 5 6" xfId="45630"/>
    <cellStyle name="Normal 2 9 8 5 7" xfId="45631"/>
    <cellStyle name="Normal 2 9 8 6" xfId="45632"/>
    <cellStyle name="Normal 2 9 8 6 2" xfId="45633"/>
    <cellStyle name="Normal 2 9 8 6 2 2" xfId="45634"/>
    <cellStyle name="Normal 2 9 8 6 2 3" xfId="45635"/>
    <cellStyle name="Normal 2 9 8 6 2 4" xfId="45636"/>
    <cellStyle name="Normal 2 9 8 6 2 5" xfId="45637"/>
    <cellStyle name="Normal 2 9 8 6 2 6" xfId="45638"/>
    <cellStyle name="Normal 2 9 8 6 3" xfId="45639"/>
    <cellStyle name="Normal 2 9 8 6 4" xfId="45640"/>
    <cellStyle name="Normal 2 9 8 6 5" xfId="45641"/>
    <cellStyle name="Normal 2 9 8 6 6" xfId="45642"/>
    <cellStyle name="Normal 2 9 8 6 7" xfId="45643"/>
    <cellStyle name="Normal 2 9 8 7" xfId="45644"/>
    <cellStyle name="Normal 2 9 8 7 2" xfId="45645"/>
    <cellStyle name="Normal 2 9 8 7 2 2" xfId="45646"/>
    <cellStyle name="Normal 2 9 8 7 2 3" xfId="45647"/>
    <cellStyle name="Normal 2 9 8 7 2 4" xfId="45648"/>
    <cellStyle name="Normal 2 9 8 7 2 5" xfId="45649"/>
    <cellStyle name="Normal 2 9 8 7 2 6" xfId="45650"/>
    <cellStyle name="Normal 2 9 8 7 3" xfId="45651"/>
    <cellStyle name="Normal 2 9 8 7 4" xfId="45652"/>
    <cellStyle name="Normal 2 9 8 7 5" xfId="45653"/>
    <cellStyle name="Normal 2 9 8 7 6" xfId="45654"/>
    <cellStyle name="Normal 2 9 8 7 7" xfId="45655"/>
    <cellStyle name="Normal 2 9 8 8" xfId="45656"/>
    <cellStyle name="Normal 2 9 8 8 2" xfId="45657"/>
    <cellStyle name="Normal 2 9 8 8 3" xfId="45658"/>
    <cellStyle name="Normal 2 9 8 8 4" xfId="45659"/>
    <cellStyle name="Normal 2 9 8 8 5" xfId="45660"/>
    <cellStyle name="Normal 2 9 8 8 6" xfId="45661"/>
    <cellStyle name="Normal 2 9 8 9" xfId="45662"/>
    <cellStyle name="Normal 2 9 9" xfId="45663"/>
    <cellStyle name="Normal 2 9 9 10" xfId="45664"/>
    <cellStyle name="Normal 2 9 9 11" xfId="45665"/>
    <cellStyle name="Normal 2 9 9 12" xfId="45666"/>
    <cellStyle name="Normal 2 9 9 13" xfId="45667"/>
    <cellStyle name="Normal 2 9 9 2" xfId="45668"/>
    <cellStyle name="Normal 2 9 9 2 2" xfId="45669"/>
    <cellStyle name="Normal 2 9 9 2 2 2" xfId="45670"/>
    <cellStyle name="Normal 2 9 9 2 2 3" xfId="45671"/>
    <cellStyle name="Normal 2 9 9 2 2 4" xfId="45672"/>
    <cellStyle name="Normal 2 9 9 2 2 5" xfId="45673"/>
    <cellStyle name="Normal 2 9 9 2 2 6" xfId="45674"/>
    <cellStyle name="Normal 2 9 9 2 3" xfId="45675"/>
    <cellStyle name="Normal 2 9 9 2 4" xfId="45676"/>
    <cellStyle name="Normal 2 9 9 2 5" xfId="45677"/>
    <cellStyle name="Normal 2 9 9 2 6" xfId="45678"/>
    <cellStyle name="Normal 2 9 9 2 7" xfId="45679"/>
    <cellStyle name="Normal 2 9 9 3" xfId="45680"/>
    <cellStyle name="Normal 2 9 9 3 2" xfId="45681"/>
    <cellStyle name="Normal 2 9 9 3 2 2" xfId="45682"/>
    <cellStyle name="Normal 2 9 9 3 2 2 2" xfId="45683"/>
    <cellStyle name="Normal 2 9 9 3 2 3" xfId="45684"/>
    <cellStyle name="Normal 2 9 9 3 2 4" xfId="45685"/>
    <cellStyle name="Normal 2 9 9 3 2 5" xfId="45686"/>
    <cellStyle name="Normal 2 9 9 3 2 6" xfId="45687"/>
    <cellStyle name="Normal 2 9 9 3 3" xfId="45688"/>
    <cellStyle name="Normal 2 9 9 3 4" xfId="45689"/>
    <cellStyle name="Normal 2 9 9 3 5" xfId="45690"/>
    <cellStyle name="Normal 2 9 9 3 6" xfId="45691"/>
    <cellStyle name="Normal 2 9 9 3 7" xfId="45692"/>
    <cellStyle name="Normal 2 9 9 4" xfId="45693"/>
    <cellStyle name="Normal 2 9 9 4 2" xfId="45694"/>
    <cellStyle name="Normal 2 9 9 4 2 2" xfId="45695"/>
    <cellStyle name="Normal 2 9 9 4 2 3" xfId="45696"/>
    <cellStyle name="Normal 2 9 9 4 2 4" xfId="45697"/>
    <cellStyle name="Normal 2 9 9 4 2 5" xfId="45698"/>
    <cellStyle name="Normal 2 9 9 4 2 6" xfId="45699"/>
    <cellStyle name="Normal 2 9 9 4 3" xfId="45700"/>
    <cellStyle name="Normal 2 9 9 4 4" xfId="45701"/>
    <cellStyle name="Normal 2 9 9 4 5" xfId="45702"/>
    <cellStyle name="Normal 2 9 9 4 6" xfId="45703"/>
    <cellStyle name="Normal 2 9 9 4 7" xfId="45704"/>
    <cellStyle name="Normal 2 9 9 5" xfId="45705"/>
    <cellStyle name="Normal 2 9 9 5 2" xfId="45706"/>
    <cellStyle name="Normal 2 9 9 5 2 2" xfId="45707"/>
    <cellStyle name="Normal 2 9 9 5 2 3" xfId="45708"/>
    <cellStyle name="Normal 2 9 9 5 2 4" xfId="45709"/>
    <cellStyle name="Normal 2 9 9 5 2 5" xfId="45710"/>
    <cellStyle name="Normal 2 9 9 5 2 6" xfId="45711"/>
    <cellStyle name="Normal 2 9 9 5 3" xfId="45712"/>
    <cellStyle name="Normal 2 9 9 5 4" xfId="45713"/>
    <cellStyle name="Normal 2 9 9 5 5" xfId="45714"/>
    <cellStyle name="Normal 2 9 9 5 6" xfId="45715"/>
    <cellStyle name="Normal 2 9 9 5 7" xfId="45716"/>
    <cellStyle name="Normal 2 9 9 6" xfId="45717"/>
    <cellStyle name="Normal 2 9 9 6 2" xfId="45718"/>
    <cellStyle name="Normal 2 9 9 6 2 2" xfId="45719"/>
    <cellStyle name="Normal 2 9 9 6 2 3" xfId="45720"/>
    <cellStyle name="Normal 2 9 9 6 2 4" xfId="45721"/>
    <cellStyle name="Normal 2 9 9 6 2 5" xfId="45722"/>
    <cellStyle name="Normal 2 9 9 6 2 6" xfId="45723"/>
    <cellStyle name="Normal 2 9 9 6 3" xfId="45724"/>
    <cellStyle name="Normal 2 9 9 6 4" xfId="45725"/>
    <cellStyle name="Normal 2 9 9 6 5" xfId="45726"/>
    <cellStyle name="Normal 2 9 9 6 6" xfId="45727"/>
    <cellStyle name="Normal 2 9 9 6 7" xfId="45728"/>
    <cellStyle name="Normal 2 9 9 7" xfId="45729"/>
    <cellStyle name="Normal 2 9 9 7 2" xfId="45730"/>
    <cellStyle name="Normal 2 9 9 7 2 2" xfId="45731"/>
    <cellStyle name="Normal 2 9 9 7 2 3" xfId="45732"/>
    <cellStyle name="Normal 2 9 9 7 2 4" xfId="45733"/>
    <cellStyle name="Normal 2 9 9 7 2 5" xfId="45734"/>
    <cellStyle name="Normal 2 9 9 7 2 6" xfId="45735"/>
    <cellStyle name="Normal 2 9 9 7 3" xfId="45736"/>
    <cellStyle name="Normal 2 9 9 7 4" xfId="45737"/>
    <cellStyle name="Normal 2 9 9 7 5" xfId="45738"/>
    <cellStyle name="Normal 2 9 9 7 6" xfId="45739"/>
    <cellStyle name="Normal 2 9 9 7 7" xfId="45740"/>
    <cellStyle name="Normal 2 9 9 8" xfId="45741"/>
    <cellStyle name="Normal 2 9 9 8 2" xfId="45742"/>
    <cellStyle name="Normal 2 9 9 8 3" xfId="45743"/>
    <cellStyle name="Normal 2 9 9 8 4" xfId="45744"/>
    <cellStyle name="Normal 2 9 9 8 5" xfId="45745"/>
    <cellStyle name="Normal 2 9 9 8 6" xfId="45746"/>
    <cellStyle name="Normal 2 9 9 9" xfId="45747"/>
    <cellStyle name="Normal 2_FAR MACI_new" xfId="45748"/>
    <cellStyle name="Normal 20" xfId="45749"/>
    <cellStyle name="Normal 20 10" xfId="45750"/>
    <cellStyle name="Normal 20 10 2" xfId="45751"/>
    <cellStyle name="Normal 20 10 3" xfId="45752"/>
    <cellStyle name="Normal 20 11" xfId="45753"/>
    <cellStyle name="Normal 20 11 2" xfId="45754"/>
    <cellStyle name="Normal 20 12" xfId="45755"/>
    <cellStyle name="Normal 20 12 2" xfId="45756"/>
    <cellStyle name="Normal 20 13" xfId="45757"/>
    <cellStyle name="Normal 20 13 2" xfId="45758"/>
    <cellStyle name="Normal 20 14" xfId="45759"/>
    <cellStyle name="Normal 20 14 2" xfId="45760"/>
    <cellStyle name="Normal 20 15" xfId="45761"/>
    <cellStyle name="Normal 20 15 2" xfId="45762"/>
    <cellStyle name="Normal 20 16" xfId="45763"/>
    <cellStyle name="Normal 20 16 2" xfId="45764"/>
    <cellStyle name="Normal 20 17" xfId="45765"/>
    <cellStyle name="Normal 20 17 2" xfId="45766"/>
    <cellStyle name="Normal 20 18" xfId="45767"/>
    <cellStyle name="Normal 20 18 2" xfId="45768"/>
    <cellStyle name="Normal 20 19" xfId="45769"/>
    <cellStyle name="Normal 20 19 2" xfId="45770"/>
    <cellStyle name="Normal 20 2" xfId="45771"/>
    <cellStyle name="Normal 20 2 10" xfId="45772"/>
    <cellStyle name="Normal 20 2 11" xfId="45773"/>
    <cellStyle name="Normal 20 2 12" xfId="45774"/>
    <cellStyle name="Normal 20 2 13" xfId="45775"/>
    <cellStyle name="Normal 20 2 14" xfId="45776"/>
    <cellStyle name="Normal 20 2 15" xfId="45777"/>
    <cellStyle name="Normal 20 2 16" xfId="45778"/>
    <cellStyle name="Normal 20 2 17" xfId="45779"/>
    <cellStyle name="Normal 20 2 18" xfId="45780"/>
    <cellStyle name="Normal 20 2 19" xfId="45781"/>
    <cellStyle name="Normal 20 2 2" xfId="45782"/>
    <cellStyle name="Normal 20 2 2 10" xfId="45783"/>
    <cellStyle name="Normal 20 2 2 11" xfId="45784"/>
    <cellStyle name="Normal 20 2 2 12" xfId="45785"/>
    <cellStyle name="Normal 20 2 2 13" xfId="45786"/>
    <cellStyle name="Normal 20 2 2 14" xfId="45787"/>
    <cellStyle name="Normal 20 2 2 15" xfId="45788"/>
    <cellStyle name="Normal 20 2 2 16" xfId="45789"/>
    <cellStyle name="Normal 20 2 2 17" xfId="45790"/>
    <cellStyle name="Normal 20 2 2 18" xfId="45791"/>
    <cellStyle name="Normal 20 2 2 19" xfId="45792"/>
    <cellStyle name="Normal 20 2 2 2" xfId="45793"/>
    <cellStyle name="Normal 20 2 2 20" xfId="45794"/>
    <cellStyle name="Normal 20 2 2 21" xfId="45795"/>
    <cellStyle name="Normal 20 2 2 22" xfId="45796"/>
    <cellStyle name="Normal 20 2 2 23" xfId="45797"/>
    <cellStyle name="Normal 20 2 2 24" xfId="45798"/>
    <cellStyle name="Normal 20 2 2 25" xfId="45799"/>
    <cellStyle name="Normal 20 2 2 26" xfId="45800"/>
    <cellStyle name="Normal 20 2 2 27" xfId="45801"/>
    <cellStyle name="Normal 20 2 2 3" xfId="45802"/>
    <cellStyle name="Normal 20 2 2 4" xfId="45803"/>
    <cellStyle name="Normal 20 2 2 5" xfId="45804"/>
    <cellStyle name="Normal 20 2 2 6" xfId="45805"/>
    <cellStyle name="Normal 20 2 2 7" xfId="45806"/>
    <cellStyle name="Normal 20 2 2 8" xfId="45807"/>
    <cellStyle name="Normal 20 2 2 9" xfId="45808"/>
    <cellStyle name="Normal 20 2 20" xfId="45809"/>
    <cellStyle name="Normal 20 2 21" xfId="45810"/>
    <cellStyle name="Normal 20 2 22" xfId="45811"/>
    <cellStyle name="Normal 20 2 23" xfId="45812"/>
    <cellStyle name="Normal 20 2 24" xfId="45813"/>
    <cellStyle name="Normal 20 2 25" xfId="45814"/>
    <cellStyle name="Normal 20 2 26" xfId="45815"/>
    <cellStyle name="Normal 20 2 27" xfId="45816"/>
    <cellStyle name="Normal 20 2 3" xfId="45817"/>
    <cellStyle name="Normal 20 2 4" xfId="45818"/>
    <cellStyle name="Normal 20 2 5" xfId="45819"/>
    <cellStyle name="Normal 20 2 6" xfId="45820"/>
    <cellStyle name="Normal 20 2 7" xfId="45821"/>
    <cellStyle name="Normal 20 2 8" xfId="45822"/>
    <cellStyle name="Normal 20 2 9" xfId="45823"/>
    <cellStyle name="Normal 20 20" xfId="45824"/>
    <cellStyle name="Normal 20 20 2" xfId="45825"/>
    <cellStyle name="Normal 20 21" xfId="45826"/>
    <cellStyle name="Normal 20 21 2" xfId="45827"/>
    <cellStyle name="Normal 20 22" xfId="45828"/>
    <cellStyle name="Normal 20 22 2" xfId="45829"/>
    <cellStyle name="Normal 20 23" xfId="45830"/>
    <cellStyle name="Normal 20 23 2" xfId="45831"/>
    <cellStyle name="Normal 20 24" xfId="45832"/>
    <cellStyle name="Normal 20 24 2" xfId="45833"/>
    <cellStyle name="Normal 20 25" xfId="45834"/>
    <cellStyle name="Normal 20 25 2" xfId="45835"/>
    <cellStyle name="Normal 20 26" xfId="45836"/>
    <cellStyle name="Normal 20 26 2" xfId="45837"/>
    <cellStyle name="Normal 20 27" xfId="45838"/>
    <cellStyle name="Normal 20 27 2" xfId="45839"/>
    <cellStyle name="Normal 20 28" xfId="45840"/>
    <cellStyle name="Normal 20 28 2" xfId="45841"/>
    <cellStyle name="Normal 20 29" xfId="45842"/>
    <cellStyle name="Normal 20 29 2" xfId="45843"/>
    <cellStyle name="Normal 20 3" xfId="45844"/>
    <cellStyle name="Normal 20 3 2" xfId="45845"/>
    <cellStyle name="Normal 20 3 3" xfId="45846"/>
    <cellStyle name="Normal 20 3 4" xfId="45847"/>
    <cellStyle name="Normal 20 30" xfId="45848"/>
    <cellStyle name="Normal 20 30 2" xfId="45849"/>
    <cellStyle name="Normal 20 31" xfId="45850"/>
    <cellStyle name="Normal 20 31 2" xfId="45851"/>
    <cellStyle name="Normal 20 32" xfId="45852"/>
    <cellStyle name="Normal 20 32 2" xfId="45853"/>
    <cellStyle name="Normal 20 32 3" xfId="45854"/>
    <cellStyle name="Normal 20 33" xfId="45855"/>
    <cellStyle name="Normal 20 34" xfId="45856"/>
    <cellStyle name="Normal 20 35" xfId="45857"/>
    <cellStyle name="Normal 20 36" xfId="45858"/>
    <cellStyle name="Normal 20 37" xfId="45859"/>
    <cellStyle name="Normal 20 38" xfId="45860"/>
    <cellStyle name="Normal 20 39" xfId="45861"/>
    <cellStyle name="Normal 20 4" xfId="45862"/>
    <cellStyle name="Normal 20 4 2" xfId="45863"/>
    <cellStyle name="Normal 20 5" xfId="45864"/>
    <cellStyle name="Normal 20 5 2" xfId="45865"/>
    <cellStyle name="Normal 20 5 3" xfId="45866"/>
    <cellStyle name="Normal 20 5 3 2" xfId="45867"/>
    <cellStyle name="Normal 20 6" xfId="45868"/>
    <cellStyle name="Normal 20 6 2" xfId="45869"/>
    <cellStyle name="Normal 20 7" xfId="45870"/>
    <cellStyle name="Normal 20 7 2" xfId="45871"/>
    <cellStyle name="Normal 20 8" xfId="45872"/>
    <cellStyle name="Normal 20 8 2" xfId="45873"/>
    <cellStyle name="Normal 20 9" xfId="45874"/>
    <cellStyle name="Normal 20 9 2" xfId="45875"/>
    <cellStyle name="Normal 200" xfId="57656"/>
    <cellStyle name="Normal 200 2" xfId="57657"/>
    <cellStyle name="Normal 200 3" xfId="57658"/>
    <cellStyle name="Normal 200 4" xfId="57659"/>
    <cellStyle name="Normal 200 5" xfId="57660"/>
    <cellStyle name="Normal 201" xfId="57661"/>
    <cellStyle name="Normal 201 2" xfId="57662"/>
    <cellStyle name="Normal 201 3" xfId="57663"/>
    <cellStyle name="Normal 201 4" xfId="57664"/>
    <cellStyle name="Normal 201 5" xfId="57665"/>
    <cellStyle name="Normal 202" xfId="57666"/>
    <cellStyle name="Normal 202 2" xfId="57667"/>
    <cellStyle name="Normal 202 3" xfId="57668"/>
    <cellStyle name="Normal 202 4" xfId="57669"/>
    <cellStyle name="Normal 202 5" xfId="57670"/>
    <cellStyle name="Normal 203" xfId="57671"/>
    <cellStyle name="Normal 203 2" xfId="57672"/>
    <cellStyle name="Normal 203 3" xfId="57673"/>
    <cellStyle name="Normal 203 4" xfId="57674"/>
    <cellStyle name="Normal 203 5" xfId="57675"/>
    <cellStyle name="Normal 204" xfId="57676"/>
    <cellStyle name="Normal 204 2" xfId="57677"/>
    <cellStyle name="Normal 204 3" xfId="57678"/>
    <cellStyle name="Normal 204 4" xfId="57679"/>
    <cellStyle name="Normal 204 5" xfId="57680"/>
    <cellStyle name="Normal 205" xfId="57681"/>
    <cellStyle name="Normal 205 2" xfId="57682"/>
    <cellStyle name="Normal 205 3" xfId="57683"/>
    <cellStyle name="Normal 205 4" xfId="57684"/>
    <cellStyle name="Normal 205 5" xfId="57685"/>
    <cellStyle name="Normal 206" xfId="57686"/>
    <cellStyle name="Normal 206 2" xfId="57687"/>
    <cellStyle name="Normal 206 3" xfId="57688"/>
    <cellStyle name="Normal 206 4" xfId="57689"/>
    <cellStyle name="Normal 206 5" xfId="57690"/>
    <cellStyle name="Normal 207" xfId="57691"/>
    <cellStyle name="Normal 207 2" xfId="57692"/>
    <cellStyle name="Normal 207 3" xfId="57693"/>
    <cellStyle name="Normal 207 4" xfId="57694"/>
    <cellStyle name="Normal 207 5" xfId="57695"/>
    <cellStyle name="Normal 208" xfId="57696"/>
    <cellStyle name="Normal 208 2" xfId="57697"/>
    <cellStyle name="Normal 208 3" xfId="57698"/>
    <cellStyle name="Normal 208 4" xfId="57699"/>
    <cellStyle name="Normal 208 5" xfId="57700"/>
    <cellStyle name="Normal 209" xfId="57701"/>
    <cellStyle name="Normal 209 2" xfId="57702"/>
    <cellStyle name="Normal 209 3" xfId="57703"/>
    <cellStyle name="Normal 209 4" xfId="57704"/>
    <cellStyle name="Normal 209 5" xfId="57705"/>
    <cellStyle name="Normal 21" xfId="45876"/>
    <cellStyle name="Normal 21 10" xfId="45877"/>
    <cellStyle name="Normal 21 10 2" xfId="45878"/>
    <cellStyle name="Normal 21 11" xfId="45879"/>
    <cellStyle name="Normal 21 11 2" xfId="45880"/>
    <cellStyle name="Normal 21 12" xfId="45881"/>
    <cellStyle name="Normal 21 12 2" xfId="45882"/>
    <cellStyle name="Normal 21 13" xfId="45883"/>
    <cellStyle name="Normal 21 13 2" xfId="45884"/>
    <cellStyle name="Normal 21 14" xfId="45885"/>
    <cellStyle name="Normal 21 14 2" xfId="45886"/>
    <cellStyle name="Normal 21 15" xfId="45887"/>
    <cellStyle name="Normal 21 15 2" xfId="45888"/>
    <cellStyle name="Normal 21 16" xfId="45889"/>
    <cellStyle name="Normal 21 16 2" xfId="45890"/>
    <cellStyle name="Normal 21 17" xfId="45891"/>
    <cellStyle name="Normal 21 17 2" xfId="45892"/>
    <cellStyle name="Normal 21 18" xfId="45893"/>
    <cellStyle name="Normal 21 18 2" xfId="45894"/>
    <cellStyle name="Normal 21 19" xfId="45895"/>
    <cellStyle name="Normal 21 19 2" xfId="45896"/>
    <cellStyle name="Normal 21 2" xfId="45897"/>
    <cellStyle name="Normal 21 2 2" xfId="45898"/>
    <cellStyle name="Normal 21 2 2 2" xfId="45899"/>
    <cellStyle name="Normal 21 2 3" xfId="45900"/>
    <cellStyle name="Normal 21 2 4" xfId="45901"/>
    <cellStyle name="Normal 21 2 5" xfId="45902"/>
    <cellStyle name="Normal 21 2 6" xfId="45903"/>
    <cellStyle name="Normal 21 2 7" xfId="45904"/>
    <cellStyle name="Normal 21 20" xfId="45905"/>
    <cellStyle name="Normal 21 20 2" xfId="45906"/>
    <cellStyle name="Normal 21 21" xfId="45907"/>
    <cellStyle name="Normal 21 21 2" xfId="45908"/>
    <cellStyle name="Normal 21 22" xfId="45909"/>
    <cellStyle name="Normal 21 22 2" xfId="45910"/>
    <cellStyle name="Normal 21 23" xfId="45911"/>
    <cellStyle name="Normal 21 23 2" xfId="45912"/>
    <cellStyle name="Normal 21 24" xfId="45913"/>
    <cellStyle name="Normal 21 24 2" xfId="45914"/>
    <cellStyle name="Normal 21 25" xfId="45915"/>
    <cellStyle name="Normal 21 25 2" xfId="45916"/>
    <cellStyle name="Normal 21 26" xfId="45917"/>
    <cellStyle name="Normal 21 26 2" xfId="45918"/>
    <cellStyle name="Normal 21 27" xfId="45919"/>
    <cellStyle name="Normal 21 27 2" xfId="45920"/>
    <cellStyle name="Normal 21 28" xfId="45921"/>
    <cellStyle name="Normal 21 28 2" xfId="45922"/>
    <cellStyle name="Normal 21 29" xfId="45923"/>
    <cellStyle name="Normal 21 29 2" xfId="45924"/>
    <cellStyle name="Normal 21 3" xfId="45925"/>
    <cellStyle name="Normal 21 3 2" xfId="45926"/>
    <cellStyle name="Normal 21 3 3" xfId="45927"/>
    <cellStyle name="Normal 21 30" xfId="45928"/>
    <cellStyle name="Normal 21 30 2" xfId="45929"/>
    <cellStyle name="Normal 21 31" xfId="45930"/>
    <cellStyle name="Normal 21 31 2" xfId="45931"/>
    <cellStyle name="Normal 21 32" xfId="45932"/>
    <cellStyle name="Normal 21 32 2" xfId="45933"/>
    <cellStyle name="Normal 21 33" xfId="45934"/>
    <cellStyle name="Normal 21 34" xfId="45935"/>
    <cellStyle name="Normal 21 35" xfId="45936"/>
    <cellStyle name="Normal 21 36" xfId="45937"/>
    <cellStyle name="Normal 21 4" xfId="45938"/>
    <cellStyle name="Normal 21 4 2" xfId="45939"/>
    <cellStyle name="Normal 21 4 3" xfId="45940"/>
    <cellStyle name="Normal 21 5" xfId="45941"/>
    <cellStyle name="Normal 21 5 2" xfId="45942"/>
    <cellStyle name="Normal 21 5 3" xfId="45943"/>
    <cellStyle name="Normal 21 5 3 2" xfId="45944"/>
    <cellStyle name="Normal 21 6" xfId="45945"/>
    <cellStyle name="Normal 21 6 2" xfId="45946"/>
    <cellStyle name="Normal 21 7" xfId="45947"/>
    <cellStyle name="Normal 21 7 2" xfId="45948"/>
    <cellStyle name="Normal 21 7 3" xfId="45949"/>
    <cellStyle name="Normal 21 8" xfId="45950"/>
    <cellStyle name="Normal 21 8 2" xfId="45951"/>
    <cellStyle name="Normal 21 9" xfId="45952"/>
    <cellStyle name="Normal 21 9 2" xfId="45953"/>
    <cellStyle name="Normal 210" xfId="57706"/>
    <cellStyle name="Normal 210 2" xfId="57707"/>
    <cellStyle name="Normal 210 3" xfId="57708"/>
    <cellStyle name="Normal 210 4" xfId="57709"/>
    <cellStyle name="Normal 210 5" xfId="57710"/>
    <cellStyle name="Normal 211" xfId="57711"/>
    <cellStyle name="Normal 211 2" xfId="57712"/>
    <cellStyle name="Normal 211 3" xfId="57713"/>
    <cellStyle name="Normal 211 4" xfId="57714"/>
    <cellStyle name="Normal 211 5" xfId="57715"/>
    <cellStyle name="Normal 212" xfId="57716"/>
    <cellStyle name="Normal 212 2" xfId="57717"/>
    <cellStyle name="Normal 212 3" xfId="57718"/>
    <cellStyle name="Normal 212 4" xfId="57719"/>
    <cellStyle name="Normal 212 5" xfId="57720"/>
    <cellStyle name="Normal 213" xfId="57721"/>
    <cellStyle name="Normal 213 2" xfId="57722"/>
    <cellStyle name="Normal 213 3" xfId="57723"/>
    <cellStyle name="Normal 213 4" xfId="57724"/>
    <cellStyle name="Normal 213 5" xfId="57725"/>
    <cellStyle name="Normal 214" xfId="57726"/>
    <cellStyle name="Normal 214 2" xfId="57727"/>
    <cellStyle name="Normal 214 3" xfId="57728"/>
    <cellStyle name="Normal 214 4" xfId="57729"/>
    <cellStyle name="Normal 214 5" xfId="57730"/>
    <cellStyle name="Normal 215" xfId="57731"/>
    <cellStyle name="Normal 215 2" xfId="57732"/>
    <cellStyle name="Normal 215 3" xfId="57733"/>
    <cellStyle name="Normal 215 4" xfId="57734"/>
    <cellStyle name="Normal 215 5" xfId="57735"/>
    <cellStyle name="Normal 216" xfId="57736"/>
    <cellStyle name="Normal 216 2" xfId="57737"/>
    <cellStyle name="Normal 216 3" xfId="57738"/>
    <cellStyle name="Normal 216 4" xfId="57739"/>
    <cellStyle name="Normal 216 5" xfId="57740"/>
    <cellStyle name="Normal 217" xfId="57741"/>
    <cellStyle name="Normal 217 2" xfId="57742"/>
    <cellStyle name="Normal 217 3" xfId="57743"/>
    <cellStyle name="Normal 217 4" xfId="57744"/>
    <cellStyle name="Normal 217 5" xfId="57745"/>
    <cellStyle name="Normal 218" xfId="57746"/>
    <cellStyle name="Normal 218 2" xfId="57747"/>
    <cellStyle name="Normal 218 3" xfId="57748"/>
    <cellStyle name="Normal 218 4" xfId="57749"/>
    <cellStyle name="Normal 218 5" xfId="57750"/>
    <cellStyle name="Normal 219" xfId="57751"/>
    <cellStyle name="Normal 219 2" xfId="57752"/>
    <cellStyle name="Normal 219 3" xfId="57753"/>
    <cellStyle name="Normal 219 4" xfId="57754"/>
    <cellStyle name="Normal 219 5" xfId="57755"/>
    <cellStyle name="Normal 22" xfId="45954"/>
    <cellStyle name="Normal 22 10" xfId="45955"/>
    <cellStyle name="Normal 22 10 2" xfId="45956"/>
    <cellStyle name="Normal 22 11" xfId="45957"/>
    <cellStyle name="Normal 22 11 2" xfId="45958"/>
    <cellStyle name="Normal 22 12" xfId="45959"/>
    <cellStyle name="Normal 22 12 2" xfId="45960"/>
    <cellStyle name="Normal 22 13" xfId="45961"/>
    <cellStyle name="Normal 22 13 2" xfId="45962"/>
    <cellStyle name="Normal 22 14" xfId="45963"/>
    <cellStyle name="Normal 22 14 2" xfId="45964"/>
    <cellStyle name="Normal 22 15" xfId="45965"/>
    <cellStyle name="Normal 22 15 2" xfId="45966"/>
    <cellStyle name="Normal 22 16" xfId="45967"/>
    <cellStyle name="Normal 22 16 2" xfId="45968"/>
    <cellStyle name="Normal 22 17" xfId="45969"/>
    <cellStyle name="Normal 22 17 2" xfId="45970"/>
    <cellStyle name="Normal 22 18" xfId="45971"/>
    <cellStyle name="Normal 22 18 2" xfId="45972"/>
    <cellStyle name="Normal 22 19" xfId="45973"/>
    <cellStyle name="Normal 22 19 2" xfId="45974"/>
    <cellStyle name="Normal 22 2" xfId="45975"/>
    <cellStyle name="Normal 22 2 10" xfId="45976"/>
    <cellStyle name="Normal 22 2 11" xfId="45977"/>
    <cellStyle name="Normal 22 2 12" xfId="45978"/>
    <cellStyle name="Normal 22 2 13" xfId="45979"/>
    <cellStyle name="Normal 22 2 14" xfId="45980"/>
    <cellStyle name="Normal 22 2 15" xfId="45981"/>
    <cellStyle name="Normal 22 2 16" xfId="45982"/>
    <cellStyle name="Normal 22 2 17" xfId="45983"/>
    <cellStyle name="Normal 22 2 18" xfId="45984"/>
    <cellStyle name="Normal 22 2 19" xfId="45985"/>
    <cellStyle name="Normal 22 2 2" xfId="45986"/>
    <cellStyle name="Normal 22 2 2 10" xfId="45987"/>
    <cellStyle name="Normal 22 2 2 11" xfId="45988"/>
    <cellStyle name="Normal 22 2 2 12" xfId="45989"/>
    <cellStyle name="Normal 22 2 2 13" xfId="45990"/>
    <cellStyle name="Normal 22 2 2 14" xfId="45991"/>
    <cellStyle name="Normal 22 2 2 15" xfId="45992"/>
    <cellStyle name="Normal 22 2 2 16" xfId="45993"/>
    <cellStyle name="Normal 22 2 2 17" xfId="45994"/>
    <cellStyle name="Normal 22 2 2 18" xfId="45995"/>
    <cellStyle name="Normal 22 2 2 19" xfId="45996"/>
    <cellStyle name="Normal 22 2 2 2" xfId="45997"/>
    <cellStyle name="Normal 22 2 2 20" xfId="45998"/>
    <cellStyle name="Normal 22 2 2 21" xfId="45999"/>
    <cellStyle name="Normal 22 2 2 22" xfId="46000"/>
    <cellStyle name="Normal 22 2 2 23" xfId="46001"/>
    <cellStyle name="Normal 22 2 2 24" xfId="46002"/>
    <cellStyle name="Normal 22 2 2 25" xfId="46003"/>
    <cellStyle name="Normal 22 2 2 26" xfId="46004"/>
    <cellStyle name="Normal 22 2 2 27" xfId="46005"/>
    <cellStyle name="Normal 22 2 2 3" xfId="46006"/>
    <cellStyle name="Normal 22 2 2 4" xfId="46007"/>
    <cellStyle name="Normal 22 2 2 5" xfId="46008"/>
    <cellStyle name="Normal 22 2 2 6" xfId="46009"/>
    <cellStyle name="Normal 22 2 2 7" xfId="46010"/>
    <cellStyle name="Normal 22 2 2 8" xfId="46011"/>
    <cellStyle name="Normal 22 2 2 9" xfId="46012"/>
    <cellStyle name="Normal 22 2 20" xfId="46013"/>
    <cellStyle name="Normal 22 2 21" xfId="46014"/>
    <cellStyle name="Normal 22 2 22" xfId="46015"/>
    <cellStyle name="Normal 22 2 23" xfId="46016"/>
    <cellStyle name="Normal 22 2 24" xfId="46017"/>
    <cellStyle name="Normal 22 2 25" xfId="46018"/>
    <cellStyle name="Normal 22 2 26" xfId="46019"/>
    <cellStyle name="Normal 22 2 27" xfId="46020"/>
    <cellStyle name="Normal 22 2 3" xfId="46021"/>
    <cellStyle name="Normal 22 2 4" xfId="46022"/>
    <cellStyle name="Normal 22 2 5" xfId="46023"/>
    <cellStyle name="Normal 22 2 6" xfId="46024"/>
    <cellStyle name="Normal 22 2 7" xfId="46025"/>
    <cellStyle name="Normal 22 2 8" xfId="46026"/>
    <cellStyle name="Normal 22 2 9" xfId="46027"/>
    <cellStyle name="Normal 22 20" xfId="46028"/>
    <cellStyle name="Normal 22 20 2" xfId="46029"/>
    <cellStyle name="Normal 22 21" xfId="46030"/>
    <cellStyle name="Normal 22 21 2" xfId="46031"/>
    <cellStyle name="Normal 22 22" xfId="46032"/>
    <cellStyle name="Normal 22 22 2" xfId="46033"/>
    <cellStyle name="Normal 22 23" xfId="46034"/>
    <cellStyle name="Normal 22 23 2" xfId="46035"/>
    <cellStyle name="Normal 22 24" xfId="46036"/>
    <cellStyle name="Normal 22 24 2" xfId="46037"/>
    <cellStyle name="Normal 22 25" xfId="46038"/>
    <cellStyle name="Normal 22 25 2" xfId="46039"/>
    <cellStyle name="Normal 22 26" xfId="46040"/>
    <cellStyle name="Normal 22 26 2" xfId="46041"/>
    <cellStyle name="Normal 22 27" xfId="46042"/>
    <cellStyle name="Normal 22 27 2" xfId="46043"/>
    <cellStyle name="Normal 22 28" xfId="46044"/>
    <cellStyle name="Normal 22 28 2" xfId="46045"/>
    <cellStyle name="Normal 22 29" xfId="46046"/>
    <cellStyle name="Normal 22 29 2" xfId="46047"/>
    <cellStyle name="Normal 22 3" xfId="46048"/>
    <cellStyle name="Normal 22 3 2" xfId="46049"/>
    <cellStyle name="Normal 22 3 3" xfId="46050"/>
    <cellStyle name="Normal 22 30" xfId="46051"/>
    <cellStyle name="Normal 22 30 2" xfId="46052"/>
    <cellStyle name="Normal 22 31" xfId="46053"/>
    <cellStyle name="Normal 22 31 2" xfId="46054"/>
    <cellStyle name="Normal 22 32" xfId="46055"/>
    <cellStyle name="Normal 22 32 2" xfId="46056"/>
    <cellStyle name="Normal 22 33" xfId="46057"/>
    <cellStyle name="Normal 22 34" xfId="46058"/>
    <cellStyle name="Normal 22 35" xfId="46059"/>
    <cellStyle name="Normal 22 36" xfId="46060"/>
    <cellStyle name="Normal 22 37" xfId="46061"/>
    <cellStyle name="Normal 22 38" xfId="46062"/>
    <cellStyle name="Normal 22 39" xfId="46063"/>
    <cellStyle name="Normal 22 4" xfId="46064"/>
    <cellStyle name="Normal 22 4 2" xfId="46065"/>
    <cellStyle name="Normal 22 4 3" xfId="46066"/>
    <cellStyle name="Normal 22 5" xfId="46067"/>
    <cellStyle name="Normal 22 5 2" xfId="46068"/>
    <cellStyle name="Normal 22 5 3" xfId="46069"/>
    <cellStyle name="Normal 22 5 3 2" xfId="46070"/>
    <cellStyle name="Normal 22 6" xfId="46071"/>
    <cellStyle name="Normal 22 6 2" xfId="46072"/>
    <cellStyle name="Normal 22 7" xfId="46073"/>
    <cellStyle name="Normal 22 7 2" xfId="46074"/>
    <cellStyle name="Normal 22 8" xfId="46075"/>
    <cellStyle name="Normal 22 8 2" xfId="46076"/>
    <cellStyle name="Normal 22 9" xfId="46077"/>
    <cellStyle name="Normal 22 9 2" xfId="46078"/>
    <cellStyle name="Normal 220" xfId="57756"/>
    <cellStyle name="Normal 220 2" xfId="57757"/>
    <cellStyle name="Normal 220 3" xfId="57758"/>
    <cellStyle name="Normal 220 4" xfId="57759"/>
    <cellStyle name="Normal 220 5" xfId="57760"/>
    <cellStyle name="Normal 221" xfId="57761"/>
    <cellStyle name="Normal 221 2" xfId="57762"/>
    <cellStyle name="Normal 221 3" xfId="57763"/>
    <cellStyle name="Normal 221 4" xfId="57764"/>
    <cellStyle name="Normal 221 5" xfId="57765"/>
    <cellStyle name="Normal 222" xfId="57766"/>
    <cellStyle name="Normal 222 2" xfId="57767"/>
    <cellStyle name="Normal 222 3" xfId="57768"/>
    <cellStyle name="Normal 222 4" xfId="57769"/>
    <cellStyle name="Normal 222 5" xfId="57770"/>
    <cellStyle name="Normal 223" xfId="57771"/>
    <cellStyle name="Normal 223 2" xfId="57772"/>
    <cellStyle name="Normal 223 3" xfId="57773"/>
    <cellStyle name="Normal 223 4" xfId="57774"/>
    <cellStyle name="Normal 223 5" xfId="57775"/>
    <cellStyle name="Normal 224" xfId="57776"/>
    <cellStyle name="Normal 224 2" xfId="57777"/>
    <cellStyle name="Normal 224 3" xfId="57778"/>
    <cellStyle name="Normal 224 4" xfId="57779"/>
    <cellStyle name="Normal 224 5" xfId="57780"/>
    <cellStyle name="Normal 225" xfId="57781"/>
    <cellStyle name="Normal 225 2" xfId="57782"/>
    <cellStyle name="Normal 225 3" xfId="57783"/>
    <cellStyle name="Normal 225 4" xfId="57784"/>
    <cellStyle name="Normal 225 5" xfId="57785"/>
    <cellStyle name="Normal 226" xfId="57786"/>
    <cellStyle name="Normal 226 2" xfId="57787"/>
    <cellStyle name="Normal 226 3" xfId="57788"/>
    <cellStyle name="Normal 226 4" xfId="57789"/>
    <cellStyle name="Normal 226 5" xfId="57790"/>
    <cellStyle name="Normal 227" xfId="57791"/>
    <cellStyle name="Normal 227 2" xfId="57792"/>
    <cellStyle name="Normal 227 3" xfId="57793"/>
    <cellStyle name="Normal 227 4" xfId="57794"/>
    <cellStyle name="Normal 227 5" xfId="57795"/>
    <cellStyle name="Normal 228" xfId="57796"/>
    <cellStyle name="Normal 228 2" xfId="57797"/>
    <cellStyle name="Normal 228 3" xfId="57798"/>
    <cellStyle name="Normal 228 4" xfId="57799"/>
    <cellStyle name="Normal 228 5" xfId="57800"/>
    <cellStyle name="Normal 229" xfId="57801"/>
    <cellStyle name="Normal 229 2" xfId="57802"/>
    <cellStyle name="Normal 229 3" xfId="57803"/>
    <cellStyle name="Normal 229 4" xfId="57804"/>
    <cellStyle name="Normal 229 5" xfId="57805"/>
    <cellStyle name="Normal 23" xfId="46079"/>
    <cellStyle name="Normal 23 10" xfId="46080"/>
    <cellStyle name="Normal 23 10 2" xfId="46081"/>
    <cellStyle name="Normal 23 11" xfId="46082"/>
    <cellStyle name="Normal 23 11 2" xfId="46083"/>
    <cellStyle name="Normal 23 12" xfId="46084"/>
    <cellStyle name="Normal 23 12 2" xfId="46085"/>
    <cellStyle name="Normal 23 13" xfId="46086"/>
    <cellStyle name="Normal 23 13 2" xfId="46087"/>
    <cellStyle name="Normal 23 14" xfId="46088"/>
    <cellStyle name="Normal 23 14 2" xfId="46089"/>
    <cellStyle name="Normal 23 15" xfId="46090"/>
    <cellStyle name="Normal 23 15 2" xfId="46091"/>
    <cellStyle name="Normal 23 16" xfId="46092"/>
    <cellStyle name="Normal 23 16 2" xfId="46093"/>
    <cellStyle name="Normal 23 17" xfId="46094"/>
    <cellStyle name="Normal 23 17 2" xfId="46095"/>
    <cellStyle name="Normal 23 18" xfId="46096"/>
    <cellStyle name="Normal 23 18 2" xfId="46097"/>
    <cellStyle name="Normal 23 19" xfId="46098"/>
    <cellStyle name="Normal 23 19 2" xfId="46099"/>
    <cellStyle name="Normal 23 2" xfId="46100"/>
    <cellStyle name="Normal 23 2 10" xfId="46101"/>
    <cellStyle name="Normal 23 2 11" xfId="46102"/>
    <cellStyle name="Normal 23 2 12" xfId="46103"/>
    <cellStyle name="Normal 23 2 13" xfId="46104"/>
    <cellStyle name="Normal 23 2 14" xfId="46105"/>
    <cellStyle name="Normal 23 2 15" xfId="46106"/>
    <cellStyle name="Normal 23 2 16" xfId="46107"/>
    <cellStyle name="Normal 23 2 17" xfId="46108"/>
    <cellStyle name="Normal 23 2 18" xfId="46109"/>
    <cellStyle name="Normal 23 2 19" xfId="46110"/>
    <cellStyle name="Normal 23 2 2" xfId="46111"/>
    <cellStyle name="Normal 23 2 2 10" xfId="46112"/>
    <cellStyle name="Normal 23 2 2 11" xfId="46113"/>
    <cellStyle name="Normal 23 2 2 12" xfId="46114"/>
    <cellStyle name="Normal 23 2 2 13" xfId="46115"/>
    <cellStyle name="Normal 23 2 2 14" xfId="46116"/>
    <cellStyle name="Normal 23 2 2 15" xfId="46117"/>
    <cellStyle name="Normal 23 2 2 16" xfId="46118"/>
    <cellStyle name="Normal 23 2 2 17" xfId="46119"/>
    <cellStyle name="Normal 23 2 2 18" xfId="46120"/>
    <cellStyle name="Normal 23 2 2 19" xfId="46121"/>
    <cellStyle name="Normal 23 2 2 2" xfId="46122"/>
    <cellStyle name="Normal 23 2 2 20" xfId="46123"/>
    <cellStyle name="Normal 23 2 2 21" xfId="46124"/>
    <cellStyle name="Normal 23 2 2 22" xfId="46125"/>
    <cellStyle name="Normal 23 2 2 23" xfId="46126"/>
    <cellStyle name="Normal 23 2 2 24" xfId="46127"/>
    <cellStyle name="Normal 23 2 2 25" xfId="46128"/>
    <cellStyle name="Normal 23 2 2 26" xfId="46129"/>
    <cellStyle name="Normal 23 2 2 27" xfId="46130"/>
    <cellStyle name="Normal 23 2 2 3" xfId="46131"/>
    <cellStyle name="Normal 23 2 2 4" xfId="46132"/>
    <cellStyle name="Normal 23 2 2 5" xfId="46133"/>
    <cellStyle name="Normal 23 2 2 6" xfId="46134"/>
    <cellStyle name="Normal 23 2 2 7" xfId="46135"/>
    <cellStyle name="Normal 23 2 2 8" xfId="46136"/>
    <cellStyle name="Normal 23 2 2 9" xfId="46137"/>
    <cellStyle name="Normal 23 2 20" xfId="46138"/>
    <cellStyle name="Normal 23 2 21" xfId="46139"/>
    <cellStyle name="Normal 23 2 22" xfId="46140"/>
    <cellStyle name="Normal 23 2 23" xfId="46141"/>
    <cellStyle name="Normal 23 2 24" xfId="46142"/>
    <cellStyle name="Normal 23 2 25" xfId="46143"/>
    <cellStyle name="Normal 23 2 26" xfId="46144"/>
    <cellStyle name="Normal 23 2 27" xfId="46145"/>
    <cellStyle name="Normal 23 2 3" xfId="46146"/>
    <cellStyle name="Normal 23 2 4" xfId="46147"/>
    <cellStyle name="Normal 23 2 5" xfId="46148"/>
    <cellStyle name="Normal 23 2 6" xfId="46149"/>
    <cellStyle name="Normal 23 2 7" xfId="46150"/>
    <cellStyle name="Normal 23 2 8" xfId="46151"/>
    <cellStyle name="Normal 23 2 9" xfId="46152"/>
    <cellStyle name="Normal 23 20" xfId="46153"/>
    <cellStyle name="Normal 23 20 2" xfId="46154"/>
    <cellStyle name="Normal 23 21" xfId="46155"/>
    <cellStyle name="Normal 23 21 2" xfId="46156"/>
    <cellStyle name="Normal 23 22" xfId="46157"/>
    <cellStyle name="Normal 23 22 2" xfId="46158"/>
    <cellStyle name="Normal 23 23" xfId="46159"/>
    <cellStyle name="Normal 23 23 2" xfId="46160"/>
    <cellStyle name="Normal 23 24" xfId="46161"/>
    <cellStyle name="Normal 23 24 2" xfId="46162"/>
    <cellStyle name="Normal 23 25" xfId="46163"/>
    <cellStyle name="Normal 23 25 2" xfId="46164"/>
    <cellStyle name="Normal 23 26" xfId="46165"/>
    <cellStyle name="Normal 23 26 2" xfId="46166"/>
    <cellStyle name="Normal 23 27" xfId="46167"/>
    <cellStyle name="Normal 23 27 2" xfId="46168"/>
    <cellStyle name="Normal 23 28" xfId="46169"/>
    <cellStyle name="Normal 23 28 2" xfId="46170"/>
    <cellStyle name="Normal 23 29" xfId="46171"/>
    <cellStyle name="Normal 23 29 2" xfId="46172"/>
    <cellStyle name="Normal 23 3" xfId="46173"/>
    <cellStyle name="Normal 23 3 2" xfId="46174"/>
    <cellStyle name="Normal 23 3 3" xfId="46175"/>
    <cellStyle name="Normal 23 3 4" xfId="46176"/>
    <cellStyle name="Normal 23 3 5" xfId="46177"/>
    <cellStyle name="Normal 23 30" xfId="46178"/>
    <cellStyle name="Normal 23 30 2" xfId="46179"/>
    <cellStyle name="Normal 23 31" xfId="46180"/>
    <cellStyle name="Normal 23 31 2" xfId="46181"/>
    <cellStyle name="Normal 23 32" xfId="46182"/>
    <cellStyle name="Normal 23 32 2" xfId="46183"/>
    <cellStyle name="Normal 23 33" xfId="46184"/>
    <cellStyle name="Normal 23 33 2" xfId="46185"/>
    <cellStyle name="Normal 23 34" xfId="46186"/>
    <cellStyle name="Normal 23 35" xfId="46187"/>
    <cellStyle name="Normal 23 36" xfId="46188"/>
    <cellStyle name="Normal 23 37" xfId="46189"/>
    <cellStyle name="Normal 23 38" xfId="46190"/>
    <cellStyle name="Normal 23 39" xfId="46191"/>
    <cellStyle name="Normal 23 4" xfId="46192"/>
    <cellStyle name="Normal 23 4 2" xfId="46193"/>
    <cellStyle name="Normal 23 5" xfId="46194"/>
    <cellStyle name="Normal 23 5 2" xfId="46195"/>
    <cellStyle name="Normal 23 6" xfId="46196"/>
    <cellStyle name="Normal 23 6 2" xfId="46197"/>
    <cellStyle name="Normal 23 7" xfId="46198"/>
    <cellStyle name="Normal 23 7 2" xfId="46199"/>
    <cellStyle name="Normal 23 8" xfId="46200"/>
    <cellStyle name="Normal 23 8 2" xfId="46201"/>
    <cellStyle name="Normal 23 9" xfId="46202"/>
    <cellStyle name="Normal 23 9 2" xfId="46203"/>
    <cellStyle name="Normal 230" xfId="57806"/>
    <cellStyle name="Normal 230 2" xfId="57807"/>
    <cellStyle name="Normal 230 3" xfId="57808"/>
    <cellStyle name="Normal 230 4" xfId="57809"/>
    <cellStyle name="Normal 230 5" xfId="57810"/>
    <cellStyle name="Normal 231" xfId="57811"/>
    <cellStyle name="Normal 231 2" xfId="57812"/>
    <cellStyle name="Normal 231 3" xfId="57813"/>
    <cellStyle name="Normal 231 4" xfId="57814"/>
    <cellStyle name="Normal 231 5" xfId="57815"/>
    <cellStyle name="Normal 232" xfId="57816"/>
    <cellStyle name="Normal 232 2" xfId="57817"/>
    <cellStyle name="Normal 232 3" xfId="57818"/>
    <cellStyle name="Normal 232 4" xfId="57819"/>
    <cellStyle name="Normal 232 5" xfId="57820"/>
    <cellStyle name="Normal 233" xfId="57821"/>
    <cellStyle name="Normal 233 2" xfId="57822"/>
    <cellStyle name="Normal 233 3" xfId="57823"/>
    <cellStyle name="Normal 233 4" xfId="57824"/>
    <cellStyle name="Normal 233 5" xfId="57825"/>
    <cellStyle name="Normal 234" xfId="57826"/>
    <cellStyle name="Normal 234 2" xfId="57827"/>
    <cellStyle name="Normal 234 3" xfId="57828"/>
    <cellStyle name="Normal 234 4" xfId="57829"/>
    <cellStyle name="Normal 234 5" xfId="57830"/>
    <cellStyle name="Normal 235" xfId="57831"/>
    <cellStyle name="Normal 235 2" xfId="57832"/>
    <cellStyle name="Normal 235 3" xfId="57833"/>
    <cellStyle name="Normal 235 4" xfId="57834"/>
    <cellStyle name="Normal 235 5" xfId="57835"/>
    <cellStyle name="Normal 236" xfId="57836"/>
    <cellStyle name="Normal 236 2" xfId="57837"/>
    <cellStyle name="Normal 236 3" xfId="57838"/>
    <cellStyle name="Normal 236 4" xfId="57839"/>
    <cellStyle name="Normal 236 5" xfId="57840"/>
    <cellStyle name="Normal 237" xfId="57841"/>
    <cellStyle name="Normal 237 2" xfId="57842"/>
    <cellStyle name="Normal 237 3" xfId="57843"/>
    <cellStyle name="Normal 237 4" xfId="57844"/>
    <cellStyle name="Normal 237 5" xfId="57845"/>
    <cellStyle name="Normal 238" xfId="57846"/>
    <cellStyle name="Normal 238 2" xfId="57847"/>
    <cellStyle name="Normal 238 3" xfId="57848"/>
    <cellStyle name="Normal 238 4" xfId="57849"/>
    <cellStyle name="Normal 238 5" xfId="57850"/>
    <cellStyle name="Normal 239" xfId="57851"/>
    <cellStyle name="Normal 239 2" xfId="57852"/>
    <cellStyle name="Normal 239 3" xfId="57853"/>
    <cellStyle name="Normal 239 4" xfId="57854"/>
    <cellStyle name="Normal 239 5" xfId="57855"/>
    <cellStyle name="Normal 24" xfId="46204"/>
    <cellStyle name="Normal 24 10" xfId="46205"/>
    <cellStyle name="Normal 24 10 2" xfId="46206"/>
    <cellStyle name="Normal 24 11" xfId="46207"/>
    <cellStyle name="Normal 24 11 2" xfId="46208"/>
    <cellStyle name="Normal 24 12" xfId="46209"/>
    <cellStyle name="Normal 24 12 2" xfId="46210"/>
    <cellStyle name="Normal 24 13" xfId="46211"/>
    <cellStyle name="Normal 24 13 2" xfId="46212"/>
    <cellStyle name="Normal 24 14" xfId="46213"/>
    <cellStyle name="Normal 24 14 2" xfId="46214"/>
    <cellStyle name="Normal 24 15" xfId="46215"/>
    <cellStyle name="Normal 24 15 2" xfId="46216"/>
    <cellStyle name="Normal 24 16" xfId="46217"/>
    <cellStyle name="Normal 24 16 2" xfId="46218"/>
    <cellStyle name="Normal 24 17" xfId="46219"/>
    <cellStyle name="Normal 24 17 2" xfId="46220"/>
    <cellStyle name="Normal 24 18" xfId="46221"/>
    <cellStyle name="Normal 24 18 2" xfId="46222"/>
    <cellStyle name="Normal 24 19" xfId="46223"/>
    <cellStyle name="Normal 24 19 2" xfId="46224"/>
    <cellStyle name="Normal 24 2" xfId="46225"/>
    <cellStyle name="Normal 24 2 10" xfId="46226"/>
    <cellStyle name="Normal 24 2 11" xfId="46227"/>
    <cellStyle name="Normal 24 2 12" xfId="46228"/>
    <cellStyle name="Normal 24 2 13" xfId="46229"/>
    <cellStyle name="Normal 24 2 14" xfId="46230"/>
    <cellStyle name="Normal 24 2 15" xfId="46231"/>
    <cellStyle name="Normal 24 2 16" xfId="46232"/>
    <cellStyle name="Normal 24 2 17" xfId="46233"/>
    <cellStyle name="Normal 24 2 18" xfId="46234"/>
    <cellStyle name="Normal 24 2 19" xfId="46235"/>
    <cellStyle name="Normal 24 2 2" xfId="46236"/>
    <cellStyle name="Normal 24 2 2 10" xfId="46237"/>
    <cellStyle name="Normal 24 2 2 11" xfId="46238"/>
    <cellStyle name="Normal 24 2 2 12" xfId="46239"/>
    <cellStyle name="Normal 24 2 2 13" xfId="46240"/>
    <cellStyle name="Normal 24 2 2 14" xfId="46241"/>
    <cellStyle name="Normal 24 2 2 15" xfId="46242"/>
    <cellStyle name="Normal 24 2 2 16" xfId="46243"/>
    <cellStyle name="Normal 24 2 2 17" xfId="46244"/>
    <cellStyle name="Normal 24 2 2 18" xfId="46245"/>
    <cellStyle name="Normal 24 2 2 19" xfId="46246"/>
    <cellStyle name="Normal 24 2 2 2" xfId="46247"/>
    <cellStyle name="Normal 24 2 2 20" xfId="46248"/>
    <cellStyle name="Normal 24 2 2 21" xfId="46249"/>
    <cellStyle name="Normal 24 2 2 22" xfId="46250"/>
    <cellStyle name="Normal 24 2 2 23" xfId="46251"/>
    <cellStyle name="Normal 24 2 2 24" xfId="46252"/>
    <cellStyle name="Normal 24 2 2 25" xfId="46253"/>
    <cellStyle name="Normal 24 2 2 26" xfId="46254"/>
    <cellStyle name="Normal 24 2 2 27" xfId="46255"/>
    <cellStyle name="Normal 24 2 2 3" xfId="46256"/>
    <cellStyle name="Normal 24 2 2 4" xfId="46257"/>
    <cellStyle name="Normal 24 2 2 5" xfId="46258"/>
    <cellStyle name="Normal 24 2 2 6" xfId="46259"/>
    <cellStyle name="Normal 24 2 2 7" xfId="46260"/>
    <cellStyle name="Normal 24 2 2 8" xfId="46261"/>
    <cellStyle name="Normal 24 2 2 9" xfId="46262"/>
    <cellStyle name="Normal 24 2 20" xfId="46263"/>
    <cellStyle name="Normal 24 2 21" xfId="46264"/>
    <cellStyle name="Normal 24 2 22" xfId="46265"/>
    <cellStyle name="Normal 24 2 23" xfId="46266"/>
    <cellStyle name="Normal 24 2 24" xfId="46267"/>
    <cellStyle name="Normal 24 2 25" xfId="46268"/>
    <cellStyle name="Normal 24 2 26" xfId="46269"/>
    <cellStyle name="Normal 24 2 27" xfId="46270"/>
    <cellStyle name="Normal 24 2 3" xfId="46271"/>
    <cellStyle name="Normal 24 2 4" xfId="46272"/>
    <cellStyle name="Normal 24 2 5" xfId="46273"/>
    <cellStyle name="Normal 24 2 6" xfId="46274"/>
    <cellStyle name="Normal 24 2 7" xfId="46275"/>
    <cellStyle name="Normal 24 2 8" xfId="46276"/>
    <cellStyle name="Normal 24 2 9" xfId="46277"/>
    <cellStyle name="Normal 24 20" xfId="46278"/>
    <cellStyle name="Normal 24 20 2" xfId="46279"/>
    <cellStyle name="Normal 24 21" xfId="46280"/>
    <cellStyle name="Normal 24 21 2" xfId="46281"/>
    <cellStyle name="Normal 24 22" xfId="46282"/>
    <cellStyle name="Normal 24 22 2" xfId="46283"/>
    <cellStyle name="Normal 24 23" xfId="46284"/>
    <cellStyle name="Normal 24 23 2" xfId="46285"/>
    <cellStyle name="Normal 24 24" xfId="46286"/>
    <cellStyle name="Normal 24 24 2" xfId="46287"/>
    <cellStyle name="Normal 24 25" xfId="46288"/>
    <cellStyle name="Normal 24 25 2" xfId="46289"/>
    <cellStyle name="Normal 24 26" xfId="46290"/>
    <cellStyle name="Normal 24 26 2" xfId="46291"/>
    <cellStyle name="Normal 24 27" xfId="46292"/>
    <cellStyle name="Normal 24 27 2" xfId="46293"/>
    <cellStyle name="Normal 24 28" xfId="46294"/>
    <cellStyle name="Normal 24 28 2" xfId="46295"/>
    <cellStyle name="Normal 24 29" xfId="46296"/>
    <cellStyle name="Normal 24 29 2" xfId="46297"/>
    <cellStyle name="Normal 24 3" xfId="46298"/>
    <cellStyle name="Normal 24 3 2" xfId="46299"/>
    <cellStyle name="Normal 24 30" xfId="46300"/>
    <cellStyle name="Normal 24 30 2" xfId="46301"/>
    <cellStyle name="Normal 24 31" xfId="46302"/>
    <cellStyle name="Normal 24 31 2" xfId="46303"/>
    <cellStyle name="Normal 24 32" xfId="46304"/>
    <cellStyle name="Normal 24 32 2" xfId="46305"/>
    <cellStyle name="Normal 24 33" xfId="46306"/>
    <cellStyle name="Normal 24 34" xfId="46307"/>
    <cellStyle name="Normal 24 35" xfId="46308"/>
    <cellStyle name="Normal 24 36" xfId="46309"/>
    <cellStyle name="Normal 24 37" xfId="46310"/>
    <cellStyle name="Normal 24 38" xfId="46311"/>
    <cellStyle name="Normal 24 39" xfId="46312"/>
    <cellStyle name="Normal 24 4" xfId="46313"/>
    <cellStyle name="Normal 24 4 2" xfId="46314"/>
    <cellStyle name="Normal 24 5" xfId="46315"/>
    <cellStyle name="Normal 24 5 2" xfId="46316"/>
    <cellStyle name="Normal 24 6" xfId="46317"/>
    <cellStyle name="Normal 24 6 2" xfId="46318"/>
    <cellStyle name="Normal 24 7" xfId="46319"/>
    <cellStyle name="Normal 24 7 2" xfId="46320"/>
    <cellStyle name="Normal 24 8" xfId="46321"/>
    <cellStyle name="Normal 24 8 2" xfId="46322"/>
    <cellStyle name="Normal 24 9" xfId="46323"/>
    <cellStyle name="Normal 24 9 2" xfId="46324"/>
    <cellStyle name="Normal 240" xfId="57856"/>
    <cellStyle name="Normal 240 2" xfId="57857"/>
    <cellStyle name="Normal 240 3" xfId="57858"/>
    <cellStyle name="Normal 240 4" xfId="57859"/>
    <cellStyle name="Normal 240 5" xfId="57860"/>
    <cellStyle name="Normal 241" xfId="58126"/>
    <cellStyle name="Normal 241 2" xfId="58135"/>
    <cellStyle name="Normal 243" xfId="57861"/>
    <cellStyle name="Normal 243 2" xfId="57862"/>
    <cellStyle name="Normal 243 3" xfId="57863"/>
    <cellStyle name="Normal 243 4" xfId="57864"/>
    <cellStyle name="Normal 243 5" xfId="57865"/>
    <cellStyle name="Normal 244" xfId="57866"/>
    <cellStyle name="Normal 244 2" xfId="57867"/>
    <cellStyle name="Normal 244 3" xfId="57868"/>
    <cellStyle name="Normal 244 4" xfId="57869"/>
    <cellStyle name="Normal 244 5" xfId="57870"/>
    <cellStyle name="Normal 245" xfId="57871"/>
    <cellStyle name="Normal 245 2" xfId="57872"/>
    <cellStyle name="Normal 245 3" xfId="57873"/>
    <cellStyle name="Normal 245 4" xfId="57874"/>
    <cellStyle name="Normal 245 5" xfId="57875"/>
    <cellStyle name="Normal 25" xfId="46325"/>
    <cellStyle name="Normal 25 10" xfId="46326"/>
    <cellStyle name="Normal 25 10 2" xfId="46327"/>
    <cellStyle name="Normal 25 11" xfId="46328"/>
    <cellStyle name="Normal 25 11 2" xfId="46329"/>
    <cellStyle name="Normal 25 12" xfId="46330"/>
    <cellStyle name="Normal 25 12 2" xfId="46331"/>
    <cellStyle name="Normal 25 13" xfId="46332"/>
    <cellStyle name="Normal 25 13 2" xfId="46333"/>
    <cellStyle name="Normal 25 14" xfId="46334"/>
    <cellStyle name="Normal 25 14 2" xfId="46335"/>
    <cellStyle name="Normal 25 15" xfId="46336"/>
    <cellStyle name="Normal 25 15 2" xfId="46337"/>
    <cellStyle name="Normal 25 16" xfId="46338"/>
    <cellStyle name="Normal 25 16 2" xfId="46339"/>
    <cellStyle name="Normal 25 17" xfId="46340"/>
    <cellStyle name="Normal 25 17 2" xfId="46341"/>
    <cellStyle name="Normal 25 18" xfId="46342"/>
    <cellStyle name="Normal 25 18 2" xfId="46343"/>
    <cellStyle name="Normal 25 19" xfId="46344"/>
    <cellStyle name="Normal 25 19 2" xfId="46345"/>
    <cellStyle name="Normal 25 2" xfId="46346"/>
    <cellStyle name="Normal 25 2 2" xfId="46347"/>
    <cellStyle name="Normal 25 2 3" xfId="46348"/>
    <cellStyle name="Normal 25 2 3 2" xfId="46349"/>
    <cellStyle name="Normal 25 20" xfId="46350"/>
    <cellStyle name="Normal 25 20 2" xfId="46351"/>
    <cellStyle name="Normal 25 21" xfId="46352"/>
    <cellStyle name="Normal 25 21 2" xfId="46353"/>
    <cellStyle name="Normal 25 22" xfId="46354"/>
    <cellStyle name="Normal 25 22 2" xfId="46355"/>
    <cellStyle name="Normal 25 23" xfId="46356"/>
    <cellStyle name="Normal 25 23 2" xfId="46357"/>
    <cellStyle name="Normal 25 24" xfId="46358"/>
    <cellStyle name="Normal 25 24 2" xfId="46359"/>
    <cellStyle name="Normal 25 25" xfId="46360"/>
    <cellStyle name="Normal 25 25 2" xfId="46361"/>
    <cellStyle name="Normal 25 26" xfId="46362"/>
    <cellStyle name="Normal 25 26 2" xfId="46363"/>
    <cellStyle name="Normal 25 27" xfId="46364"/>
    <cellStyle name="Normal 25 27 2" xfId="46365"/>
    <cellStyle name="Normal 25 28" xfId="46366"/>
    <cellStyle name="Normal 25 28 2" xfId="46367"/>
    <cellStyle name="Normal 25 29" xfId="46368"/>
    <cellStyle name="Normal 25 29 2" xfId="46369"/>
    <cellStyle name="Normal 25 3" xfId="46370"/>
    <cellStyle name="Normal 25 3 2" xfId="46371"/>
    <cellStyle name="Normal 25 30" xfId="46372"/>
    <cellStyle name="Normal 25 30 2" xfId="46373"/>
    <cellStyle name="Normal 25 31" xfId="46374"/>
    <cellStyle name="Normal 25 31 2" xfId="46375"/>
    <cellStyle name="Normal 25 32" xfId="46376"/>
    <cellStyle name="Normal 25 32 2" xfId="46377"/>
    <cellStyle name="Normal 25 33" xfId="46378"/>
    <cellStyle name="Normal 25 34" xfId="46379"/>
    <cellStyle name="Normal 25 35" xfId="46380"/>
    <cellStyle name="Normal 25 4" xfId="46381"/>
    <cellStyle name="Normal 25 4 2" xfId="46382"/>
    <cellStyle name="Normal 25 5" xfId="46383"/>
    <cellStyle name="Normal 25 5 2" xfId="46384"/>
    <cellStyle name="Normal 25 6" xfId="46385"/>
    <cellStyle name="Normal 25 6 2" xfId="46386"/>
    <cellStyle name="Normal 25 7" xfId="46387"/>
    <cellStyle name="Normal 25 7 2" xfId="46388"/>
    <cellStyle name="Normal 25 7 3" xfId="46389"/>
    <cellStyle name="Normal 25 8" xfId="46390"/>
    <cellStyle name="Normal 25 8 2" xfId="46391"/>
    <cellStyle name="Normal 25 9" xfId="46392"/>
    <cellStyle name="Normal 25 9 2" xfId="46393"/>
    <cellStyle name="Normal 26" xfId="46394"/>
    <cellStyle name="Normal 26 10" xfId="46395"/>
    <cellStyle name="Normal 26 10 2" xfId="46396"/>
    <cellStyle name="Normal 26 11" xfId="46397"/>
    <cellStyle name="Normal 26 11 2" xfId="46398"/>
    <cellStyle name="Normal 26 12" xfId="46399"/>
    <cellStyle name="Normal 26 12 2" xfId="46400"/>
    <cellStyle name="Normal 26 13" xfId="46401"/>
    <cellStyle name="Normal 26 13 2" xfId="46402"/>
    <cellStyle name="Normal 26 14" xfId="46403"/>
    <cellStyle name="Normal 26 14 2" xfId="46404"/>
    <cellStyle name="Normal 26 15" xfId="46405"/>
    <cellStyle name="Normal 26 15 2" xfId="46406"/>
    <cellStyle name="Normal 26 16" xfId="46407"/>
    <cellStyle name="Normal 26 16 2" xfId="46408"/>
    <cellStyle name="Normal 26 17" xfId="46409"/>
    <cellStyle name="Normal 26 17 2" xfId="46410"/>
    <cellStyle name="Normal 26 18" xfId="46411"/>
    <cellStyle name="Normal 26 18 2" xfId="46412"/>
    <cellStyle name="Normal 26 19" xfId="46413"/>
    <cellStyle name="Normal 26 19 2" xfId="46414"/>
    <cellStyle name="Normal 26 2" xfId="46415"/>
    <cellStyle name="Normal 26 2 2" xfId="46416"/>
    <cellStyle name="Normal 26 20" xfId="46417"/>
    <cellStyle name="Normal 26 20 2" xfId="46418"/>
    <cellStyle name="Normal 26 21" xfId="46419"/>
    <cellStyle name="Normal 26 21 2" xfId="46420"/>
    <cellStyle name="Normal 26 22" xfId="46421"/>
    <cellStyle name="Normal 26 22 2" xfId="46422"/>
    <cellStyle name="Normal 26 23" xfId="46423"/>
    <cellStyle name="Normal 26 23 2" xfId="46424"/>
    <cellStyle name="Normal 26 24" xfId="46425"/>
    <cellStyle name="Normal 26 24 2" xfId="46426"/>
    <cellStyle name="Normal 26 25" xfId="46427"/>
    <cellStyle name="Normal 26 25 2" xfId="46428"/>
    <cellStyle name="Normal 26 26" xfId="46429"/>
    <cellStyle name="Normal 26 26 2" xfId="46430"/>
    <cellStyle name="Normal 26 27" xfId="46431"/>
    <cellStyle name="Normal 26 27 2" xfId="46432"/>
    <cellStyle name="Normal 26 27 3" xfId="46433"/>
    <cellStyle name="Normal 26 28" xfId="46434"/>
    <cellStyle name="Normal 26 28 2" xfId="46435"/>
    <cellStyle name="Normal 26 29" xfId="46436"/>
    <cellStyle name="Normal 26 29 2" xfId="46437"/>
    <cellStyle name="Normal 26 3" xfId="46438"/>
    <cellStyle name="Normal 26 3 2" xfId="46439"/>
    <cellStyle name="Normal 26 30" xfId="46440"/>
    <cellStyle name="Normal 26 30 2" xfId="46441"/>
    <cellStyle name="Normal 26 31" xfId="46442"/>
    <cellStyle name="Normal 26 31 2" xfId="46443"/>
    <cellStyle name="Normal 26 32" xfId="46444"/>
    <cellStyle name="Normal 26 32 2" xfId="46445"/>
    <cellStyle name="Normal 26 33" xfId="46446"/>
    <cellStyle name="Normal 26 33 2" xfId="46447"/>
    <cellStyle name="Normal 26 34" xfId="46448"/>
    <cellStyle name="Normal 26 34 2" xfId="46449"/>
    <cellStyle name="Normal 26 35" xfId="46450"/>
    <cellStyle name="Normal 26 36" xfId="46451"/>
    <cellStyle name="Normal 26 4" xfId="46452"/>
    <cellStyle name="Normal 26 4 2" xfId="46453"/>
    <cellStyle name="Normal 26 5" xfId="46454"/>
    <cellStyle name="Normal 26 5 2" xfId="46455"/>
    <cellStyle name="Normal 26 6" xfId="46456"/>
    <cellStyle name="Normal 26 6 2" xfId="46457"/>
    <cellStyle name="Normal 26 7" xfId="46458"/>
    <cellStyle name="Normal 26 7 2" xfId="46459"/>
    <cellStyle name="Normal 26 8" xfId="46460"/>
    <cellStyle name="Normal 26 8 2" xfId="46461"/>
    <cellStyle name="Normal 26 9" xfId="46462"/>
    <cellStyle name="Normal 26 9 2" xfId="46463"/>
    <cellStyle name="Normal 27" xfId="46464"/>
    <cellStyle name="Normal 27 10" xfId="46465"/>
    <cellStyle name="Normal 27 10 2" xfId="46466"/>
    <cellStyle name="Normal 27 11" xfId="46467"/>
    <cellStyle name="Normal 27 11 2" xfId="46468"/>
    <cellStyle name="Normal 27 12" xfId="46469"/>
    <cellStyle name="Normal 27 12 2" xfId="46470"/>
    <cellStyle name="Normal 27 13" xfId="46471"/>
    <cellStyle name="Normal 27 13 2" xfId="46472"/>
    <cellStyle name="Normal 27 14" xfId="46473"/>
    <cellStyle name="Normal 27 14 2" xfId="46474"/>
    <cellStyle name="Normal 27 15" xfId="46475"/>
    <cellStyle name="Normal 27 15 2" xfId="46476"/>
    <cellStyle name="Normal 27 16" xfId="46477"/>
    <cellStyle name="Normal 27 16 2" xfId="46478"/>
    <cellStyle name="Normal 27 17" xfId="46479"/>
    <cellStyle name="Normal 27 17 2" xfId="46480"/>
    <cellStyle name="Normal 27 18" xfId="46481"/>
    <cellStyle name="Normal 27 18 2" xfId="46482"/>
    <cellStyle name="Normal 27 19" xfId="46483"/>
    <cellStyle name="Normal 27 19 2" xfId="46484"/>
    <cellStyle name="Normal 27 2" xfId="46485"/>
    <cellStyle name="Normal 27 2 2" xfId="46486"/>
    <cellStyle name="Normal 27 20" xfId="46487"/>
    <cellStyle name="Normal 27 20 2" xfId="46488"/>
    <cellStyle name="Normal 27 21" xfId="46489"/>
    <cellStyle name="Normal 27 21 2" xfId="46490"/>
    <cellStyle name="Normal 27 22" xfId="46491"/>
    <cellStyle name="Normal 27 22 2" xfId="46492"/>
    <cellStyle name="Normal 27 23" xfId="46493"/>
    <cellStyle name="Normal 27 23 2" xfId="46494"/>
    <cellStyle name="Normal 27 24" xfId="46495"/>
    <cellStyle name="Normal 27 24 2" xfId="46496"/>
    <cellStyle name="Normal 27 25" xfId="46497"/>
    <cellStyle name="Normal 27 25 2" xfId="46498"/>
    <cellStyle name="Normal 27 26" xfId="46499"/>
    <cellStyle name="Normal 27 26 2" xfId="46500"/>
    <cellStyle name="Normal 27 27" xfId="46501"/>
    <cellStyle name="Normal 27 27 2" xfId="46502"/>
    <cellStyle name="Normal 27 28" xfId="46503"/>
    <cellStyle name="Normal 27 28 2" xfId="46504"/>
    <cellStyle name="Normal 27 29" xfId="46505"/>
    <cellStyle name="Normal 27 29 2" xfId="46506"/>
    <cellStyle name="Normal 27 29 3" xfId="46507"/>
    <cellStyle name="Normal 27 3" xfId="46508"/>
    <cellStyle name="Normal 27 3 2" xfId="46509"/>
    <cellStyle name="Normal 27 30" xfId="46510"/>
    <cellStyle name="Normal 27 30 2" xfId="46511"/>
    <cellStyle name="Normal 27 31" xfId="46512"/>
    <cellStyle name="Normal 27 31 2" xfId="46513"/>
    <cellStyle name="Normal 27 32" xfId="46514"/>
    <cellStyle name="Normal 27 32 2" xfId="46515"/>
    <cellStyle name="Normal 27 32 3" xfId="46516"/>
    <cellStyle name="Normal 27 33" xfId="46517"/>
    <cellStyle name="Normal 27 34" xfId="46518"/>
    <cellStyle name="Normal 27 35" xfId="46519"/>
    <cellStyle name="Normal 27 4" xfId="46520"/>
    <cellStyle name="Normal 27 4 2" xfId="46521"/>
    <cellStyle name="Normal 27 5" xfId="46522"/>
    <cellStyle name="Normal 27 5 2" xfId="46523"/>
    <cellStyle name="Normal 27 6" xfId="46524"/>
    <cellStyle name="Normal 27 6 2" xfId="46525"/>
    <cellStyle name="Normal 27 7" xfId="46526"/>
    <cellStyle name="Normal 27 7 2" xfId="46527"/>
    <cellStyle name="Normal 27 8" xfId="46528"/>
    <cellStyle name="Normal 27 8 2" xfId="46529"/>
    <cellStyle name="Normal 27 9" xfId="46530"/>
    <cellStyle name="Normal 27 9 2" xfId="46531"/>
    <cellStyle name="Normal 28" xfId="46532"/>
    <cellStyle name="Normal 28 10" xfId="46533"/>
    <cellStyle name="Normal 28 10 2" xfId="46534"/>
    <cellStyle name="Normal 28 11" xfId="46535"/>
    <cellStyle name="Normal 28 11 2" xfId="46536"/>
    <cellStyle name="Normal 28 12" xfId="46537"/>
    <cellStyle name="Normal 28 12 2" xfId="46538"/>
    <cellStyle name="Normal 28 13" xfId="46539"/>
    <cellStyle name="Normal 28 13 2" xfId="46540"/>
    <cellStyle name="Normal 28 14" xfId="46541"/>
    <cellStyle name="Normal 28 14 2" xfId="46542"/>
    <cellStyle name="Normal 28 15" xfId="46543"/>
    <cellStyle name="Normal 28 15 2" xfId="46544"/>
    <cellStyle name="Normal 28 15 3" xfId="46545"/>
    <cellStyle name="Normal 28 16" xfId="46546"/>
    <cellStyle name="Normal 28 16 2" xfId="46547"/>
    <cellStyle name="Normal 28 17" xfId="46548"/>
    <cellStyle name="Normal 28 17 2" xfId="46549"/>
    <cellStyle name="Normal 28 18" xfId="46550"/>
    <cellStyle name="Normal 28 18 2" xfId="46551"/>
    <cellStyle name="Normal 28 19" xfId="46552"/>
    <cellStyle name="Normal 28 19 2" xfId="46553"/>
    <cellStyle name="Normal 28 2" xfId="46554"/>
    <cellStyle name="Normal 28 2 2" xfId="46555"/>
    <cellStyle name="Normal 28 2 3" xfId="46556"/>
    <cellStyle name="Normal 28 2 4" xfId="46557"/>
    <cellStyle name="Normal 28 20" xfId="46558"/>
    <cellStyle name="Normal 28 20 2" xfId="46559"/>
    <cellStyle name="Normal 28 21" xfId="46560"/>
    <cellStyle name="Normal 28 21 2" xfId="46561"/>
    <cellStyle name="Normal 28 22" xfId="46562"/>
    <cellStyle name="Normal 28 22 2" xfId="46563"/>
    <cellStyle name="Normal 28 23" xfId="46564"/>
    <cellStyle name="Normal 28 23 2" xfId="46565"/>
    <cellStyle name="Normal 28 23 3" xfId="46566"/>
    <cellStyle name="Normal 28 24" xfId="46567"/>
    <cellStyle name="Normal 28 24 2" xfId="46568"/>
    <cellStyle name="Normal 28 25" xfId="46569"/>
    <cellStyle name="Normal 28 25 2" xfId="46570"/>
    <cellStyle name="Normal 28 26" xfId="46571"/>
    <cellStyle name="Normal 28 26 2" xfId="46572"/>
    <cellStyle name="Normal 28 27" xfId="46573"/>
    <cellStyle name="Normal 28 27 2" xfId="46574"/>
    <cellStyle name="Normal 28 28" xfId="46575"/>
    <cellStyle name="Normal 28 28 2" xfId="46576"/>
    <cellStyle name="Normal 28 29" xfId="46577"/>
    <cellStyle name="Normal 28 29 2" xfId="46578"/>
    <cellStyle name="Normal 28 3" xfId="46579"/>
    <cellStyle name="Normal 28 3 2" xfId="46580"/>
    <cellStyle name="Normal 28 3 2 2" xfId="46581"/>
    <cellStyle name="Normal 28 3 2 3" xfId="46582"/>
    <cellStyle name="Normal 28 3 3" xfId="46583"/>
    <cellStyle name="Normal 28 3 4" xfId="46584"/>
    <cellStyle name="Normal 28 30" xfId="46585"/>
    <cellStyle name="Normal 28 30 2" xfId="46586"/>
    <cellStyle name="Normal 28 31" xfId="46587"/>
    <cellStyle name="Normal 28 31 2" xfId="46588"/>
    <cellStyle name="Normal 28 32" xfId="46589"/>
    <cellStyle name="Normal 28 32 2" xfId="46590"/>
    <cellStyle name="Normal 28 33" xfId="46591"/>
    <cellStyle name="Normal 28 34" xfId="46592"/>
    <cellStyle name="Normal 28 4" xfId="46593"/>
    <cellStyle name="Normal 28 4 2" xfId="46594"/>
    <cellStyle name="Normal 28 5" xfId="46595"/>
    <cellStyle name="Normal 28 5 2" xfId="46596"/>
    <cellStyle name="Normal 28 6" xfId="46597"/>
    <cellStyle name="Normal 28 6 2" xfId="46598"/>
    <cellStyle name="Normal 28 7" xfId="46599"/>
    <cellStyle name="Normal 28 7 2" xfId="46600"/>
    <cellStyle name="Normal 28 8" xfId="46601"/>
    <cellStyle name="Normal 28 8 2" xfId="46602"/>
    <cellStyle name="Normal 28 9" xfId="46603"/>
    <cellStyle name="Normal 28 9 2" xfId="46604"/>
    <cellStyle name="Normal 29" xfId="46605"/>
    <cellStyle name="Normal 29 10" xfId="46606"/>
    <cellStyle name="Normal 29 10 2" xfId="46607"/>
    <cellStyle name="Normal 29 11" xfId="46608"/>
    <cellStyle name="Normal 29 11 2" xfId="46609"/>
    <cellStyle name="Normal 29 12" xfId="46610"/>
    <cellStyle name="Normal 29 12 2" xfId="46611"/>
    <cellStyle name="Normal 29 13" xfId="46612"/>
    <cellStyle name="Normal 29 13 2" xfId="46613"/>
    <cellStyle name="Normal 29 14" xfId="46614"/>
    <cellStyle name="Normal 29 14 2" xfId="46615"/>
    <cellStyle name="Normal 29 15" xfId="46616"/>
    <cellStyle name="Normal 29 15 2" xfId="46617"/>
    <cellStyle name="Normal 29 16" xfId="46618"/>
    <cellStyle name="Normal 29 16 2" xfId="46619"/>
    <cellStyle name="Normal 29 17" xfId="46620"/>
    <cellStyle name="Normal 29 17 2" xfId="46621"/>
    <cellStyle name="Normal 29 18" xfId="46622"/>
    <cellStyle name="Normal 29 18 2" xfId="46623"/>
    <cellStyle name="Normal 29 19" xfId="46624"/>
    <cellStyle name="Normal 29 19 2" xfId="46625"/>
    <cellStyle name="Normal 29 2" xfId="46626"/>
    <cellStyle name="Normal 29 2 2" xfId="46627"/>
    <cellStyle name="Normal 29 20" xfId="46628"/>
    <cellStyle name="Normal 29 20 2" xfId="46629"/>
    <cellStyle name="Normal 29 21" xfId="46630"/>
    <cellStyle name="Normal 29 21 2" xfId="46631"/>
    <cellStyle name="Normal 29 22" xfId="46632"/>
    <cellStyle name="Normal 29 22 2" xfId="46633"/>
    <cellStyle name="Normal 29 23" xfId="46634"/>
    <cellStyle name="Normal 29 23 2" xfId="46635"/>
    <cellStyle name="Normal 29 24" xfId="46636"/>
    <cellStyle name="Normal 29 24 2" xfId="46637"/>
    <cellStyle name="Normal 29 25" xfId="46638"/>
    <cellStyle name="Normal 29 25 2" xfId="46639"/>
    <cellStyle name="Normal 29 26" xfId="46640"/>
    <cellStyle name="Normal 29 26 2" xfId="46641"/>
    <cellStyle name="Normal 29 27" xfId="46642"/>
    <cellStyle name="Normal 29 27 2" xfId="46643"/>
    <cellStyle name="Normal 29 28" xfId="46644"/>
    <cellStyle name="Normal 29 28 2" xfId="46645"/>
    <cellStyle name="Normal 29 29" xfId="46646"/>
    <cellStyle name="Normal 29 29 2" xfId="46647"/>
    <cellStyle name="Normal 29 3" xfId="46648"/>
    <cellStyle name="Normal 29 3 2" xfId="46649"/>
    <cellStyle name="Normal 29 30" xfId="46650"/>
    <cellStyle name="Normal 29 30 2" xfId="46651"/>
    <cellStyle name="Normal 29 31" xfId="46652"/>
    <cellStyle name="Normal 29 31 2" xfId="46653"/>
    <cellStyle name="Normal 29 32" xfId="46654"/>
    <cellStyle name="Normal 29 32 2" xfId="46655"/>
    <cellStyle name="Normal 29 33" xfId="46656"/>
    <cellStyle name="Normal 29 34" xfId="46657"/>
    <cellStyle name="Normal 29 4" xfId="46658"/>
    <cellStyle name="Normal 29 4 2" xfId="46659"/>
    <cellStyle name="Normal 29 5" xfId="46660"/>
    <cellStyle name="Normal 29 5 2" xfId="46661"/>
    <cellStyle name="Normal 29 6" xfId="46662"/>
    <cellStyle name="Normal 29 6 2" xfId="46663"/>
    <cellStyle name="Normal 29 7" xfId="46664"/>
    <cellStyle name="Normal 29 7 2" xfId="46665"/>
    <cellStyle name="Normal 29 8" xfId="46666"/>
    <cellStyle name="Normal 29 8 2" xfId="46667"/>
    <cellStyle name="Normal 29 9" xfId="46668"/>
    <cellStyle name="Normal 29 9 2" xfId="46669"/>
    <cellStyle name="Normal 3" xfId="7"/>
    <cellStyle name="Normal 3 10" xfId="46670"/>
    <cellStyle name="Normal 3 10 2" xfId="46671"/>
    <cellStyle name="Normal 3 10 2 2" xfId="46672"/>
    <cellStyle name="Normal 3 10 2 3" xfId="46673"/>
    <cellStyle name="Normal 3 10 2 4" xfId="46674"/>
    <cellStyle name="Normal 3 10 2 5" xfId="46675"/>
    <cellStyle name="Normal 3 10 2 6" xfId="46676"/>
    <cellStyle name="Normal 3 10 3" xfId="46677"/>
    <cellStyle name="Normal 3 10 4" xfId="46678"/>
    <cellStyle name="Normal 3 10 5" xfId="46679"/>
    <cellStyle name="Normal 3 10 6" xfId="46680"/>
    <cellStyle name="Normal 3 10 7" xfId="46681"/>
    <cellStyle name="Normal 3 11" xfId="46682"/>
    <cellStyle name="Normal 3 11 2" xfId="46683"/>
    <cellStyle name="Normal 3 11 2 2" xfId="46684"/>
    <cellStyle name="Normal 3 11 2 3" xfId="46685"/>
    <cellStyle name="Normal 3 11 2 4" xfId="46686"/>
    <cellStyle name="Normal 3 11 2 5" xfId="46687"/>
    <cellStyle name="Normal 3 11 2 6" xfId="46688"/>
    <cellStyle name="Normal 3 11 3" xfId="46689"/>
    <cellStyle name="Normal 3 11 4" xfId="46690"/>
    <cellStyle name="Normal 3 11 5" xfId="46691"/>
    <cellStyle name="Normal 3 11 6" xfId="46692"/>
    <cellStyle name="Normal 3 11 7" xfId="46693"/>
    <cellStyle name="Normal 3 12" xfId="46694"/>
    <cellStyle name="Normal 3 12 2" xfId="46695"/>
    <cellStyle name="Normal 3 12 2 2" xfId="46696"/>
    <cellStyle name="Normal 3 12 2 3" xfId="46697"/>
    <cellStyle name="Normal 3 12 2 4" xfId="46698"/>
    <cellStyle name="Normal 3 12 2 5" xfId="46699"/>
    <cellStyle name="Normal 3 12 2 6" xfId="46700"/>
    <cellStyle name="Normal 3 12 3" xfId="46701"/>
    <cellStyle name="Normal 3 12 4" xfId="46702"/>
    <cellStyle name="Normal 3 12 5" xfId="46703"/>
    <cellStyle name="Normal 3 12 6" xfId="46704"/>
    <cellStyle name="Normal 3 12 7" xfId="46705"/>
    <cellStyle name="Normal 3 13" xfId="46706"/>
    <cellStyle name="Normal 3 13 2" xfId="46707"/>
    <cellStyle name="Normal 3 13 2 2" xfId="46708"/>
    <cellStyle name="Normal 3 13 2 3" xfId="46709"/>
    <cellStyle name="Normal 3 13 2 4" xfId="46710"/>
    <cellStyle name="Normal 3 13 2 5" xfId="46711"/>
    <cellStyle name="Normal 3 13 2 6" xfId="46712"/>
    <cellStyle name="Normal 3 13 3" xfId="46713"/>
    <cellStyle name="Normal 3 13 4" xfId="46714"/>
    <cellStyle name="Normal 3 13 5" xfId="46715"/>
    <cellStyle name="Normal 3 13 6" xfId="46716"/>
    <cellStyle name="Normal 3 13 7" xfId="46717"/>
    <cellStyle name="Normal 3 14" xfId="46718"/>
    <cellStyle name="Normal 3 14 2" xfId="46719"/>
    <cellStyle name="Normal 3 14 2 2" xfId="46720"/>
    <cellStyle name="Normal 3 14 2 3" xfId="46721"/>
    <cellStyle name="Normal 3 14 2 4" xfId="46722"/>
    <cellStyle name="Normal 3 14 2 5" xfId="46723"/>
    <cellStyle name="Normal 3 14 2 6" xfId="46724"/>
    <cellStyle name="Normal 3 14 3" xfId="46725"/>
    <cellStyle name="Normal 3 14 4" xfId="46726"/>
    <cellStyle name="Normal 3 14 5" xfId="46727"/>
    <cellStyle name="Normal 3 14 6" xfId="46728"/>
    <cellStyle name="Normal 3 14 7" xfId="46729"/>
    <cellStyle name="Normal 3 15" xfId="46730"/>
    <cellStyle name="Normal 3 15 2" xfId="46731"/>
    <cellStyle name="Normal 3 15 2 2" xfId="46732"/>
    <cellStyle name="Normal 3 15 2 3" xfId="46733"/>
    <cellStyle name="Normal 3 15 2 4" xfId="46734"/>
    <cellStyle name="Normal 3 15 2 5" xfId="46735"/>
    <cellStyle name="Normal 3 15 2 6" xfId="46736"/>
    <cellStyle name="Normal 3 15 3" xfId="46737"/>
    <cellStyle name="Normal 3 15 4" xfId="46738"/>
    <cellStyle name="Normal 3 15 5" xfId="46739"/>
    <cellStyle name="Normal 3 15 6" xfId="46740"/>
    <cellStyle name="Normal 3 15 7" xfId="46741"/>
    <cellStyle name="Normal 3 16" xfId="46742"/>
    <cellStyle name="Normal 3 16 2" xfId="46743"/>
    <cellStyle name="Normal 3 16 2 2" xfId="46744"/>
    <cellStyle name="Normal 3 16 2 3" xfId="46745"/>
    <cellStyle name="Normal 3 16 2 4" xfId="46746"/>
    <cellStyle name="Normal 3 16 2 5" xfId="46747"/>
    <cellStyle name="Normal 3 16 2 6" xfId="46748"/>
    <cellStyle name="Normal 3 16 3" xfId="46749"/>
    <cellStyle name="Normal 3 16 4" xfId="46750"/>
    <cellStyle name="Normal 3 16 5" xfId="46751"/>
    <cellStyle name="Normal 3 16 6" xfId="46752"/>
    <cellStyle name="Normal 3 16 7" xfId="46753"/>
    <cellStyle name="Normal 3 17" xfId="46754"/>
    <cellStyle name="Normal 3 17 2" xfId="46755"/>
    <cellStyle name="Normal 3 17 2 2" xfId="46756"/>
    <cellStyle name="Normal 3 17 2 3" xfId="46757"/>
    <cellStyle name="Normal 3 17 2 4" xfId="46758"/>
    <cellStyle name="Normal 3 17 2 5" xfId="46759"/>
    <cellStyle name="Normal 3 17 2 6" xfId="46760"/>
    <cellStyle name="Normal 3 17 3" xfId="46761"/>
    <cellStyle name="Normal 3 17 4" xfId="46762"/>
    <cellStyle name="Normal 3 17 5" xfId="46763"/>
    <cellStyle name="Normal 3 17 6" xfId="46764"/>
    <cellStyle name="Normal 3 17 7" xfId="46765"/>
    <cellStyle name="Normal 3 18" xfId="46766"/>
    <cellStyle name="Normal 3 18 2" xfId="46767"/>
    <cellStyle name="Normal 3 18 2 2" xfId="46768"/>
    <cellStyle name="Normal 3 18 2 3" xfId="46769"/>
    <cellStyle name="Normal 3 18 2 4" xfId="46770"/>
    <cellStyle name="Normal 3 18 2 5" xfId="46771"/>
    <cellStyle name="Normal 3 18 2 6" xfId="46772"/>
    <cellStyle name="Normal 3 18 3" xfId="46773"/>
    <cellStyle name="Normal 3 18 4" xfId="46774"/>
    <cellStyle name="Normal 3 18 5" xfId="46775"/>
    <cellStyle name="Normal 3 18 6" xfId="46776"/>
    <cellStyle name="Normal 3 18 7" xfId="46777"/>
    <cellStyle name="Normal 3 19" xfId="46778"/>
    <cellStyle name="Normal 3 19 2" xfId="46779"/>
    <cellStyle name="Normal 3 19 2 2" xfId="46780"/>
    <cellStyle name="Normal 3 19 2 3" xfId="46781"/>
    <cellStyle name="Normal 3 19 2 4" xfId="46782"/>
    <cellStyle name="Normal 3 19 2 5" xfId="46783"/>
    <cellStyle name="Normal 3 19 2 6" xfId="46784"/>
    <cellStyle name="Normal 3 19 3" xfId="46785"/>
    <cellStyle name="Normal 3 19 4" xfId="46786"/>
    <cellStyle name="Normal 3 19 5" xfId="46787"/>
    <cellStyle name="Normal 3 19 6" xfId="46788"/>
    <cellStyle name="Normal 3 19 7" xfId="46789"/>
    <cellStyle name="Normal 3 2" xfId="46790"/>
    <cellStyle name="Normal 3 2 2" xfId="46791"/>
    <cellStyle name="Normal 3 2 2 2" xfId="46792"/>
    <cellStyle name="Normal 3 2 2 3" xfId="46793"/>
    <cellStyle name="Normal 3 2 2 4" xfId="46794"/>
    <cellStyle name="Normal 3 2 2 5" xfId="46795"/>
    <cellStyle name="Normal 3 2 2 6" xfId="46796"/>
    <cellStyle name="Normal 3 2 3" xfId="46797"/>
    <cellStyle name="Normal 3 2 4" xfId="46798"/>
    <cellStyle name="Normal 3 2 5" xfId="46799"/>
    <cellStyle name="Normal 3 2 6" xfId="46800"/>
    <cellStyle name="Normal 3 2 7" xfId="46801"/>
    <cellStyle name="Normal 3 20" xfId="46802"/>
    <cellStyle name="Normal 3 20 2" xfId="46803"/>
    <cellStyle name="Normal 3 20 2 2" xfId="46804"/>
    <cellStyle name="Normal 3 20 3" xfId="46805"/>
    <cellStyle name="Normal 3 20 4" xfId="46806"/>
    <cellStyle name="Normal 3 20 5" xfId="46807"/>
    <cellStyle name="Normal 3 20 6" xfId="46808"/>
    <cellStyle name="Normal 3 21" xfId="46809"/>
    <cellStyle name="Normal 3 21 2" xfId="46810"/>
    <cellStyle name="Normal 3 21 2 2" xfId="46811"/>
    <cellStyle name="Normal 3 21 3" xfId="46812"/>
    <cellStyle name="Normal 3 21 4" xfId="46813"/>
    <cellStyle name="Normal 3 21 5" xfId="46814"/>
    <cellStyle name="Normal 3 21 6" xfId="46815"/>
    <cellStyle name="Normal 3 22" xfId="46816"/>
    <cellStyle name="Normal 3 22 2" xfId="46817"/>
    <cellStyle name="Normal 3 22 3" xfId="46818"/>
    <cellStyle name="Normal 3 22 4" xfId="46819"/>
    <cellStyle name="Normal 3 22 5" xfId="46820"/>
    <cellStyle name="Normal 3 23" xfId="46821"/>
    <cellStyle name="Normal 3 23 2" xfId="46822"/>
    <cellStyle name="Normal 3 23 3" xfId="46823"/>
    <cellStyle name="Normal 3 23 4" xfId="46824"/>
    <cellStyle name="Normal 3 23 5" xfId="46825"/>
    <cellStyle name="Normal 3 24" xfId="46826"/>
    <cellStyle name="Normal 3 24 2" xfId="46827"/>
    <cellStyle name="Normal 3 24 3" xfId="46828"/>
    <cellStyle name="Normal 3 24 4" xfId="46829"/>
    <cellStyle name="Normal 3 25" xfId="46830"/>
    <cellStyle name="Normal 3 25 2" xfId="46831"/>
    <cellStyle name="Normal 3 25 3" xfId="46832"/>
    <cellStyle name="Normal 3 25 4" xfId="46833"/>
    <cellStyle name="Normal 3 26" xfId="46834"/>
    <cellStyle name="Normal 3 26 2" xfId="46835"/>
    <cellStyle name="Normal 3 26 3" xfId="46836"/>
    <cellStyle name="Normal 3 26 4" xfId="46837"/>
    <cellStyle name="Normal 3 27" xfId="46838"/>
    <cellStyle name="Normal 3 27 2" xfId="46839"/>
    <cellStyle name="Normal 3 27 3" xfId="46840"/>
    <cellStyle name="Normal 3 28" xfId="46841"/>
    <cellStyle name="Normal 3 28 2" xfId="46842"/>
    <cellStyle name="Normal 3 29" xfId="46843"/>
    <cellStyle name="Normal 3 29 2" xfId="46844"/>
    <cellStyle name="Normal 3 3" xfId="46845"/>
    <cellStyle name="Normal 3 3 2" xfId="46846"/>
    <cellStyle name="Normal 3 3 2 2" xfId="46847"/>
    <cellStyle name="Normal 3 3 2 3" xfId="46848"/>
    <cellStyle name="Normal 3 3 2 4" xfId="46849"/>
    <cellStyle name="Normal 3 3 2 5" xfId="46850"/>
    <cellStyle name="Normal 3 3 2 6" xfId="46851"/>
    <cellStyle name="Normal 3 3 3" xfId="46852"/>
    <cellStyle name="Normal 3 3 4" xfId="46853"/>
    <cellStyle name="Normal 3 3 5" xfId="46854"/>
    <cellStyle name="Normal 3 3 6" xfId="46855"/>
    <cellStyle name="Normal 3 3 7" xfId="46856"/>
    <cellStyle name="Normal 3 30" xfId="46857"/>
    <cellStyle name="Normal 3 30 2" xfId="46858"/>
    <cellStyle name="Normal 3 31" xfId="46859"/>
    <cellStyle name="Normal 3 31 2" xfId="46860"/>
    <cellStyle name="Normal 3 32" xfId="46861"/>
    <cellStyle name="Normal 3 32 2" xfId="46862"/>
    <cellStyle name="Normal 3 33" xfId="46863"/>
    <cellStyle name="Normal 3 33 2" xfId="46864"/>
    <cellStyle name="Normal 3 34" xfId="46865"/>
    <cellStyle name="Normal 3 34 2" xfId="46866"/>
    <cellStyle name="Normal 3 35" xfId="46867"/>
    <cellStyle name="Normal 3 35 2" xfId="46868"/>
    <cellStyle name="Normal 3 36" xfId="46869"/>
    <cellStyle name="Normal 3 36 2" xfId="46870"/>
    <cellStyle name="Normal 3 37" xfId="46871"/>
    <cellStyle name="Normal 3 37 2" xfId="46872"/>
    <cellStyle name="Normal 3 38" xfId="46873"/>
    <cellStyle name="Normal 3 38 2" xfId="46874"/>
    <cellStyle name="Normal 3 39" xfId="46875"/>
    <cellStyle name="Normal 3 39 2" xfId="46876"/>
    <cellStyle name="Normal 3 4" xfId="46877"/>
    <cellStyle name="Normal 3 4 2" xfId="46878"/>
    <cellStyle name="Normal 3 4 2 2" xfId="46879"/>
    <cellStyle name="Normal 3 4 2 3" xfId="46880"/>
    <cellStyle name="Normal 3 4 2 4" xfId="46881"/>
    <cellStyle name="Normal 3 4 2 5" xfId="46882"/>
    <cellStyle name="Normal 3 4 2 6" xfId="46883"/>
    <cellStyle name="Normal 3 4 3" xfId="46884"/>
    <cellStyle name="Normal 3 4 4" xfId="46885"/>
    <cellStyle name="Normal 3 4 5" xfId="46886"/>
    <cellStyle name="Normal 3 4 6" xfId="46887"/>
    <cellStyle name="Normal 3 4 7" xfId="46888"/>
    <cellStyle name="Normal 3 40" xfId="46889"/>
    <cellStyle name="Normal 3 40 2" xfId="46890"/>
    <cellStyle name="Normal 3 41" xfId="46891"/>
    <cellStyle name="Normal 3 41 2" xfId="46892"/>
    <cellStyle name="Normal 3 42" xfId="46893"/>
    <cellStyle name="Normal 3 42 2" xfId="46894"/>
    <cellStyle name="Normal 3 43" xfId="46895"/>
    <cellStyle name="Normal 3 43 2" xfId="46896"/>
    <cellStyle name="Normal 3 44" xfId="46897"/>
    <cellStyle name="Normal 3 44 2" xfId="46898"/>
    <cellStyle name="Normal 3 45" xfId="46899"/>
    <cellStyle name="Normal 3 45 2" xfId="46900"/>
    <cellStyle name="Normal 3 46" xfId="46901"/>
    <cellStyle name="Normal 3 46 2" xfId="46902"/>
    <cellStyle name="Normal 3 47" xfId="46903"/>
    <cellStyle name="Normal 3 47 2" xfId="46904"/>
    <cellStyle name="Normal 3 48" xfId="46905"/>
    <cellStyle name="Normal 3 48 2" xfId="46906"/>
    <cellStyle name="Normal 3 49" xfId="46907"/>
    <cellStyle name="Normal 3 49 2" xfId="46908"/>
    <cellStyle name="Normal 3 5" xfId="46909"/>
    <cellStyle name="Normal 3 5 2" xfId="46910"/>
    <cellStyle name="Normal 3 5 2 2" xfId="46911"/>
    <cellStyle name="Normal 3 5 2 3" xfId="46912"/>
    <cellStyle name="Normal 3 5 2 4" xfId="46913"/>
    <cellStyle name="Normal 3 5 2 5" xfId="46914"/>
    <cellStyle name="Normal 3 5 2 6" xfId="46915"/>
    <cellStyle name="Normal 3 5 3" xfId="46916"/>
    <cellStyle name="Normal 3 5 4" xfId="46917"/>
    <cellStyle name="Normal 3 5 5" xfId="46918"/>
    <cellStyle name="Normal 3 5 6" xfId="46919"/>
    <cellStyle name="Normal 3 5 7" xfId="46920"/>
    <cellStyle name="Normal 3 5 8" xfId="58134"/>
    <cellStyle name="Normal 3 50" xfId="46921"/>
    <cellStyle name="Normal 3 50 2" xfId="46922"/>
    <cellStyle name="Normal 3 51" xfId="46923"/>
    <cellStyle name="Normal 3 51 2" xfId="46924"/>
    <cellStyle name="Normal 3 52" xfId="46925"/>
    <cellStyle name="Normal 3 52 2" xfId="46926"/>
    <cellStyle name="Normal 3 53" xfId="46927"/>
    <cellStyle name="Normal 3 53 2" xfId="46928"/>
    <cellStyle name="Normal 3 54" xfId="46929"/>
    <cellStyle name="Normal 3 54 2" xfId="46930"/>
    <cellStyle name="Normal 3 55" xfId="46931"/>
    <cellStyle name="Normal 3 55 2" xfId="46932"/>
    <cellStyle name="Normal 3 56" xfId="46933"/>
    <cellStyle name="Normal 3 56 2" xfId="46934"/>
    <cellStyle name="Normal 3 57" xfId="46935"/>
    <cellStyle name="Normal 3 57 2" xfId="46936"/>
    <cellStyle name="Normal 3 58" xfId="46937"/>
    <cellStyle name="Normal 3 58 2" xfId="46938"/>
    <cellStyle name="Normal 3 59" xfId="46939"/>
    <cellStyle name="Normal 3 59 2" xfId="46940"/>
    <cellStyle name="Normal 3 6" xfId="46941"/>
    <cellStyle name="Normal 3 6 2" xfId="46942"/>
    <cellStyle name="Normal 3 6 2 2" xfId="46943"/>
    <cellStyle name="Normal 3 6 2 3" xfId="46944"/>
    <cellStyle name="Normal 3 6 2 4" xfId="46945"/>
    <cellStyle name="Normal 3 6 2 5" xfId="46946"/>
    <cellStyle name="Normal 3 6 2 6" xfId="46947"/>
    <cellStyle name="Normal 3 6 3" xfId="46948"/>
    <cellStyle name="Normal 3 6 4" xfId="46949"/>
    <cellStyle name="Normal 3 6 5" xfId="46950"/>
    <cellStyle name="Normal 3 6 6" xfId="46951"/>
    <cellStyle name="Normal 3 6 7" xfId="46952"/>
    <cellStyle name="Normal 3 60" xfId="46953"/>
    <cellStyle name="Normal 3 60 2" xfId="46954"/>
    <cellStyle name="Normal 3 61" xfId="46955"/>
    <cellStyle name="Normal 3 61 2" xfId="46956"/>
    <cellStyle name="Normal 3 62" xfId="46957"/>
    <cellStyle name="Normal 3 62 2" xfId="46958"/>
    <cellStyle name="Normal 3 63" xfId="46959"/>
    <cellStyle name="Normal 3 63 2" xfId="46960"/>
    <cellStyle name="Normal 3 64" xfId="46961"/>
    <cellStyle name="Normal 3 64 2" xfId="46962"/>
    <cellStyle name="Normal 3 65" xfId="46963"/>
    <cellStyle name="Normal 3 65 2" xfId="46964"/>
    <cellStyle name="Normal 3 66" xfId="46965"/>
    <cellStyle name="Normal 3 66 2" xfId="46966"/>
    <cellStyle name="Normal 3 67" xfId="46967"/>
    <cellStyle name="Normal 3 67 2" xfId="46968"/>
    <cellStyle name="Normal 3 68" xfId="46969"/>
    <cellStyle name="Normal 3 68 2" xfId="46970"/>
    <cellStyle name="Normal 3 69" xfId="46971"/>
    <cellStyle name="Normal 3 69 2" xfId="46972"/>
    <cellStyle name="Normal 3 7" xfId="46973"/>
    <cellStyle name="Normal 3 7 2" xfId="46974"/>
    <cellStyle name="Normal 3 7 2 2" xfId="46975"/>
    <cellStyle name="Normal 3 7 2 3" xfId="46976"/>
    <cellStyle name="Normal 3 7 2 4" xfId="46977"/>
    <cellStyle name="Normal 3 7 2 5" xfId="46978"/>
    <cellStyle name="Normal 3 7 2 6" xfId="46979"/>
    <cellStyle name="Normal 3 7 3" xfId="46980"/>
    <cellStyle name="Normal 3 7 4" xfId="46981"/>
    <cellStyle name="Normal 3 7 5" xfId="46982"/>
    <cellStyle name="Normal 3 7 6" xfId="46983"/>
    <cellStyle name="Normal 3 7 7" xfId="46984"/>
    <cellStyle name="Normal 3 70" xfId="46985"/>
    <cellStyle name="Normal 3 70 2" xfId="46986"/>
    <cellStyle name="Normal 3 71" xfId="46987"/>
    <cellStyle name="Normal 3 71 2" xfId="46988"/>
    <cellStyle name="Normal 3 72" xfId="46989"/>
    <cellStyle name="Normal 3 72 2" xfId="46990"/>
    <cellStyle name="Normal 3 73" xfId="46991"/>
    <cellStyle name="Normal 3 73 2" xfId="46992"/>
    <cellStyle name="Normal 3 73 3" xfId="46993"/>
    <cellStyle name="Normal 3 74" xfId="46994"/>
    <cellStyle name="Normal 3 74 2" xfId="46995"/>
    <cellStyle name="Normal 3 75" xfId="46996"/>
    <cellStyle name="Normal 3 75 2" xfId="46997"/>
    <cellStyle name="Normal 3 76" xfId="46998"/>
    <cellStyle name="Normal 3 76 2" xfId="46999"/>
    <cellStyle name="Normal 3 77" xfId="47000"/>
    <cellStyle name="Normal 3 77 2" xfId="47001"/>
    <cellStyle name="Normal 3 78" xfId="47002"/>
    <cellStyle name="Normal 3 79" xfId="47003"/>
    <cellStyle name="Normal 3 79 2" xfId="47004"/>
    <cellStyle name="Normal 3 8" xfId="47005"/>
    <cellStyle name="Normal 3 8 2" xfId="47006"/>
    <cellStyle name="Normal 3 8 2 2" xfId="47007"/>
    <cellStyle name="Normal 3 8 2 3" xfId="47008"/>
    <cellStyle name="Normal 3 8 2 4" xfId="47009"/>
    <cellStyle name="Normal 3 8 2 5" xfId="47010"/>
    <cellStyle name="Normal 3 8 2 6" xfId="47011"/>
    <cellStyle name="Normal 3 8 3" xfId="47012"/>
    <cellStyle name="Normal 3 8 4" xfId="47013"/>
    <cellStyle name="Normal 3 8 5" xfId="47014"/>
    <cellStyle name="Normal 3 8 6" xfId="47015"/>
    <cellStyle name="Normal 3 8 7" xfId="47016"/>
    <cellStyle name="Normal 3 80" xfId="47017"/>
    <cellStyle name="Normal 3 80 2" xfId="47018"/>
    <cellStyle name="Normal 3 81" xfId="47019"/>
    <cellStyle name="Normal 3 82" xfId="47020"/>
    <cellStyle name="Normal 3 9" xfId="47021"/>
    <cellStyle name="Normal 3 9 2" xfId="47022"/>
    <cellStyle name="Normal 3 9 2 2" xfId="47023"/>
    <cellStyle name="Normal 3 9 2 3" xfId="47024"/>
    <cellStyle name="Normal 3 9 2 4" xfId="47025"/>
    <cellStyle name="Normal 3 9 2 5" xfId="47026"/>
    <cellStyle name="Normal 3 9 2 6" xfId="47027"/>
    <cellStyle name="Normal 3 9 3" xfId="47028"/>
    <cellStyle name="Normal 3 9 4" xfId="47029"/>
    <cellStyle name="Normal 3 9 5" xfId="47030"/>
    <cellStyle name="Normal 3 9 6" xfId="47031"/>
    <cellStyle name="Normal 3 9 7" xfId="47032"/>
    <cellStyle name="Normal 3_2_Biscuit with Tax computation 2" xfId="47033"/>
    <cellStyle name="Normal 30" xfId="47034"/>
    <cellStyle name="Normal 30 10" xfId="47035"/>
    <cellStyle name="Normal 30 10 2" xfId="47036"/>
    <cellStyle name="Normal 30 11" xfId="47037"/>
    <cellStyle name="Normal 30 11 2" xfId="47038"/>
    <cellStyle name="Normal 30 12" xfId="47039"/>
    <cellStyle name="Normal 30 12 2" xfId="47040"/>
    <cellStyle name="Normal 30 13" xfId="47041"/>
    <cellStyle name="Normal 30 13 2" xfId="47042"/>
    <cellStyle name="Normal 30 14" xfId="47043"/>
    <cellStyle name="Normal 30 14 2" xfId="47044"/>
    <cellStyle name="Normal 30 15" xfId="47045"/>
    <cellStyle name="Normal 30 15 2" xfId="47046"/>
    <cellStyle name="Normal 30 16" xfId="47047"/>
    <cellStyle name="Normal 30 16 2" xfId="47048"/>
    <cellStyle name="Normal 30 17" xfId="47049"/>
    <cellStyle name="Normal 30 17 2" xfId="47050"/>
    <cellStyle name="Normal 30 18" xfId="47051"/>
    <cellStyle name="Normal 30 18 2" xfId="47052"/>
    <cellStyle name="Normal 30 19" xfId="47053"/>
    <cellStyle name="Normal 30 19 2" xfId="47054"/>
    <cellStyle name="Normal 30 2" xfId="47055"/>
    <cellStyle name="Normal 30 2 2" xfId="47056"/>
    <cellStyle name="Normal 30 2 3" xfId="47057"/>
    <cellStyle name="Normal 30 20" xfId="47058"/>
    <cellStyle name="Normal 30 20 2" xfId="47059"/>
    <cellStyle name="Normal 30 21" xfId="47060"/>
    <cellStyle name="Normal 30 21 2" xfId="47061"/>
    <cellStyle name="Normal 30 22" xfId="47062"/>
    <cellStyle name="Normal 30 22 2" xfId="47063"/>
    <cellStyle name="Normal 30 23" xfId="47064"/>
    <cellStyle name="Normal 30 23 2" xfId="47065"/>
    <cellStyle name="Normal 30 24" xfId="47066"/>
    <cellStyle name="Normal 30 24 2" xfId="47067"/>
    <cellStyle name="Normal 30 25" xfId="47068"/>
    <cellStyle name="Normal 30 25 2" xfId="47069"/>
    <cellStyle name="Normal 30 26" xfId="47070"/>
    <cellStyle name="Normal 30 26 2" xfId="47071"/>
    <cellStyle name="Normal 30 27" xfId="47072"/>
    <cellStyle name="Normal 30 27 2" xfId="47073"/>
    <cellStyle name="Normal 30 28" xfId="47074"/>
    <cellStyle name="Normal 30 28 2" xfId="47075"/>
    <cellStyle name="Normal 30 29" xfId="47076"/>
    <cellStyle name="Normal 30 29 2" xfId="47077"/>
    <cellStyle name="Normal 30 3" xfId="47078"/>
    <cellStyle name="Normal 30 3 2" xfId="47079"/>
    <cellStyle name="Normal 30 30" xfId="47080"/>
    <cellStyle name="Normal 30 30 2" xfId="47081"/>
    <cellStyle name="Normal 30 31" xfId="47082"/>
    <cellStyle name="Normal 30 31 2" xfId="47083"/>
    <cellStyle name="Normal 30 32" xfId="47084"/>
    <cellStyle name="Normal 30 32 2" xfId="47085"/>
    <cellStyle name="Normal 30 33" xfId="47086"/>
    <cellStyle name="Normal 30 34" xfId="47087"/>
    <cellStyle name="Normal 30 4" xfId="47088"/>
    <cellStyle name="Normal 30 4 2" xfId="47089"/>
    <cellStyle name="Normal 30 5" xfId="47090"/>
    <cellStyle name="Normal 30 5 2" xfId="47091"/>
    <cellStyle name="Normal 30 6" xfId="47092"/>
    <cellStyle name="Normal 30 6 2" xfId="47093"/>
    <cellStyle name="Normal 30 7" xfId="47094"/>
    <cellStyle name="Normal 30 7 2" xfId="47095"/>
    <cellStyle name="Normal 30 8" xfId="47096"/>
    <cellStyle name="Normal 30 8 2" xfId="47097"/>
    <cellStyle name="Normal 30 9" xfId="47098"/>
    <cellStyle name="Normal 30 9 2" xfId="47099"/>
    <cellStyle name="Normal 31" xfId="47100"/>
    <cellStyle name="Normal 31 10" xfId="47101"/>
    <cellStyle name="Normal 31 10 2" xfId="47102"/>
    <cellStyle name="Normal 31 11" xfId="47103"/>
    <cellStyle name="Normal 31 11 2" xfId="47104"/>
    <cellStyle name="Normal 31 12" xfId="47105"/>
    <cellStyle name="Normal 31 12 2" xfId="47106"/>
    <cellStyle name="Normal 31 13" xfId="47107"/>
    <cellStyle name="Normal 31 13 2" xfId="47108"/>
    <cellStyle name="Normal 31 14" xfId="47109"/>
    <cellStyle name="Normal 31 14 2" xfId="47110"/>
    <cellStyle name="Normal 31 15" xfId="47111"/>
    <cellStyle name="Normal 31 15 2" xfId="47112"/>
    <cellStyle name="Normal 31 16" xfId="47113"/>
    <cellStyle name="Normal 31 16 2" xfId="47114"/>
    <cellStyle name="Normal 31 17" xfId="47115"/>
    <cellStyle name="Normal 31 17 2" xfId="47116"/>
    <cellStyle name="Normal 31 18" xfId="47117"/>
    <cellStyle name="Normal 31 18 2" xfId="47118"/>
    <cellStyle name="Normal 31 19" xfId="47119"/>
    <cellStyle name="Normal 31 19 2" xfId="47120"/>
    <cellStyle name="Normal 31 2" xfId="47121"/>
    <cellStyle name="Normal 31 2 2" xfId="47122"/>
    <cellStyle name="Normal 31 20" xfId="47123"/>
    <cellStyle name="Normal 31 20 2" xfId="47124"/>
    <cellStyle name="Normal 31 21" xfId="47125"/>
    <cellStyle name="Normal 31 21 2" xfId="47126"/>
    <cellStyle name="Normal 31 22" xfId="47127"/>
    <cellStyle name="Normal 31 22 2" xfId="47128"/>
    <cellStyle name="Normal 31 23" xfId="47129"/>
    <cellStyle name="Normal 31 23 2" xfId="47130"/>
    <cellStyle name="Normal 31 24" xfId="47131"/>
    <cellStyle name="Normal 31 24 2" xfId="47132"/>
    <cellStyle name="Normal 31 25" xfId="47133"/>
    <cellStyle name="Normal 31 25 2" xfId="47134"/>
    <cellStyle name="Normal 31 26" xfId="47135"/>
    <cellStyle name="Normal 31 26 2" xfId="47136"/>
    <cellStyle name="Normal 31 27" xfId="47137"/>
    <cellStyle name="Normal 31 27 2" xfId="47138"/>
    <cellStyle name="Normal 31 28" xfId="47139"/>
    <cellStyle name="Normal 31 28 2" xfId="47140"/>
    <cellStyle name="Normal 31 29" xfId="47141"/>
    <cellStyle name="Normal 31 29 2" xfId="47142"/>
    <cellStyle name="Normal 31 3" xfId="47143"/>
    <cellStyle name="Normal 31 3 2" xfId="47144"/>
    <cellStyle name="Normal 31 30" xfId="47145"/>
    <cellStyle name="Normal 31 30 2" xfId="47146"/>
    <cellStyle name="Normal 31 31" xfId="47147"/>
    <cellStyle name="Normal 31 31 2" xfId="47148"/>
    <cellStyle name="Normal 31 32" xfId="47149"/>
    <cellStyle name="Normal 31 32 2" xfId="47150"/>
    <cellStyle name="Normal 31 33" xfId="47151"/>
    <cellStyle name="Normal 31 34" xfId="47152"/>
    <cellStyle name="Normal 31 4" xfId="47153"/>
    <cellStyle name="Normal 31 4 2" xfId="47154"/>
    <cellStyle name="Normal 31 5" xfId="47155"/>
    <cellStyle name="Normal 31 5 2" xfId="47156"/>
    <cellStyle name="Normal 31 6" xfId="47157"/>
    <cellStyle name="Normal 31 6 2" xfId="47158"/>
    <cellStyle name="Normal 31 7" xfId="47159"/>
    <cellStyle name="Normal 31 7 2" xfId="47160"/>
    <cellStyle name="Normal 31 8" xfId="47161"/>
    <cellStyle name="Normal 31 8 2" xfId="47162"/>
    <cellStyle name="Normal 31 9" xfId="47163"/>
    <cellStyle name="Normal 31 9 2" xfId="47164"/>
    <cellStyle name="Normal 32" xfId="47165"/>
    <cellStyle name="Normal 32 10" xfId="47166"/>
    <cellStyle name="Normal 32 10 2" xfId="47167"/>
    <cellStyle name="Normal 32 11" xfId="47168"/>
    <cellStyle name="Normal 32 11 2" xfId="47169"/>
    <cellStyle name="Normal 32 12" xfId="47170"/>
    <cellStyle name="Normal 32 12 2" xfId="47171"/>
    <cellStyle name="Normal 32 13" xfId="47172"/>
    <cellStyle name="Normal 32 13 2" xfId="47173"/>
    <cellStyle name="Normal 32 14" xfId="47174"/>
    <cellStyle name="Normal 32 14 2" xfId="47175"/>
    <cellStyle name="Normal 32 15" xfId="47176"/>
    <cellStyle name="Normal 32 15 2" xfId="47177"/>
    <cellStyle name="Normal 32 16" xfId="47178"/>
    <cellStyle name="Normal 32 16 2" xfId="47179"/>
    <cellStyle name="Normal 32 17" xfId="47180"/>
    <cellStyle name="Normal 32 17 2" xfId="47181"/>
    <cellStyle name="Normal 32 18" xfId="47182"/>
    <cellStyle name="Normal 32 18 2" xfId="47183"/>
    <cellStyle name="Normal 32 19" xfId="47184"/>
    <cellStyle name="Normal 32 19 2" xfId="47185"/>
    <cellStyle name="Normal 32 2" xfId="47186"/>
    <cellStyle name="Normal 32 2 2" xfId="47187"/>
    <cellStyle name="Normal 32 2 3" xfId="47188"/>
    <cellStyle name="Normal 32 20" xfId="47189"/>
    <cellStyle name="Normal 32 20 2" xfId="47190"/>
    <cellStyle name="Normal 32 21" xfId="47191"/>
    <cellStyle name="Normal 32 21 2" xfId="47192"/>
    <cellStyle name="Normal 32 22" xfId="47193"/>
    <cellStyle name="Normal 32 22 2" xfId="47194"/>
    <cellStyle name="Normal 32 23" xfId="47195"/>
    <cellStyle name="Normal 32 23 2" xfId="47196"/>
    <cellStyle name="Normal 32 24" xfId="47197"/>
    <cellStyle name="Normal 32 24 2" xfId="47198"/>
    <cellStyle name="Normal 32 25" xfId="47199"/>
    <cellStyle name="Normal 32 25 2" xfId="47200"/>
    <cellStyle name="Normal 32 26" xfId="47201"/>
    <cellStyle name="Normal 32 26 2" xfId="47202"/>
    <cellStyle name="Normal 32 27" xfId="47203"/>
    <cellStyle name="Normal 32 27 2" xfId="47204"/>
    <cellStyle name="Normal 32 28" xfId="47205"/>
    <cellStyle name="Normal 32 28 2" xfId="47206"/>
    <cellStyle name="Normal 32 29" xfId="47207"/>
    <cellStyle name="Normal 32 29 2" xfId="47208"/>
    <cellStyle name="Normal 32 3" xfId="47209"/>
    <cellStyle name="Normal 32 3 2" xfId="47210"/>
    <cellStyle name="Normal 32 30" xfId="47211"/>
    <cellStyle name="Normal 32 30 2" xfId="47212"/>
    <cellStyle name="Normal 32 31" xfId="47213"/>
    <cellStyle name="Normal 32 31 2" xfId="47214"/>
    <cellStyle name="Normal 32 32" xfId="47215"/>
    <cellStyle name="Normal 32 32 2" xfId="47216"/>
    <cellStyle name="Normal 32 33" xfId="47217"/>
    <cellStyle name="Normal 32 34" xfId="47218"/>
    <cellStyle name="Normal 32 4" xfId="47219"/>
    <cellStyle name="Normal 32 4 2" xfId="47220"/>
    <cellStyle name="Normal 32 5" xfId="47221"/>
    <cellStyle name="Normal 32 5 2" xfId="47222"/>
    <cellStyle name="Normal 32 6" xfId="47223"/>
    <cellStyle name="Normal 32 6 2" xfId="47224"/>
    <cellStyle name="Normal 32 7" xfId="47225"/>
    <cellStyle name="Normal 32 7 2" xfId="47226"/>
    <cellStyle name="Normal 32 8" xfId="47227"/>
    <cellStyle name="Normal 32 8 2" xfId="47228"/>
    <cellStyle name="Normal 32 9" xfId="47229"/>
    <cellStyle name="Normal 32 9 2" xfId="47230"/>
    <cellStyle name="Normal 33" xfId="47231"/>
    <cellStyle name="Normal 33 10" xfId="47232"/>
    <cellStyle name="Normal 33 10 2" xfId="47233"/>
    <cellStyle name="Normal 33 11" xfId="47234"/>
    <cellStyle name="Normal 33 11 2" xfId="47235"/>
    <cellStyle name="Normal 33 12" xfId="47236"/>
    <cellStyle name="Normal 33 12 2" xfId="47237"/>
    <cellStyle name="Normal 33 13" xfId="47238"/>
    <cellStyle name="Normal 33 13 2" xfId="47239"/>
    <cellStyle name="Normal 33 14" xfId="47240"/>
    <cellStyle name="Normal 33 14 2" xfId="47241"/>
    <cellStyle name="Normal 33 15" xfId="47242"/>
    <cellStyle name="Normal 33 15 2" xfId="47243"/>
    <cellStyle name="Normal 33 16" xfId="47244"/>
    <cellStyle name="Normal 33 16 2" xfId="47245"/>
    <cellStyle name="Normal 33 17" xfId="47246"/>
    <cellStyle name="Normal 33 17 2" xfId="47247"/>
    <cellStyle name="Normal 33 18" xfId="47248"/>
    <cellStyle name="Normal 33 18 2" xfId="47249"/>
    <cellStyle name="Normal 33 18 3" xfId="47250"/>
    <cellStyle name="Normal 33 19" xfId="47251"/>
    <cellStyle name="Normal 33 19 2" xfId="47252"/>
    <cellStyle name="Normal 33 2" xfId="47253"/>
    <cellStyle name="Normal 33 2 2" xfId="47254"/>
    <cellStyle name="Normal 33 20" xfId="47255"/>
    <cellStyle name="Normal 33 20 2" xfId="47256"/>
    <cellStyle name="Normal 33 21" xfId="47257"/>
    <cellStyle name="Normal 33 21 2" xfId="47258"/>
    <cellStyle name="Normal 33 22" xfId="47259"/>
    <cellStyle name="Normal 33 22 2" xfId="47260"/>
    <cellStyle name="Normal 33 23" xfId="47261"/>
    <cellStyle name="Normal 33 23 2" xfId="47262"/>
    <cellStyle name="Normal 33 24" xfId="47263"/>
    <cellStyle name="Normal 33 24 2" xfId="47264"/>
    <cellStyle name="Normal 33 25" xfId="47265"/>
    <cellStyle name="Normal 33 25 2" xfId="47266"/>
    <cellStyle name="Normal 33 26" xfId="47267"/>
    <cellStyle name="Normal 33 26 2" xfId="47268"/>
    <cellStyle name="Normal 33 27" xfId="47269"/>
    <cellStyle name="Normal 33 27 2" xfId="47270"/>
    <cellStyle name="Normal 33 28" xfId="47271"/>
    <cellStyle name="Normal 33 28 2" xfId="47272"/>
    <cellStyle name="Normal 33 29" xfId="47273"/>
    <cellStyle name="Normal 33 29 2" xfId="47274"/>
    <cellStyle name="Normal 33 3" xfId="47275"/>
    <cellStyle name="Normal 33 3 2" xfId="47276"/>
    <cellStyle name="Normal 33 30" xfId="47277"/>
    <cellStyle name="Normal 33 30 2" xfId="47278"/>
    <cellStyle name="Normal 33 31" xfId="47279"/>
    <cellStyle name="Normal 33 31 2" xfId="47280"/>
    <cellStyle name="Normal 33 32" xfId="47281"/>
    <cellStyle name="Normal 33 32 2" xfId="47282"/>
    <cellStyle name="Normal 33 4" xfId="47283"/>
    <cellStyle name="Normal 33 4 2" xfId="47284"/>
    <cellStyle name="Normal 33 5" xfId="47285"/>
    <cellStyle name="Normal 33 5 2" xfId="47286"/>
    <cellStyle name="Normal 33 6" xfId="47287"/>
    <cellStyle name="Normal 33 6 2" xfId="47288"/>
    <cellStyle name="Normal 33 7" xfId="47289"/>
    <cellStyle name="Normal 33 7 2" xfId="47290"/>
    <cellStyle name="Normal 33 8" xfId="47291"/>
    <cellStyle name="Normal 33 8 2" xfId="47292"/>
    <cellStyle name="Normal 33 9" xfId="47293"/>
    <cellStyle name="Normal 33 9 2" xfId="47294"/>
    <cellStyle name="Normal 34" xfId="47295"/>
    <cellStyle name="Normal 34 10" xfId="47296"/>
    <cellStyle name="Normal 34 10 2" xfId="47297"/>
    <cellStyle name="Normal 34 11" xfId="47298"/>
    <cellStyle name="Normal 34 11 2" xfId="47299"/>
    <cellStyle name="Normal 34 12" xfId="47300"/>
    <cellStyle name="Normal 34 12 2" xfId="47301"/>
    <cellStyle name="Normal 34 13" xfId="47302"/>
    <cellStyle name="Normal 34 13 2" xfId="47303"/>
    <cellStyle name="Normal 34 14" xfId="47304"/>
    <cellStyle name="Normal 34 14 2" xfId="47305"/>
    <cellStyle name="Normal 34 15" xfId="47306"/>
    <cellStyle name="Normal 34 15 2" xfId="47307"/>
    <cellStyle name="Normal 34 16" xfId="47308"/>
    <cellStyle name="Normal 34 16 2" xfId="47309"/>
    <cellStyle name="Normal 34 17" xfId="47310"/>
    <cellStyle name="Normal 34 17 2" xfId="47311"/>
    <cellStyle name="Normal 34 18" xfId="47312"/>
    <cellStyle name="Normal 34 18 2" xfId="47313"/>
    <cellStyle name="Normal 34 19" xfId="47314"/>
    <cellStyle name="Normal 34 19 2" xfId="47315"/>
    <cellStyle name="Normal 34 2" xfId="47316"/>
    <cellStyle name="Normal 34 2 2" xfId="47317"/>
    <cellStyle name="Normal 34 20" xfId="47318"/>
    <cellStyle name="Normal 34 20 2" xfId="47319"/>
    <cellStyle name="Normal 34 21" xfId="47320"/>
    <cellStyle name="Normal 34 21 2" xfId="47321"/>
    <cellStyle name="Normal 34 22" xfId="47322"/>
    <cellStyle name="Normal 34 22 2" xfId="47323"/>
    <cellStyle name="Normal 34 23" xfId="47324"/>
    <cellStyle name="Normal 34 23 2" xfId="47325"/>
    <cellStyle name="Normal 34 24" xfId="47326"/>
    <cellStyle name="Normal 34 24 2" xfId="47327"/>
    <cellStyle name="Normal 34 25" xfId="47328"/>
    <cellStyle name="Normal 34 25 2" xfId="47329"/>
    <cellStyle name="Normal 34 26" xfId="47330"/>
    <cellStyle name="Normal 34 26 2" xfId="47331"/>
    <cellStyle name="Normal 34 27" xfId="47332"/>
    <cellStyle name="Normal 34 27 2" xfId="47333"/>
    <cellStyle name="Normal 34 28" xfId="47334"/>
    <cellStyle name="Normal 34 28 2" xfId="47335"/>
    <cellStyle name="Normal 34 29" xfId="47336"/>
    <cellStyle name="Normal 34 29 2" xfId="47337"/>
    <cellStyle name="Normal 34 3" xfId="47338"/>
    <cellStyle name="Normal 34 3 2" xfId="47339"/>
    <cellStyle name="Normal 34 30" xfId="47340"/>
    <cellStyle name="Normal 34 30 2" xfId="47341"/>
    <cellStyle name="Normal 34 31" xfId="47342"/>
    <cellStyle name="Normal 34 31 2" xfId="47343"/>
    <cellStyle name="Normal 34 32" xfId="47344"/>
    <cellStyle name="Normal 34 32 2" xfId="47345"/>
    <cellStyle name="Normal 34 32 3" xfId="47346"/>
    <cellStyle name="Normal 34 4" xfId="47347"/>
    <cellStyle name="Normal 34 4 2" xfId="47348"/>
    <cellStyle name="Normal 34 5" xfId="47349"/>
    <cellStyle name="Normal 34 5 2" xfId="47350"/>
    <cellStyle name="Normal 34 6" xfId="47351"/>
    <cellStyle name="Normal 34 6 2" xfId="47352"/>
    <cellStyle name="Normal 34 7" xfId="47353"/>
    <cellStyle name="Normal 34 7 2" xfId="47354"/>
    <cellStyle name="Normal 34 8" xfId="47355"/>
    <cellStyle name="Normal 34 8 2" xfId="47356"/>
    <cellStyle name="Normal 34 9" xfId="47357"/>
    <cellStyle name="Normal 34 9 2" xfId="47358"/>
    <cellStyle name="Normal 35" xfId="47359"/>
    <cellStyle name="Normal 35 10" xfId="47360"/>
    <cellStyle name="Normal 35 10 2" xfId="47361"/>
    <cellStyle name="Normal 35 11" xfId="47362"/>
    <cellStyle name="Normal 35 11 2" xfId="47363"/>
    <cellStyle name="Normal 35 12" xfId="47364"/>
    <cellStyle name="Normal 35 12 2" xfId="47365"/>
    <cellStyle name="Normal 35 13" xfId="47366"/>
    <cellStyle name="Normal 35 13 2" xfId="47367"/>
    <cellStyle name="Normal 35 14" xfId="47368"/>
    <cellStyle name="Normal 35 14 2" xfId="47369"/>
    <cellStyle name="Normal 35 15" xfId="47370"/>
    <cellStyle name="Normal 35 15 2" xfId="47371"/>
    <cellStyle name="Normal 35 16" xfId="47372"/>
    <cellStyle name="Normal 35 16 2" xfId="47373"/>
    <cellStyle name="Normal 35 17" xfId="47374"/>
    <cellStyle name="Normal 35 17 2" xfId="47375"/>
    <cellStyle name="Normal 35 18" xfId="47376"/>
    <cellStyle name="Normal 35 18 2" xfId="47377"/>
    <cellStyle name="Normal 35 19" xfId="47378"/>
    <cellStyle name="Normal 35 19 2" xfId="47379"/>
    <cellStyle name="Normal 35 2" xfId="47380"/>
    <cellStyle name="Normal 35 2 2" xfId="47381"/>
    <cellStyle name="Normal 35 20" xfId="47382"/>
    <cellStyle name="Normal 35 20 2" xfId="47383"/>
    <cellStyle name="Normal 35 21" xfId="47384"/>
    <cellStyle name="Normal 35 21 2" xfId="47385"/>
    <cellStyle name="Normal 35 22" xfId="47386"/>
    <cellStyle name="Normal 35 22 2" xfId="47387"/>
    <cellStyle name="Normal 35 23" xfId="47388"/>
    <cellStyle name="Normal 35 23 2" xfId="47389"/>
    <cellStyle name="Normal 35 24" xfId="47390"/>
    <cellStyle name="Normal 35 24 2" xfId="47391"/>
    <cellStyle name="Normal 35 25" xfId="47392"/>
    <cellStyle name="Normal 35 25 2" xfId="47393"/>
    <cellStyle name="Normal 35 26" xfId="47394"/>
    <cellStyle name="Normal 35 26 2" xfId="47395"/>
    <cellStyle name="Normal 35 27" xfId="47396"/>
    <cellStyle name="Normal 35 27 2" xfId="47397"/>
    <cellStyle name="Normal 35 28" xfId="47398"/>
    <cellStyle name="Normal 35 28 2" xfId="47399"/>
    <cellStyle name="Normal 35 29" xfId="47400"/>
    <cellStyle name="Normal 35 29 2" xfId="47401"/>
    <cellStyle name="Normal 35 3" xfId="47402"/>
    <cellStyle name="Normal 35 3 2" xfId="47403"/>
    <cellStyle name="Normal 35 30" xfId="47404"/>
    <cellStyle name="Normal 35 30 2" xfId="47405"/>
    <cellStyle name="Normal 35 31" xfId="47406"/>
    <cellStyle name="Normal 35 31 2" xfId="47407"/>
    <cellStyle name="Normal 35 32" xfId="47408"/>
    <cellStyle name="Normal 35 32 2" xfId="47409"/>
    <cellStyle name="Normal 35 4" xfId="47410"/>
    <cellStyle name="Normal 35 4 2" xfId="47411"/>
    <cellStyle name="Normal 35 5" xfId="47412"/>
    <cellStyle name="Normal 35 5 2" xfId="47413"/>
    <cellStyle name="Normal 35 6" xfId="47414"/>
    <cellStyle name="Normal 35 6 2" xfId="47415"/>
    <cellStyle name="Normal 35 7" xfId="47416"/>
    <cellStyle name="Normal 35 7 2" xfId="47417"/>
    <cellStyle name="Normal 35 8" xfId="47418"/>
    <cellStyle name="Normal 35 8 2" xfId="47419"/>
    <cellStyle name="Normal 35 9" xfId="47420"/>
    <cellStyle name="Normal 35 9 2" xfId="47421"/>
    <cellStyle name="Normal 36" xfId="47422"/>
    <cellStyle name="Normal 36 10" xfId="47423"/>
    <cellStyle name="Normal 36 10 2" xfId="47424"/>
    <cellStyle name="Normal 36 11" xfId="47425"/>
    <cellStyle name="Normal 36 11 2" xfId="47426"/>
    <cellStyle name="Normal 36 12" xfId="47427"/>
    <cellStyle name="Normal 36 12 2" xfId="47428"/>
    <cellStyle name="Normal 36 13" xfId="47429"/>
    <cellStyle name="Normal 36 13 2" xfId="47430"/>
    <cellStyle name="Normal 36 14" xfId="47431"/>
    <cellStyle name="Normal 36 14 2" xfId="47432"/>
    <cellStyle name="Normal 36 15" xfId="47433"/>
    <cellStyle name="Normal 36 15 2" xfId="47434"/>
    <cellStyle name="Normal 36 16" xfId="47435"/>
    <cellStyle name="Normal 36 16 2" xfId="47436"/>
    <cellStyle name="Normal 36 17" xfId="47437"/>
    <cellStyle name="Normal 36 17 2" xfId="47438"/>
    <cellStyle name="Normal 36 18" xfId="47439"/>
    <cellStyle name="Normal 36 18 2" xfId="47440"/>
    <cellStyle name="Normal 36 19" xfId="47441"/>
    <cellStyle name="Normal 36 19 2" xfId="47442"/>
    <cellStyle name="Normal 36 2" xfId="47443"/>
    <cellStyle name="Normal 36 2 2" xfId="47444"/>
    <cellStyle name="Normal 36 20" xfId="47445"/>
    <cellStyle name="Normal 36 20 2" xfId="47446"/>
    <cellStyle name="Normal 36 21" xfId="47447"/>
    <cellStyle name="Normal 36 21 2" xfId="47448"/>
    <cellStyle name="Normal 36 22" xfId="47449"/>
    <cellStyle name="Normal 36 22 2" xfId="47450"/>
    <cellStyle name="Normal 36 23" xfId="47451"/>
    <cellStyle name="Normal 36 23 2" xfId="47452"/>
    <cellStyle name="Normal 36 24" xfId="47453"/>
    <cellStyle name="Normal 36 24 2" xfId="47454"/>
    <cellStyle name="Normal 36 25" xfId="47455"/>
    <cellStyle name="Normal 36 25 2" xfId="47456"/>
    <cellStyle name="Normal 36 26" xfId="47457"/>
    <cellStyle name="Normal 36 26 2" xfId="47458"/>
    <cellStyle name="Normal 36 27" xfId="47459"/>
    <cellStyle name="Normal 36 27 2" xfId="47460"/>
    <cellStyle name="Normal 36 28" xfId="47461"/>
    <cellStyle name="Normal 36 28 2" xfId="47462"/>
    <cellStyle name="Normal 36 29" xfId="47463"/>
    <cellStyle name="Normal 36 29 2" xfId="47464"/>
    <cellStyle name="Normal 36 3" xfId="47465"/>
    <cellStyle name="Normal 36 3 2" xfId="47466"/>
    <cellStyle name="Normal 36 30" xfId="47467"/>
    <cellStyle name="Normal 36 30 2" xfId="47468"/>
    <cellStyle name="Normal 36 31" xfId="47469"/>
    <cellStyle name="Normal 36 31 2" xfId="47470"/>
    <cellStyle name="Normal 36 32" xfId="47471"/>
    <cellStyle name="Normal 36 32 2" xfId="47472"/>
    <cellStyle name="Normal 36 4" xfId="47473"/>
    <cellStyle name="Normal 36 4 2" xfId="47474"/>
    <cellStyle name="Normal 36 5" xfId="47475"/>
    <cellStyle name="Normal 36 5 2" xfId="47476"/>
    <cellStyle name="Normal 36 6" xfId="47477"/>
    <cellStyle name="Normal 36 6 2" xfId="47478"/>
    <cellStyle name="Normal 36 7" xfId="47479"/>
    <cellStyle name="Normal 36 7 2" xfId="47480"/>
    <cellStyle name="Normal 36 8" xfId="47481"/>
    <cellStyle name="Normal 36 8 2" xfId="47482"/>
    <cellStyle name="Normal 36 9" xfId="47483"/>
    <cellStyle name="Normal 36 9 2" xfId="47484"/>
    <cellStyle name="Normal 37" xfId="47485"/>
    <cellStyle name="Normal 37 10" xfId="47486"/>
    <cellStyle name="Normal 37 10 2" xfId="47487"/>
    <cellStyle name="Normal 37 11" xfId="47488"/>
    <cellStyle name="Normal 37 11 2" xfId="47489"/>
    <cellStyle name="Normal 37 12" xfId="47490"/>
    <cellStyle name="Normal 37 12 2" xfId="47491"/>
    <cellStyle name="Normal 37 13" xfId="47492"/>
    <cellStyle name="Normal 37 13 2" xfId="47493"/>
    <cellStyle name="Normal 37 14" xfId="47494"/>
    <cellStyle name="Normal 37 14 2" xfId="47495"/>
    <cellStyle name="Normal 37 15" xfId="47496"/>
    <cellStyle name="Normal 37 15 2" xfId="47497"/>
    <cellStyle name="Normal 37 16" xfId="47498"/>
    <cellStyle name="Normal 37 16 2" xfId="47499"/>
    <cellStyle name="Normal 37 17" xfId="47500"/>
    <cellStyle name="Normal 37 17 2" xfId="47501"/>
    <cellStyle name="Normal 37 18" xfId="47502"/>
    <cellStyle name="Normal 37 18 2" xfId="47503"/>
    <cellStyle name="Normal 37 19" xfId="47504"/>
    <cellStyle name="Normal 37 19 2" xfId="47505"/>
    <cellStyle name="Normal 37 2" xfId="47506"/>
    <cellStyle name="Normal 37 2 2" xfId="47507"/>
    <cellStyle name="Normal 37 20" xfId="47508"/>
    <cellStyle name="Normal 37 20 2" xfId="47509"/>
    <cellStyle name="Normal 37 21" xfId="47510"/>
    <cellStyle name="Normal 37 21 2" xfId="47511"/>
    <cellStyle name="Normal 37 22" xfId="47512"/>
    <cellStyle name="Normal 37 22 2" xfId="47513"/>
    <cellStyle name="Normal 37 23" xfId="47514"/>
    <cellStyle name="Normal 37 23 2" xfId="47515"/>
    <cellStyle name="Normal 37 24" xfId="47516"/>
    <cellStyle name="Normal 37 24 2" xfId="47517"/>
    <cellStyle name="Normal 37 25" xfId="47518"/>
    <cellStyle name="Normal 37 25 2" xfId="47519"/>
    <cellStyle name="Normal 37 26" xfId="47520"/>
    <cellStyle name="Normal 37 26 2" xfId="47521"/>
    <cellStyle name="Normal 37 27" xfId="47522"/>
    <cellStyle name="Normal 37 27 2" xfId="47523"/>
    <cellStyle name="Normal 37 28" xfId="47524"/>
    <cellStyle name="Normal 37 28 2" xfId="47525"/>
    <cellStyle name="Normal 37 29" xfId="47526"/>
    <cellStyle name="Normal 37 29 2" xfId="47527"/>
    <cellStyle name="Normal 37 3" xfId="47528"/>
    <cellStyle name="Normal 37 3 2" xfId="47529"/>
    <cellStyle name="Normal 37 3 3" xfId="47530"/>
    <cellStyle name="Normal 37 30" xfId="47531"/>
    <cellStyle name="Normal 37 30 2" xfId="47532"/>
    <cellStyle name="Normal 37 31" xfId="47533"/>
    <cellStyle name="Normal 37 31 2" xfId="47534"/>
    <cellStyle name="Normal 37 32" xfId="47535"/>
    <cellStyle name="Normal 37 32 2" xfId="47536"/>
    <cellStyle name="Normal 37 4" xfId="47537"/>
    <cellStyle name="Normal 37 4 2" xfId="47538"/>
    <cellStyle name="Normal 37 5" xfId="47539"/>
    <cellStyle name="Normal 37 5 2" xfId="47540"/>
    <cellStyle name="Normal 37 6" xfId="47541"/>
    <cellStyle name="Normal 37 6 2" xfId="47542"/>
    <cellStyle name="Normal 37 7" xfId="47543"/>
    <cellStyle name="Normal 37 7 2" xfId="47544"/>
    <cellStyle name="Normal 37 8" xfId="47545"/>
    <cellStyle name="Normal 37 8 2" xfId="47546"/>
    <cellStyle name="Normal 37 9" xfId="47547"/>
    <cellStyle name="Normal 37 9 2" xfId="47548"/>
    <cellStyle name="Normal 38" xfId="47549"/>
    <cellStyle name="Normal 38 10" xfId="47550"/>
    <cellStyle name="Normal 38 10 2" xfId="47551"/>
    <cellStyle name="Normal 38 11" xfId="47552"/>
    <cellStyle name="Normal 38 11 2" xfId="47553"/>
    <cellStyle name="Normal 38 12" xfId="47554"/>
    <cellStyle name="Normal 38 12 2" xfId="47555"/>
    <cellStyle name="Normal 38 13" xfId="47556"/>
    <cellStyle name="Normal 38 13 2" xfId="47557"/>
    <cellStyle name="Normal 38 14" xfId="47558"/>
    <cellStyle name="Normal 38 14 2" xfId="47559"/>
    <cellStyle name="Normal 38 15" xfId="47560"/>
    <cellStyle name="Normal 38 15 2" xfId="47561"/>
    <cellStyle name="Normal 38 16" xfId="47562"/>
    <cellStyle name="Normal 38 16 2" xfId="47563"/>
    <cellStyle name="Normal 38 17" xfId="47564"/>
    <cellStyle name="Normal 38 17 2" xfId="47565"/>
    <cellStyle name="Normal 38 18" xfId="47566"/>
    <cellStyle name="Normal 38 18 2" xfId="47567"/>
    <cellStyle name="Normal 38 19" xfId="47568"/>
    <cellStyle name="Normal 38 19 2" xfId="47569"/>
    <cellStyle name="Normal 38 2" xfId="47570"/>
    <cellStyle name="Normal 38 2 2" xfId="47571"/>
    <cellStyle name="Normal 38 20" xfId="47572"/>
    <cellStyle name="Normal 38 20 2" xfId="47573"/>
    <cellStyle name="Normal 38 21" xfId="47574"/>
    <cellStyle name="Normal 38 21 2" xfId="47575"/>
    <cellStyle name="Normal 38 22" xfId="47576"/>
    <cellStyle name="Normal 38 22 2" xfId="47577"/>
    <cellStyle name="Normal 38 23" xfId="47578"/>
    <cellStyle name="Normal 38 23 2" xfId="47579"/>
    <cellStyle name="Normal 38 24" xfId="47580"/>
    <cellStyle name="Normal 38 24 2" xfId="47581"/>
    <cellStyle name="Normal 38 25" xfId="47582"/>
    <cellStyle name="Normal 38 25 2" xfId="47583"/>
    <cellStyle name="Normal 38 26" xfId="47584"/>
    <cellStyle name="Normal 38 26 2" xfId="47585"/>
    <cellStyle name="Normal 38 27" xfId="47586"/>
    <cellStyle name="Normal 38 27 2" xfId="47587"/>
    <cellStyle name="Normal 38 28" xfId="47588"/>
    <cellStyle name="Normal 38 28 2" xfId="47589"/>
    <cellStyle name="Normal 38 29" xfId="47590"/>
    <cellStyle name="Normal 38 29 2" xfId="47591"/>
    <cellStyle name="Normal 38 3" xfId="47592"/>
    <cellStyle name="Normal 38 3 2" xfId="47593"/>
    <cellStyle name="Normal 38 30" xfId="47594"/>
    <cellStyle name="Normal 38 30 2" xfId="47595"/>
    <cellStyle name="Normal 38 31" xfId="47596"/>
    <cellStyle name="Normal 38 31 2" xfId="47597"/>
    <cellStyle name="Normal 38 32" xfId="47598"/>
    <cellStyle name="Normal 38 32 2" xfId="47599"/>
    <cellStyle name="Normal 38 4" xfId="47600"/>
    <cellStyle name="Normal 38 4 2" xfId="47601"/>
    <cellStyle name="Normal 38 5" xfId="47602"/>
    <cellStyle name="Normal 38 5 2" xfId="47603"/>
    <cellStyle name="Normal 38 6" xfId="47604"/>
    <cellStyle name="Normal 38 6 2" xfId="47605"/>
    <cellStyle name="Normal 38 7" xfId="47606"/>
    <cellStyle name="Normal 38 7 2" xfId="47607"/>
    <cellStyle name="Normal 38 8" xfId="47608"/>
    <cellStyle name="Normal 38 8 2" xfId="47609"/>
    <cellStyle name="Normal 38 9" xfId="47610"/>
    <cellStyle name="Normal 38 9 2" xfId="47611"/>
    <cellStyle name="Normal 39" xfId="47612"/>
    <cellStyle name="Normal 39 10" xfId="47613"/>
    <cellStyle name="Normal 39 11" xfId="47614"/>
    <cellStyle name="Normal 39 12" xfId="47615"/>
    <cellStyle name="Normal 39 13" xfId="47616"/>
    <cellStyle name="Normal 39 14" xfId="47617"/>
    <cellStyle name="Normal 39 14 2" xfId="47618"/>
    <cellStyle name="Normal 39 14 2 2" xfId="47619"/>
    <cellStyle name="Normal 39 15" xfId="47620"/>
    <cellStyle name="Normal 39 16" xfId="47621"/>
    <cellStyle name="Normal 39 17" xfId="47622"/>
    <cellStyle name="Normal 39 18" xfId="47623"/>
    <cellStyle name="Normal 39 19" xfId="47624"/>
    <cellStyle name="Normal 39 2" xfId="47625"/>
    <cellStyle name="Normal 39 20" xfId="47626"/>
    <cellStyle name="Normal 39 21" xfId="47627"/>
    <cellStyle name="Normal 39 22" xfId="47628"/>
    <cellStyle name="Normal 39 23" xfId="47629"/>
    <cellStyle name="Normal 39 24" xfId="47630"/>
    <cellStyle name="Normal 39 25" xfId="47631"/>
    <cellStyle name="Normal 39 26" xfId="47632"/>
    <cellStyle name="Normal 39 27" xfId="47633"/>
    <cellStyle name="Normal 39 28" xfId="47634"/>
    <cellStyle name="Normal 39 29" xfId="47635"/>
    <cellStyle name="Normal 39 29 2" xfId="47636"/>
    <cellStyle name="Normal 39 3" xfId="47637"/>
    <cellStyle name="Normal 39 30" xfId="47638"/>
    <cellStyle name="Normal 39 4" xfId="47639"/>
    <cellStyle name="Normal 39 5" xfId="47640"/>
    <cellStyle name="Normal 39 6" xfId="47641"/>
    <cellStyle name="Normal 39 7" xfId="47642"/>
    <cellStyle name="Normal 39 8" xfId="47643"/>
    <cellStyle name="Normal 39 9" xfId="47644"/>
    <cellStyle name="Normal 4" xfId="47645"/>
    <cellStyle name="Normal 4 10" xfId="47646"/>
    <cellStyle name="Normal 4 10 2" xfId="47647"/>
    <cellStyle name="Normal 4 10 2 2" xfId="47648"/>
    <cellStyle name="Normal 4 10 2 3" xfId="47649"/>
    <cellStyle name="Normal 4 10 2 4" xfId="47650"/>
    <cellStyle name="Normal 4 10 2 5" xfId="47651"/>
    <cellStyle name="Normal 4 10 2 6" xfId="47652"/>
    <cellStyle name="Normal 4 10 3" xfId="47653"/>
    <cellStyle name="Normal 4 10 3 2" xfId="47654"/>
    <cellStyle name="Normal 4 10 3 3" xfId="47655"/>
    <cellStyle name="Normal 4 10 3 4" xfId="47656"/>
    <cellStyle name="Normal 4 10 3 5" xfId="47657"/>
    <cellStyle name="Normal 4 10 3 6" xfId="47658"/>
    <cellStyle name="Normal 4 10 4" xfId="47659"/>
    <cellStyle name="Normal 4 10 5" xfId="47660"/>
    <cellStyle name="Normal 4 10 6" xfId="47661"/>
    <cellStyle name="Normal 4 10 7" xfId="47662"/>
    <cellStyle name="Normal 4 10 8" xfId="47663"/>
    <cellStyle name="Normal 4 11" xfId="47664"/>
    <cellStyle name="Normal 4 11 2" xfId="47665"/>
    <cellStyle name="Normal 4 11 2 2" xfId="47666"/>
    <cellStyle name="Normal 4 11 2 3" xfId="47667"/>
    <cellStyle name="Normal 4 11 2 4" xfId="47668"/>
    <cellStyle name="Normal 4 11 2 5" xfId="47669"/>
    <cellStyle name="Normal 4 11 2 6" xfId="47670"/>
    <cellStyle name="Normal 4 11 3" xfId="47671"/>
    <cellStyle name="Normal 4 11 3 2" xfId="47672"/>
    <cellStyle name="Normal 4 11 3 3" xfId="47673"/>
    <cellStyle name="Normal 4 11 3 4" xfId="47674"/>
    <cellStyle name="Normal 4 11 3 5" xfId="47675"/>
    <cellStyle name="Normal 4 11 3 6" xfId="47676"/>
    <cellStyle name="Normal 4 11 4" xfId="47677"/>
    <cellStyle name="Normal 4 11 5" xfId="47678"/>
    <cellStyle name="Normal 4 11 6" xfId="47679"/>
    <cellStyle name="Normal 4 11 7" xfId="47680"/>
    <cellStyle name="Normal 4 11 8" xfId="47681"/>
    <cellStyle name="Normal 4 12" xfId="47682"/>
    <cellStyle name="Normal 4 12 2" xfId="47683"/>
    <cellStyle name="Normal 4 12 2 2" xfId="47684"/>
    <cellStyle name="Normal 4 12 3" xfId="47685"/>
    <cellStyle name="Normal 4 12 4" xfId="47686"/>
    <cellStyle name="Normal 4 12 5" xfId="47687"/>
    <cellStyle name="Normal 4 12 6" xfId="47688"/>
    <cellStyle name="Normal 4 12 7" xfId="47689"/>
    <cellStyle name="Normal 4 13" xfId="47690"/>
    <cellStyle name="Normal 4 13 2" xfId="47691"/>
    <cellStyle name="Normal 4 13 2 2" xfId="47692"/>
    <cellStyle name="Normal 4 13 3" xfId="47693"/>
    <cellStyle name="Normal 4 13 4" xfId="47694"/>
    <cellStyle name="Normal 4 13 5" xfId="47695"/>
    <cellStyle name="Normal 4 13 6" xfId="47696"/>
    <cellStyle name="Normal 4 13 7" xfId="47697"/>
    <cellStyle name="Normal 4 14" xfId="47698"/>
    <cellStyle name="Normal 4 14 2" xfId="47699"/>
    <cellStyle name="Normal 4 14 3" xfId="47700"/>
    <cellStyle name="Normal 4 14 4" xfId="47701"/>
    <cellStyle name="Normal 4 14 5" xfId="47702"/>
    <cellStyle name="Normal 4 15" xfId="47703"/>
    <cellStyle name="Normal 4 15 2" xfId="47704"/>
    <cellStyle name="Normal 4 15 3" xfId="47705"/>
    <cellStyle name="Normal 4 15 4" xfId="47706"/>
    <cellStyle name="Normal 4 15 5" xfId="47707"/>
    <cellStyle name="Normal 4 16" xfId="47708"/>
    <cellStyle name="Normal 4 16 2" xfId="47709"/>
    <cellStyle name="Normal 4 16 3" xfId="47710"/>
    <cellStyle name="Normal 4 16 4" xfId="47711"/>
    <cellStyle name="Normal 4 17" xfId="47712"/>
    <cellStyle name="Normal 4 17 2" xfId="47713"/>
    <cellStyle name="Normal 4 17 3" xfId="47714"/>
    <cellStyle name="Normal 4 17 4" xfId="47715"/>
    <cellStyle name="Normal 4 18" xfId="47716"/>
    <cellStyle name="Normal 4 18 2" xfId="47717"/>
    <cellStyle name="Normal 4 18 3" xfId="47718"/>
    <cellStyle name="Normal 4 18 4" xfId="47719"/>
    <cellStyle name="Normal 4 19" xfId="47720"/>
    <cellStyle name="Normal 4 19 2" xfId="47721"/>
    <cellStyle name="Normal 4 19 3" xfId="47722"/>
    <cellStyle name="Normal 4 2" xfId="47723"/>
    <cellStyle name="Normal 4 2 10" xfId="47724"/>
    <cellStyle name="Normal 4 2 10 2" xfId="47725"/>
    <cellStyle name="Normal 4 2 10 2 2" xfId="47726"/>
    <cellStyle name="Normal 4 2 10 2 3" xfId="47727"/>
    <cellStyle name="Normal 4 2 10 2 4" xfId="47728"/>
    <cellStyle name="Normal 4 2 10 2 5" xfId="47729"/>
    <cellStyle name="Normal 4 2 10 2 6" xfId="47730"/>
    <cellStyle name="Normal 4 2 10 3" xfId="47731"/>
    <cellStyle name="Normal 4 2 10 4" xfId="47732"/>
    <cellStyle name="Normal 4 2 10 5" xfId="47733"/>
    <cellStyle name="Normal 4 2 10 6" xfId="47734"/>
    <cellStyle name="Normal 4 2 10 7" xfId="47735"/>
    <cellStyle name="Normal 4 2 11" xfId="47736"/>
    <cellStyle name="Normal 4 2 11 2" xfId="47737"/>
    <cellStyle name="Normal 4 2 11 2 2" xfId="47738"/>
    <cellStyle name="Normal 4 2 11 2 2 2" xfId="47739"/>
    <cellStyle name="Normal 4 2 11 2 3" xfId="47740"/>
    <cellStyle name="Normal 4 2 11 2 4" xfId="47741"/>
    <cellStyle name="Normal 4 2 11 2 5" xfId="47742"/>
    <cellStyle name="Normal 4 2 11 2 6" xfId="47743"/>
    <cellStyle name="Normal 4 2 11 3" xfId="47744"/>
    <cellStyle name="Normal 4 2 11 4" xfId="47745"/>
    <cellStyle name="Normal 4 2 11 5" xfId="47746"/>
    <cellStyle name="Normal 4 2 11 6" xfId="47747"/>
    <cellStyle name="Normal 4 2 11 7" xfId="47748"/>
    <cellStyle name="Normal 4 2 12" xfId="47749"/>
    <cellStyle name="Normal 4 2 12 2" xfId="47750"/>
    <cellStyle name="Normal 4 2 12 2 2" xfId="47751"/>
    <cellStyle name="Normal 4 2 12 2 3" xfId="47752"/>
    <cellStyle name="Normal 4 2 12 2 4" xfId="47753"/>
    <cellStyle name="Normal 4 2 12 2 5" xfId="47754"/>
    <cellStyle name="Normal 4 2 12 2 6" xfId="47755"/>
    <cellStyle name="Normal 4 2 12 3" xfId="47756"/>
    <cellStyle name="Normal 4 2 12 4" xfId="47757"/>
    <cellStyle name="Normal 4 2 12 5" xfId="47758"/>
    <cellStyle name="Normal 4 2 12 6" xfId="47759"/>
    <cellStyle name="Normal 4 2 12 7" xfId="47760"/>
    <cellStyle name="Normal 4 2 13" xfId="47761"/>
    <cellStyle name="Normal 4 2 13 2" xfId="47762"/>
    <cellStyle name="Normal 4 2 13 2 2" xfId="47763"/>
    <cellStyle name="Normal 4 2 13 2 3" xfId="47764"/>
    <cellStyle name="Normal 4 2 13 2 3 2" xfId="47765"/>
    <cellStyle name="Normal 4 2 13 2 3 2 2" xfId="47766"/>
    <cellStyle name="Normal 4 2 13 2 3 3" xfId="47767"/>
    <cellStyle name="Normal 4 2 13 2 4" xfId="47768"/>
    <cellStyle name="Normal 4 2 13 2 5" xfId="47769"/>
    <cellStyle name="Normal 4 2 13 2 6" xfId="47770"/>
    <cellStyle name="Normal 4 2 13 3" xfId="47771"/>
    <cellStyle name="Normal 4 2 13 4" xfId="47772"/>
    <cellStyle name="Normal 4 2 13 5" xfId="47773"/>
    <cellStyle name="Normal 4 2 13 6" xfId="47774"/>
    <cellStyle name="Normal 4 2 13 7" xfId="47775"/>
    <cellStyle name="Normal 4 2 14" xfId="47776"/>
    <cellStyle name="Normal 4 2 14 2" xfId="47777"/>
    <cellStyle name="Normal 4 2 14 2 2" xfId="47778"/>
    <cellStyle name="Normal 4 2 14 2 3" xfId="47779"/>
    <cellStyle name="Normal 4 2 14 2 4" xfId="47780"/>
    <cellStyle name="Normal 4 2 14 2 5" xfId="47781"/>
    <cellStyle name="Normal 4 2 14 2 6" xfId="47782"/>
    <cellStyle name="Normal 4 2 14 3" xfId="47783"/>
    <cellStyle name="Normal 4 2 14 4" xfId="47784"/>
    <cellStyle name="Normal 4 2 14 5" xfId="47785"/>
    <cellStyle name="Normal 4 2 14 6" xfId="47786"/>
    <cellStyle name="Normal 4 2 14 7" xfId="47787"/>
    <cellStyle name="Normal 4 2 15" xfId="47788"/>
    <cellStyle name="Normal 4 2 15 2" xfId="47789"/>
    <cellStyle name="Normal 4 2 15 2 2" xfId="47790"/>
    <cellStyle name="Normal 4 2 15 2 3" xfId="47791"/>
    <cellStyle name="Normal 4 2 15 2 4" xfId="47792"/>
    <cellStyle name="Normal 4 2 15 2 5" xfId="47793"/>
    <cellStyle name="Normal 4 2 15 2 6" xfId="47794"/>
    <cellStyle name="Normal 4 2 15 3" xfId="47795"/>
    <cellStyle name="Normal 4 2 15 4" xfId="47796"/>
    <cellStyle name="Normal 4 2 15 5" xfId="47797"/>
    <cellStyle name="Normal 4 2 15 6" xfId="47798"/>
    <cellStyle name="Normal 4 2 15 7" xfId="47799"/>
    <cellStyle name="Normal 4 2 16" xfId="47800"/>
    <cellStyle name="Normal 4 2 16 2" xfId="47801"/>
    <cellStyle name="Normal 4 2 16 2 2" xfId="47802"/>
    <cellStyle name="Normal 4 2 16 2 3" xfId="47803"/>
    <cellStyle name="Normal 4 2 16 2 4" xfId="47804"/>
    <cellStyle name="Normal 4 2 16 2 5" xfId="47805"/>
    <cellStyle name="Normal 4 2 16 2 6" xfId="47806"/>
    <cellStyle name="Normal 4 2 16 3" xfId="47807"/>
    <cellStyle name="Normal 4 2 16 4" xfId="47808"/>
    <cellStyle name="Normal 4 2 16 5" xfId="47809"/>
    <cellStyle name="Normal 4 2 16 6" xfId="47810"/>
    <cellStyle name="Normal 4 2 16 7" xfId="47811"/>
    <cellStyle name="Normal 4 2 17" xfId="47812"/>
    <cellStyle name="Normal 4 2 17 2" xfId="47813"/>
    <cellStyle name="Normal 4 2 17 2 2" xfId="47814"/>
    <cellStyle name="Normal 4 2 17 2 3" xfId="47815"/>
    <cellStyle name="Normal 4 2 17 2 4" xfId="47816"/>
    <cellStyle name="Normal 4 2 17 2 5" xfId="47817"/>
    <cellStyle name="Normal 4 2 17 2 6" xfId="47818"/>
    <cellStyle name="Normal 4 2 17 3" xfId="47819"/>
    <cellStyle name="Normal 4 2 17 4" xfId="47820"/>
    <cellStyle name="Normal 4 2 17 5" xfId="47821"/>
    <cellStyle name="Normal 4 2 17 6" xfId="47822"/>
    <cellStyle name="Normal 4 2 17 7" xfId="47823"/>
    <cellStyle name="Normal 4 2 18" xfId="47824"/>
    <cellStyle name="Normal 4 2 18 2" xfId="47825"/>
    <cellStyle name="Normal 4 2 18 2 2" xfId="47826"/>
    <cellStyle name="Normal 4 2 18 2 3" xfId="47827"/>
    <cellStyle name="Normal 4 2 18 2 4" xfId="47828"/>
    <cellStyle name="Normal 4 2 18 2 5" xfId="47829"/>
    <cellStyle name="Normal 4 2 18 2 6" xfId="47830"/>
    <cellStyle name="Normal 4 2 18 3" xfId="47831"/>
    <cellStyle name="Normal 4 2 18 4" xfId="47832"/>
    <cellStyle name="Normal 4 2 18 5" xfId="47833"/>
    <cellStyle name="Normal 4 2 18 6" xfId="47834"/>
    <cellStyle name="Normal 4 2 18 7" xfId="47835"/>
    <cellStyle name="Normal 4 2 19" xfId="47836"/>
    <cellStyle name="Normal 4 2 19 2" xfId="47837"/>
    <cellStyle name="Normal 4 2 19 2 2" xfId="47838"/>
    <cellStyle name="Normal 4 2 19 2 3" xfId="47839"/>
    <cellStyle name="Normal 4 2 19 2 4" xfId="47840"/>
    <cellStyle name="Normal 4 2 19 2 5" xfId="47841"/>
    <cellStyle name="Normal 4 2 19 2 6" xfId="47842"/>
    <cellStyle name="Normal 4 2 19 3" xfId="47843"/>
    <cellStyle name="Normal 4 2 19 4" xfId="47844"/>
    <cellStyle name="Normal 4 2 19 5" xfId="47845"/>
    <cellStyle name="Normal 4 2 19 6" xfId="47846"/>
    <cellStyle name="Normal 4 2 19 7" xfId="47847"/>
    <cellStyle name="Normal 4 2 2" xfId="47848"/>
    <cellStyle name="Normal 4 2 2 10" xfId="47849"/>
    <cellStyle name="Normal 4 2 2 11" xfId="47850"/>
    <cellStyle name="Normal 4 2 2 12" xfId="47851"/>
    <cellStyle name="Normal 4 2 2 13" xfId="47852"/>
    <cellStyle name="Normal 4 2 2 14" xfId="47853"/>
    <cellStyle name="Normal 4 2 2 15" xfId="47854"/>
    <cellStyle name="Normal 4 2 2 16" xfId="47855"/>
    <cellStyle name="Normal 4 2 2 17" xfId="47856"/>
    <cellStyle name="Normal 4 2 2 18" xfId="47857"/>
    <cellStyle name="Normal 4 2 2 19" xfId="47858"/>
    <cellStyle name="Normal 4 2 2 2" xfId="47859"/>
    <cellStyle name="Normal 4 2 2 2 2" xfId="47860"/>
    <cellStyle name="Normal 4 2 2 2 2 2" xfId="47861"/>
    <cellStyle name="Normal 4 2 2 2 3" xfId="47862"/>
    <cellStyle name="Normal 4 2 2 2 4" xfId="47863"/>
    <cellStyle name="Normal 4 2 2 2 5" xfId="47864"/>
    <cellStyle name="Normal 4 2 2 2 6" xfId="47865"/>
    <cellStyle name="Normal 4 2 2 2 7" xfId="47866"/>
    <cellStyle name="Normal 4 2 2 20" xfId="47867"/>
    <cellStyle name="Normal 4 2 2 21" xfId="47868"/>
    <cellStyle name="Normal 4 2 2 22" xfId="47869"/>
    <cellStyle name="Normal 4 2 2 23" xfId="47870"/>
    <cellStyle name="Normal 4 2 2 24" xfId="47871"/>
    <cellStyle name="Normal 4 2 2 25" xfId="47872"/>
    <cellStyle name="Normal 4 2 2 26" xfId="47873"/>
    <cellStyle name="Normal 4 2 2 27" xfId="47874"/>
    <cellStyle name="Normal 4 2 2 28" xfId="47875"/>
    <cellStyle name="Normal 4 2 2 29" xfId="47876"/>
    <cellStyle name="Normal 4 2 2 3" xfId="47877"/>
    <cellStyle name="Normal 4 2 2 3 2" xfId="47878"/>
    <cellStyle name="Normal 4 2 2 3 3" xfId="47879"/>
    <cellStyle name="Normal 4 2 2 3 4" xfId="47880"/>
    <cellStyle name="Normal 4 2 2 3 5" xfId="47881"/>
    <cellStyle name="Normal 4 2 2 3 6" xfId="47882"/>
    <cellStyle name="Normal 4 2 2 30" xfId="47883"/>
    <cellStyle name="Normal 4 2 2 31" xfId="47884"/>
    <cellStyle name="Normal 4 2 2 32" xfId="47885"/>
    <cellStyle name="Normal 4 2 2 33" xfId="47886"/>
    <cellStyle name="Normal 4 2 2 34" xfId="47887"/>
    <cellStyle name="Normal 4 2 2 35" xfId="47888"/>
    <cellStyle name="Normal 4 2 2 36" xfId="47889"/>
    <cellStyle name="Normal 4 2 2 4" xfId="47890"/>
    <cellStyle name="Normal 4 2 2 4 2" xfId="47891"/>
    <cellStyle name="Normal 4 2 2 5" xfId="47892"/>
    <cellStyle name="Normal 4 2 2 5 2" xfId="47893"/>
    <cellStyle name="Normal 4 2 2 6" xfId="47894"/>
    <cellStyle name="Normal 4 2 2 7" xfId="47895"/>
    <cellStyle name="Normal 4 2 2 8" xfId="47896"/>
    <cellStyle name="Normal 4 2 2 9" xfId="47897"/>
    <cellStyle name="Normal 4 2 20" xfId="47898"/>
    <cellStyle name="Normal 4 2 20 2" xfId="47899"/>
    <cellStyle name="Normal 4 2 20 2 2" xfId="47900"/>
    <cellStyle name="Normal 4 2 20 3" xfId="47901"/>
    <cellStyle name="Normal 4 2 20 4" xfId="47902"/>
    <cellStyle name="Normal 4 2 20 5" xfId="47903"/>
    <cellStyle name="Normal 4 2 20 6" xfId="47904"/>
    <cellStyle name="Normal 4 2 21" xfId="47905"/>
    <cellStyle name="Normal 4 2 21 2" xfId="47906"/>
    <cellStyle name="Normal 4 2 21 2 2" xfId="47907"/>
    <cellStyle name="Normal 4 2 21 3" xfId="47908"/>
    <cellStyle name="Normal 4 2 21 4" xfId="47909"/>
    <cellStyle name="Normal 4 2 21 5" xfId="47910"/>
    <cellStyle name="Normal 4 2 21 6" xfId="47911"/>
    <cellStyle name="Normal 4 2 22" xfId="47912"/>
    <cellStyle name="Normal 4 2 22 2" xfId="47913"/>
    <cellStyle name="Normal 4 2 22 3" xfId="47914"/>
    <cellStyle name="Normal 4 2 22 4" xfId="47915"/>
    <cellStyle name="Normal 4 2 23" xfId="47916"/>
    <cellStyle name="Normal 4 2 23 2" xfId="47917"/>
    <cellStyle name="Normal 4 2 23 3" xfId="47918"/>
    <cellStyle name="Normal 4 2 24" xfId="47919"/>
    <cellStyle name="Normal 4 2 24 2" xfId="47920"/>
    <cellStyle name="Normal 4 2 25" xfId="47921"/>
    <cellStyle name="Normal 4 2 25 2" xfId="47922"/>
    <cellStyle name="Normal 4 2 26" xfId="47923"/>
    <cellStyle name="Normal 4 2 26 2" xfId="47924"/>
    <cellStyle name="Normal 4 2 27" xfId="47925"/>
    <cellStyle name="Normal 4 2 27 2" xfId="47926"/>
    <cellStyle name="Normal 4 2 28" xfId="47927"/>
    <cellStyle name="Normal 4 2 28 2" xfId="47928"/>
    <cellStyle name="Normal 4 2 29" xfId="47929"/>
    <cellStyle name="Normal 4 2 29 2" xfId="47930"/>
    <cellStyle name="Normal 4 2 3" xfId="47931"/>
    <cellStyle name="Normal 4 2 3 2" xfId="47932"/>
    <cellStyle name="Normal 4 2 3 2 2" xfId="47933"/>
    <cellStyle name="Normal 4 2 3 2 3" xfId="47934"/>
    <cellStyle name="Normal 4 2 3 2 4" xfId="47935"/>
    <cellStyle name="Normal 4 2 3 2 5" xfId="47936"/>
    <cellStyle name="Normal 4 2 3 2 6" xfId="47937"/>
    <cellStyle name="Normal 4 2 3 3" xfId="47938"/>
    <cellStyle name="Normal 4 2 3 3 2" xfId="47939"/>
    <cellStyle name="Normal 4 2 3 4" xfId="47940"/>
    <cellStyle name="Normal 4 2 3 5" xfId="47941"/>
    <cellStyle name="Normal 4 2 3 6" xfId="47942"/>
    <cellStyle name="Normal 4 2 3 7" xfId="47943"/>
    <cellStyle name="Normal 4 2 3 8" xfId="47944"/>
    <cellStyle name="Normal 4 2 30" xfId="47945"/>
    <cellStyle name="Normal 4 2 30 2" xfId="47946"/>
    <cellStyle name="Normal 4 2 31" xfId="47947"/>
    <cellStyle name="Normal 4 2 31 2" xfId="47948"/>
    <cellStyle name="Normal 4 2 32" xfId="47949"/>
    <cellStyle name="Normal 4 2 32 2" xfId="47950"/>
    <cellStyle name="Normal 4 2 33" xfId="47951"/>
    <cellStyle name="Normal 4 2 33 2" xfId="47952"/>
    <cellStyle name="Normal 4 2 34" xfId="47953"/>
    <cellStyle name="Normal 4 2 35" xfId="47954"/>
    <cellStyle name="Normal 4 2 36" xfId="47955"/>
    <cellStyle name="Normal 4 2 4" xfId="47956"/>
    <cellStyle name="Normal 4 2 4 2" xfId="47957"/>
    <cellStyle name="Normal 4 2 4 2 2" xfId="47958"/>
    <cellStyle name="Normal 4 2 4 2 2 2" xfId="47959"/>
    <cellStyle name="Normal 4 2 4 2 2 2 2" xfId="47960"/>
    <cellStyle name="Normal 4 2 4 2 2 3" xfId="47961"/>
    <cellStyle name="Normal 4 2 4 2 3" xfId="47962"/>
    <cellStyle name="Normal 4 2 4 2 3 2" xfId="47963"/>
    <cellStyle name="Normal 4 2 4 2 3 2 2" xfId="47964"/>
    <cellStyle name="Normal 4 2 4 2 3 3" xfId="47965"/>
    <cellStyle name="Normal 4 2 4 2 4" xfId="47966"/>
    <cellStyle name="Normal 4 2 4 2 4 2" xfId="47967"/>
    <cellStyle name="Normal 4 2 4 2 5" xfId="47968"/>
    <cellStyle name="Normal 4 2 4 2 6" xfId="47969"/>
    <cellStyle name="Normal 4 2 4 2 7" xfId="47970"/>
    <cellStyle name="Normal 4 2 4 3" xfId="47971"/>
    <cellStyle name="Normal 4 2 4 4" xfId="47972"/>
    <cellStyle name="Normal 4 2 4 5" xfId="47973"/>
    <cellStyle name="Normal 4 2 4 6" xfId="47974"/>
    <cellStyle name="Normal 4 2 4 7" xfId="47975"/>
    <cellStyle name="Normal 4 2 5" xfId="47976"/>
    <cellStyle name="Normal 4 2 5 2" xfId="47977"/>
    <cellStyle name="Normal 4 2 5 2 2" xfId="47978"/>
    <cellStyle name="Normal 4 2 5 2 3" xfId="47979"/>
    <cellStyle name="Normal 4 2 5 2 4" xfId="47980"/>
    <cellStyle name="Normal 4 2 5 2 5" xfId="47981"/>
    <cellStyle name="Normal 4 2 5 2 6" xfId="47982"/>
    <cellStyle name="Normal 4 2 5 3" xfId="47983"/>
    <cellStyle name="Normal 4 2 5 4" xfId="47984"/>
    <cellStyle name="Normal 4 2 5 5" xfId="47985"/>
    <cellStyle name="Normal 4 2 5 6" xfId="47986"/>
    <cellStyle name="Normal 4 2 5 7" xfId="47987"/>
    <cellStyle name="Normal 4 2 6" xfId="47988"/>
    <cellStyle name="Normal 4 2 6 2" xfId="47989"/>
    <cellStyle name="Normal 4 2 6 2 2" xfId="47990"/>
    <cellStyle name="Normal 4 2 6 2 3" xfId="47991"/>
    <cellStyle name="Normal 4 2 6 2 4" xfId="47992"/>
    <cellStyle name="Normal 4 2 6 2 5" xfId="47993"/>
    <cellStyle name="Normal 4 2 6 2 6" xfId="47994"/>
    <cellStyle name="Normal 4 2 6 3" xfId="47995"/>
    <cellStyle name="Normal 4 2 6 4" xfId="47996"/>
    <cellStyle name="Normal 4 2 6 5" xfId="47997"/>
    <cellStyle name="Normal 4 2 6 6" xfId="47998"/>
    <cellStyle name="Normal 4 2 6 7" xfId="47999"/>
    <cellStyle name="Normal 4 2 7" xfId="48000"/>
    <cellStyle name="Normal 4 2 7 2" xfId="48001"/>
    <cellStyle name="Normal 4 2 7 2 2" xfId="48002"/>
    <cellStyle name="Normal 4 2 7 2 3" xfId="48003"/>
    <cellStyle name="Normal 4 2 7 2 4" xfId="48004"/>
    <cellStyle name="Normal 4 2 7 2 5" xfId="48005"/>
    <cellStyle name="Normal 4 2 7 2 6" xfId="48006"/>
    <cellStyle name="Normal 4 2 7 3" xfId="48007"/>
    <cellStyle name="Normal 4 2 7 4" xfId="48008"/>
    <cellStyle name="Normal 4 2 7 5" xfId="48009"/>
    <cellStyle name="Normal 4 2 7 6" xfId="48010"/>
    <cellStyle name="Normal 4 2 7 7" xfId="48011"/>
    <cellStyle name="Normal 4 2 8" xfId="48012"/>
    <cellStyle name="Normal 4 2 8 2" xfId="48013"/>
    <cellStyle name="Normal 4 2 8 2 2" xfId="48014"/>
    <cellStyle name="Normal 4 2 8 2 3" xfId="48015"/>
    <cellStyle name="Normal 4 2 8 2 4" xfId="48016"/>
    <cellStyle name="Normal 4 2 8 2 5" xfId="48017"/>
    <cellStyle name="Normal 4 2 8 2 6" xfId="48018"/>
    <cellStyle name="Normal 4 2 8 3" xfId="48019"/>
    <cellStyle name="Normal 4 2 8 4" xfId="48020"/>
    <cellStyle name="Normal 4 2 8 5" xfId="48021"/>
    <cellStyle name="Normal 4 2 8 6" xfId="48022"/>
    <cellStyle name="Normal 4 2 8 7" xfId="48023"/>
    <cellStyle name="Normal 4 2 9" xfId="48024"/>
    <cellStyle name="Normal 4 2 9 2" xfId="48025"/>
    <cellStyle name="Normal 4 2 9 2 2" xfId="48026"/>
    <cellStyle name="Normal 4 2 9 2 3" xfId="48027"/>
    <cellStyle name="Normal 4 2 9 2 4" xfId="48028"/>
    <cellStyle name="Normal 4 2 9 2 5" xfId="48029"/>
    <cellStyle name="Normal 4 2 9 2 6" xfId="48030"/>
    <cellStyle name="Normal 4 2 9 3" xfId="48031"/>
    <cellStyle name="Normal 4 2 9 4" xfId="48032"/>
    <cellStyle name="Normal 4 2 9 5" xfId="48033"/>
    <cellStyle name="Normal 4 2 9 6" xfId="48034"/>
    <cellStyle name="Normal 4 2 9 7" xfId="48035"/>
    <cellStyle name="Normal 4 20" xfId="48036"/>
    <cellStyle name="Normal 4 20 2" xfId="48037"/>
    <cellStyle name="Normal 4 20 3" xfId="48038"/>
    <cellStyle name="Normal 4 21" xfId="48039"/>
    <cellStyle name="Normal 4 21 2" xfId="48040"/>
    <cellStyle name="Normal 4 22" xfId="48041"/>
    <cellStyle name="Normal 4 22 2" xfId="48042"/>
    <cellStyle name="Normal 4 23" xfId="48043"/>
    <cellStyle name="Normal 4 23 2" xfId="48044"/>
    <cellStyle name="Normal 4 24" xfId="48045"/>
    <cellStyle name="Normal 4 24 2" xfId="48046"/>
    <cellStyle name="Normal 4 25" xfId="48047"/>
    <cellStyle name="Normal 4 25 2" xfId="48048"/>
    <cellStyle name="Normal 4 26" xfId="48049"/>
    <cellStyle name="Normal 4 26 2" xfId="48050"/>
    <cellStyle name="Normal 4 27" xfId="48051"/>
    <cellStyle name="Normal 4 27 2" xfId="48052"/>
    <cellStyle name="Normal 4 28" xfId="48053"/>
    <cellStyle name="Normal 4 28 2" xfId="48054"/>
    <cellStyle name="Normal 4 29" xfId="48055"/>
    <cellStyle name="Normal 4 29 2" xfId="48056"/>
    <cellStyle name="Normal 4 3" xfId="48057"/>
    <cellStyle name="Normal 4 3 10" xfId="48058"/>
    <cellStyle name="Normal 4 3 10 2" xfId="48059"/>
    <cellStyle name="Normal 4 3 10 2 2" xfId="48060"/>
    <cellStyle name="Normal 4 3 10 2 3" xfId="48061"/>
    <cellStyle name="Normal 4 3 10 2 4" xfId="48062"/>
    <cellStyle name="Normal 4 3 10 2 5" xfId="48063"/>
    <cellStyle name="Normal 4 3 10 2 6" xfId="48064"/>
    <cellStyle name="Normal 4 3 10 3" xfId="48065"/>
    <cellStyle name="Normal 4 3 10 4" xfId="48066"/>
    <cellStyle name="Normal 4 3 10 5" xfId="48067"/>
    <cellStyle name="Normal 4 3 10 6" xfId="48068"/>
    <cellStyle name="Normal 4 3 10 7" xfId="48069"/>
    <cellStyle name="Normal 4 3 11" xfId="48070"/>
    <cellStyle name="Normal 4 3 11 2" xfId="48071"/>
    <cellStyle name="Normal 4 3 11 2 2" xfId="48072"/>
    <cellStyle name="Normal 4 3 11 2 3" xfId="48073"/>
    <cellStyle name="Normal 4 3 11 2 4" xfId="48074"/>
    <cellStyle name="Normal 4 3 11 2 5" xfId="48075"/>
    <cellStyle name="Normal 4 3 11 2 6" xfId="48076"/>
    <cellStyle name="Normal 4 3 11 3" xfId="48077"/>
    <cellStyle name="Normal 4 3 11 3 2" xfId="48078"/>
    <cellStyle name="Normal 4 3 11 4" xfId="48079"/>
    <cellStyle name="Normal 4 3 11 5" xfId="48080"/>
    <cellStyle name="Normal 4 3 11 6" xfId="48081"/>
    <cellStyle name="Normal 4 3 11 7" xfId="48082"/>
    <cellStyle name="Normal 4 3 12" xfId="48083"/>
    <cellStyle name="Normal 4 3 12 2" xfId="48084"/>
    <cellStyle name="Normal 4 3 12 2 2" xfId="48085"/>
    <cellStyle name="Normal 4 3 12 2 3" xfId="48086"/>
    <cellStyle name="Normal 4 3 12 2 4" xfId="48087"/>
    <cellStyle name="Normal 4 3 12 2 5" xfId="48088"/>
    <cellStyle name="Normal 4 3 12 2 6" xfId="48089"/>
    <cellStyle name="Normal 4 3 12 3" xfId="48090"/>
    <cellStyle name="Normal 4 3 12 4" xfId="48091"/>
    <cellStyle name="Normal 4 3 12 5" xfId="48092"/>
    <cellStyle name="Normal 4 3 12 6" xfId="48093"/>
    <cellStyle name="Normal 4 3 12 7" xfId="48094"/>
    <cellStyle name="Normal 4 3 13" xfId="48095"/>
    <cellStyle name="Normal 4 3 13 2" xfId="48096"/>
    <cellStyle name="Normal 4 3 13 2 2" xfId="48097"/>
    <cellStyle name="Normal 4 3 13 2 3" xfId="48098"/>
    <cellStyle name="Normal 4 3 13 2 4" xfId="48099"/>
    <cellStyle name="Normal 4 3 13 2 5" xfId="48100"/>
    <cellStyle name="Normal 4 3 13 2 6" xfId="48101"/>
    <cellStyle name="Normal 4 3 13 3" xfId="48102"/>
    <cellStyle name="Normal 4 3 13 4" xfId="48103"/>
    <cellStyle name="Normal 4 3 13 5" xfId="48104"/>
    <cellStyle name="Normal 4 3 13 6" xfId="48105"/>
    <cellStyle name="Normal 4 3 13 7" xfId="48106"/>
    <cellStyle name="Normal 4 3 14" xfId="48107"/>
    <cellStyle name="Normal 4 3 14 2" xfId="48108"/>
    <cellStyle name="Normal 4 3 14 2 2" xfId="48109"/>
    <cellStyle name="Normal 4 3 14 2 3" xfId="48110"/>
    <cellStyle name="Normal 4 3 14 2 4" xfId="48111"/>
    <cellStyle name="Normal 4 3 14 2 5" xfId="48112"/>
    <cellStyle name="Normal 4 3 14 2 6" xfId="48113"/>
    <cellStyle name="Normal 4 3 14 3" xfId="48114"/>
    <cellStyle name="Normal 4 3 14 4" xfId="48115"/>
    <cellStyle name="Normal 4 3 14 5" xfId="48116"/>
    <cellStyle name="Normal 4 3 14 6" xfId="48117"/>
    <cellStyle name="Normal 4 3 14 7" xfId="48118"/>
    <cellStyle name="Normal 4 3 15" xfId="48119"/>
    <cellStyle name="Normal 4 3 15 2" xfId="48120"/>
    <cellStyle name="Normal 4 3 15 2 2" xfId="48121"/>
    <cellStyle name="Normal 4 3 15 2 3" xfId="48122"/>
    <cellStyle name="Normal 4 3 15 2 4" xfId="48123"/>
    <cellStyle name="Normal 4 3 15 2 5" xfId="48124"/>
    <cellStyle name="Normal 4 3 15 2 6" xfId="48125"/>
    <cellStyle name="Normal 4 3 15 3" xfId="48126"/>
    <cellStyle name="Normal 4 3 15 4" xfId="48127"/>
    <cellStyle name="Normal 4 3 15 5" xfId="48128"/>
    <cellStyle name="Normal 4 3 15 6" xfId="48129"/>
    <cellStyle name="Normal 4 3 15 7" xfId="48130"/>
    <cellStyle name="Normal 4 3 16" xfId="48131"/>
    <cellStyle name="Normal 4 3 16 2" xfId="48132"/>
    <cellStyle name="Normal 4 3 16 2 2" xfId="48133"/>
    <cellStyle name="Normal 4 3 16 2 3" xfId="48134"/>
    <cellStyle name="Normal 4 3 16 2 4" xfId="48135"/>
    <cellStyle name="Normal 4 3 16 2 5" xfId="48136"/>
    <cellStyle name="Normal 4 3 16 2 6" xfId="48137"/>
    <cellStyle name="Normal 4 3 16 3" xfId="48138"/>
    <cellStyle name="Normal 4 3 16 4" xfId="48139"/>
    <cellStyle name="Normal 4 3 16 5" xfId="48140"/>
    <cellStyle name="Normal 4 3 16 6" xfId="48141"/>
    <cellStyle name="Normal 4 3 16 7" xfId="48142"/>
    <cellStyle name="Normal 4 3 17" xfId="48143"/>
    <cellStyle name="Normal 4 3 17 2" xfId="48144"/>
    <cellStyle name="Normal 4 3 17 2 2" xfId="48145"/>
    <cellStyle name="Normal 4 3 17 2 3" xfId="48146"/>
    <cellStyle name="Normal 4 3 17 2 4" xfId="48147"/>
    <cellStyle name="Normal 4 3 17 2 5" xfId="48148"/>
    <cellStyle name="Normal 4 3 17 2 6" xfId="48149"/>
    <cellStyle name="Normal 4 3 17 3" xfId="48150"/>
    <cellStyle name="Normal 4 3 17 4" xfId="48151"/>
    <cellStyle name="Normal 4 3 17 5" xfId="48152"/>
    <cellStyle name="Normal 4 3 17 6" xfId="48153"/>
    <cellStyle name="Normal 4 3 17 7" xfId="48154"/>
    <cellStyle name="Normal 4 3 18" xfId="48155"/>
    <cellStyle name="Normal 4 3 18 2" xfId="48156"/>
    <cellStyle name="Normal 4 3 18 2 2" xfId="48157"/>
    <cellStyle name="Normal 4 3 18 2 3" xfId="48158"/>
    <cellStyle name="Normal 4 3 18 2 4" xfId="48159"/>
    <cellStyle name="Normal 4 3 18 2 5" xfId="48160"/>
    <cellStyle name="Normal 4 3 18 2 6" xfId="48161"/>
    <cellStyle name="Normal 4 3 18 3" xfId="48162"/>
    <cellStyle name="Normal 4 3 18 4" xfId="48163"/>
    <cellStyle name="Normal 4 3 18 5" xfId="48164"/>
    <cellStyle name="Normal 4 3 18 6" xfId="48165"/>
    <cellStyle name="Normal 4 3 18 7" xfId="48166"/>
    <cellStyle name="Normal 4 3 19" xfId="48167"/>
    <cellStyle name="Normal 4 3 19 2" xfId="48168"/>
    <cellStyle name="Normal 4 3 19 2 2" xfId="48169"/>
    <cellStyle name="Normal 4 3 19 2 3" xfId="48170"/>
    <cellStyle name="Normal 4 3 19 2 4" xfId="48171"/>
    <cellStyle name="Normal 4 3 19 2 5" xfId="48172"/>
    <cellStyle name="Normal 4 3 19 2 6" xfId="48173"/>
    <cellStyle name="Normal 4 3 19 3" xfId="48174"/>
    <cellStyle name="Normal 4 3 19 4" xfId="48175"/>
    <cellStyle name="Normal 4 3 19 5" xfId="48176"/>
    <cellStyle name="Normal 4 3 19 6" xfId="48177"/>
    <cellStyle name="Normal 4 3 19 7" xfId="48178"/>
    <cellStyle name="Normal 4 3 2" xfId="48179"/>
    <cellStyle name="Normal 4 3 2 10" xfId="48180"/>
    <cellStyle name="Normal 4 3 2 11" xfId="48181"/>
    <cellStyle name="Normal 4 3 2 12" xfId="48182"/>
    <cellStyle name="Normal 4 3 2 13" xfId="48183"/>
    <cellStyle name="Normal 4 3 2 14" xfId="48184"/>
    <cellStyle name="Normal 4 3 2 15" xfId="48185"/>
    <cellStyle name="Normal 4 3 2 16" xfId="48186"/>
    <cellStyle name="Normal 4 3 2 17" xfId="48187"/>
    <cellStyle name="Normal 4 3 2 18" xfId="48188"/>
    <cellStyle name="Normal 4 3 2 19" xfId="48189"/>
    <cellStyle name="Normal 4 3 2 2" xfId="48190"/>
    <cellStyle name="Normal 4 3 2 2 2" xfId="48191"/>
    <cellStyle name="Normal 4 3 2 2 2 2" xfId="48192"/>
    <cellStyle name="Normal 4 3 2 2 3" xfId="48193"/>
    <cellStyle name="Normal 4 3 2 2 4" xfId="48194"/>
    <cellStyle name="Normal 4 3 2 2 5" xfId="48195"/>
    <cellStyle name="Normal 4 3 2 2 6" xfId="48196"/>
    <cellStyle name="Normal 4 3 2 2 7" xfId="48197"/>
    <cellStyle name="Normal 4 3 2 20" xfId="48198"/>
    <cellStyle name="Normal 4 3 2 21" xfId="48199"/>
    <cellStyle name="Normal 4 3 2 22" xfId="48200"/>
    <cellStyle name="Normal 4 3 2 23" xfId="48201"/>
    <cellStyle name="Normal 4 3 2 24" xfId="48202"/>
    <cellStyle name="Normal 4 3 2 25" xfId="48203"/>
    <cellStyle name="Normal 4 3 2 26" xfId="48204"/>
    <cellStyle name="Normal 4 3 2 27" xfId="48205"/>
    <cellStyle name="Normal 4 3 2 28" xfId="48206"/>
    <cellStyle name="Normal 4 3 2 29" xfId="48207"/>
    <cellStyle name="Normal 4 3 2 3" xfId="48208"/>
    <cellStyle name="Normal 4 3 2 3 2" xfId="48209"/>
    <cellStyle name="Normal 4 3 2 3 3" xfId="48210"/>
    <cellStyle name="Normal 4 3 2 3 4" xfId="48211"/>
    <cellStyle name="Normal 4 3 2 3 5" xfId="48212"/>
    <cellStyle name="Normal 4 3 2 3 6" xfId="48213"/>
    <cellStyle name="Normal 4 3 2 30" xfId="48214"/>
    <cellStyle name="Normal 4 3 2 31" xfId="48215"/>
    <cellStyle name="Normal 4 3 2 32" xfId="48216"/>
    <cellStyle name="Normal 4 3 2 33" xfId="48217"/>
    <cellStyle name="Normal 4 3 2 34" xfId="48218"/>
    <cellStyle name="Normal 4 3 2 35" xfId="48219"/>
    <cellStyle name="Normal 4 3 2 36" xfId="48220"/>
    <cellStyle name="Normal 4 3 2 4" xfId="48221"/>
    <cellStyle name="Normal 4 3 2 4 2" xfId="48222"/>
    <cellStyle name="Normal 4 3 2 5" xfId="48223"/>
    <cellStyle name="Normal 4 3 2 5 2" xfId="48224"/>
    <cellStyle name="Normal 4 3 2 6" xfId="48225"/>
    <cellStyle name="Normal 4 3 2 7" xfId="48226"/>
    <cellStyle name="Normal 4 3 2 8" xfId="48227"/>
    <cellStyle name="Normal 4 3 2 9" xfId="48228"/>
    <cellStyle name="Normal 4 3 20" xfId="48229"/>
    <cellStyle name="Normal 4 3 20 2" xfId="48230"/>
    <cellStyle name="Normal 4 3 20 2 2" xfId="48231"/>
    <cellStyle name="Normal 4 3 20 3" xfId="48232"/>
    <cellStyle name="Normal 4 3 20 4" xfId="48233"/>
    <cellStyle name="Normal 4 3 20 5" xfId="48234"/>
    <cellStyle name="Normal 4 3 20 6" xfId="48235"/>
    <cellStyle name="Normal 4 3 21" xfId="48236"/>
    <cellStyle name="Normal 4 3 21 2" xfId="48237"/>
    <cellStyle name="Normal 4 3 21 2 2" xfId="48238"/>
    <cellStyle name="Normal 4 3 21 3" xfId="48239"/>
    <cellStyle name="Normal 4 3 21 4" xfId="48240"/>
    <cellStyle name="Normal 4 3 21 5" xfId="48241"/>
    <cellStyle name="Normal 4 3 21 6" xfId="48242"/>
    <cellStyle name="Normal 4 3 22" xfId="48243"/>
    <cellStyle name="Normal 4 3 22 2" xfId="48244"/>
    <cellStyle name="Normal 4 3 22 3" xfId="48245"/>
    <cellStyle name="Normal 4 3 22 4" xfId="48246"/>
    <cellStyle name="Normal 4 3 23" xfId="48247"/>
    <cellStyle name="Normal 4 3 23 2" xfId="48248"/>
    <cellStyle name="Normal 4 3 23 3" xfId="48249"/>
    <cellStyle name="Normal 4 3 24" xfId="48250"/>
    <cellStyle name="Normal 4 3 24 2" xfId="48251"/>
    <cellStyle name="Normal 4 3 25" xfId="48252"/>
    <cellStyle name="Normal 4 3 25 2" xfId="48253"/>
    <cellStyle name="Normal 4 3 26" xfId="48254"/>
    <cellStyle name="Normal 4 3 26 2" xfId="48255"/>
    <cellStyle name="Normal 4 3 27" xfId="48256"/>
    <cellStyle name="Normal 4 3 27 2" xfId="48257"/>
    <cellStyle name="Normal 4 3 28" xfId="48258"/>
    <cellStyle name="Normal 4 3 28 2" xfId="48259"/>
    <cellStyle name="Normal 4 3 29" xfId="48260"/>
    <cellStyle name="Normal 4 3 29 2" xfId="48261"/>
    <cellStyle name="Normal 4 3 3" xfId="48262"/>
    <cellStyle name="Normal 4 3 3 2" xfId="48263"/>
    <cellStyle name="Normal 4 3 3 2 2" xfId="48264"/>
    <cellStyle name="Normal 4 3 3 2 3" xfId="48265"/>
    <cellStyle name="Normal 4 3 3 2 4" xfId="48266"/>
    <cellStyle name="Normal 4 3 3 2 5" xfId="48267"/>
    <cellStyle name="Normal 4 3 3 2 6" xfId="48268"/>
    <cellStyle name="Normal 4 3 3 3" xfId="48269"/>
    <cellStyle name="Normal 4 3 3 3 2" xfId="48270"/>
    <cellStyle name="Normal 4 3 3 4" xfId="48271"/>
    <cellStyle name="Normal 4 3 3 5" xfId="48272"/>
    <cellStyle name="Normal 4 3 3 6" xfId="48273"/>
    <cellStyle name="Normal 4 3 3 7" xfId="48274"/>
    <cellStyle name="Normal 4 3 3 8" xfId="48275"/>
    <cellStyle name="Normal 4 3 30" xfId="48276"/>
    <cellStyle name="Normal 4 3 30 2" xfId="48277"/>
    <cellStyle name="Normal 4 3 31" xfId="48278"/>
    <cellStyle name="Normal 4 3 31 2" xfId="48279"/>
    <cellStyle name="Normal 4 3 32" xfId="48280"/>
    <cellStyle name="Normal 4 3 32 2" xfId="48281"/>
    <cellStyle name="Normal 4 3 33" xfId="48282"/>
    <cellStyle name="Normal 4 3 33 2" xfId="48283"/>
    <cellStyle name="Normal 4 3 34" xfId="48284"/>
    <cellStyle name="Normal 4 3 35" xfId="48285"/>
    <cellStyle name="Normal 4 3 36" xfId="48286"/>
    <cellStyle name="Normal 4 3 4" xfId="48287"/>
    <cellStyle name="Normal 4 3 4 2" xfId="48288"/>
    <cellStyle name="Normal 4 3 4 2 2" xfId="48289"/>
    <cellStyle name="Normal 4 3 4 2 3" xfId="48290"/>
    <cellStyle name="Normal 4 3 4 2 4" xfId="48291"/>
    <cellStyle name="Normal 4 3 4 2 5" xfId="48292"/>
    <cellStyle name="Normal 4 3 4 2 6" xfId="48293"/>
    <cellStyle name="Normal 4 3 4 3" xfId="48294"/>
    <cellStyle name="Normal 4 3 4 4" xfId="48295"/>
    <cellStyle name="Normal 4 3 4 5" xfId="48296"/>
    <cellStyle name="Normal 4 3 4 6" xfId="48297"/>
    <cellStyle name="Normal 4 3 4 7" xfId="48298"/>
    <cellStyle name="Normal 4 3 5" xfId="48299"/>
    <cellStyle name="Normal 4 3 5 2" xfId="48300"/>
    <cellStyle name="Normal 4 3 5 2 2" xfId="48301"/>
    <cellStyle name="Normal 4 3 5 2 3" xfId="48302"/>
    <cellStyle name="Normal 4 3 5 2 4" xfId="48303"/>
    <cellStyle name="Normal 4 3 5 2 5" xfId="48304"/>
    <cellStyle name="Normal 4 3 5 2 6" xfId="48305"/>
    <cellStyle name="Normal 4 3 5 3" xfId="48306"/>
    <cellStyle name="Normal 4 3 5 4" xfId="48307"/>
    <cellStyle name="Normal 4 3 5 5" xfId="48308"/>
    <cellStyle name="Normal 4 3 5 6" xfId="48309"/>
    <cellStyle name="Normal 4 3 5 7" xfId="48310"/>
    <cellStyle name="Normal 4 3 6" xfId="48311"/>
    <cellStyle name="Normal 4 3 6 2" xfId="48312"/>
    <cellStyle name="Normal 4 3 6 2 2" xfId="48313"/>
    <cellStyle name="Normal 4 3 6 2 3" xfId="48314"/>
    <cellStyle name="Normal 4 3 6 2 4" xfId="48315"/>
    <cellStyle name="Normal 4 3 6 2 5" xfId="48316"/>
    <cellStyle name="Normal 4 3 6 2 6" xfId="48317"/>
    <cellStyle name="Normal 4 3 6 3" xfId="48318"/>
    <cellStyle name="Normal 4 3 6 4" xfId="48319"/>
    <cellStyle name="Normal 4 3 6 5" xfId="48320"/>
    <cellStyle name="Normal 4 3 6 6" xfId="48321"/>
    <cellStyle name="Normal 4 3 6 7" xfId="48322"/>
    <cellStyle name="Normal 4 3 7" xfId="48323"/>
    <cellStyle name="Normal 4 3 7 2" xfId="48324"/>
    <cellStyle name="Normal 4 3 7 2 2" xfId="48325"/>
    <cellStyle name="Normal 4 3 7 2 3" xfId="48326"/>
    <cellStyle name="Normal 4 3 7 2 4" xfId="48327"/>
    <cellStyle name="Normal 4 3 7 2 5" xfId="48328"/>
    <cellStyle name="Normal 4 3 7 2 6" xfId="48329"/>
    <cellStyle name="Normal 4 3 7 3" xfId="48330"/>
    <cellStyle name="Normal 4 3 7 4" xfId="48331"/>
    <cellStyle name="Normal 4 3 7 5" xfId="48332"/>
    <cellStyle name="Normal 4 3 7 6" xfId="48333"/>
    <cellStyle name="Normal 4 3 7 7" xfId="48334"/>
    <cellStyle name="Normal 4 3 8" xfId="48335"/>
    <cellStyle name="Normal 4 3 8 2" xfId="48336"/>
    <cellStyle name="Normal 4 3 8 2 2" xfId="48337"/>
    <cellStyle name="Normal 4 3 8 2 3" xfId="48338"/>
    <cellStyle name="Normal 4 3 8 2 4" xfId="48339"/>
    <cellStyle name="Normal 4 3 8 2 5" xfId="48340"/>
    <cellStyle name="Normal 4 3 8 2 6" xfId="48341"/>
    <cellStyle name="Normal 4 3 8 3" xfId="48342"/>
    <cellStyle name="Normal 4 3 8 4" xfId="48343"/>
    <cellStyle name="Normal 4 3 8 5" xfId="48344"/>
    <cellStyle name="Normal 4 3 8 6" xfId="48345"/>
    <cellStyle name="Normal 4 3 8 7" xfId="48346"/>
    <cellStyle name="Normal 4 3 9" xfId="48347"/>
    <cellStyle name="Normal 4 3 9 2" xfId="48348"/>
    <cellStyle name="Normal 4 3 9 2 2" xfId="48349"/>
    <cellStyle name="Normal 4 3 9 2 3" xfId="48350"/>
    <cellStyle name="Normal 4 3 9 2 3 2" xfId="48351"/>
    <cellStyle name="Normal 4 3 9 2 3 2 2" xfId="48352"/>
    <cellStyle name="Normal 4 3 9 2 3 3" xfId="48353"/>
    <cellStyle name="Normal 4 3 9 2 4" xfId="48354"/>
    <cellStyle name="Normal 4 3 9 2 5" xfId="48355"/>
    <cellStyle name="Normal 4 3 9 2 6" xfId="48356"/>
    <cellStyle name="Normal 4 3 9 3" xfId="48357"/>
    <cellStyle name="Normal 4 3 9 4" xfId="48358"/>
    <cellStyle name="Normal 4 3 9 5" xfId="48359"/>
    <cellStyle name="Normal 4 3 9 6" xfId="48360"/>
    <cellStyle name="Normal 4 3 9 7" xfId="48361"/>
    <cellStyle name="Normal 4 30" xfId="48362"/>
    <cellStyle name="Normal 4 30 2" xfId="48363"/>
    <cellStyle name="Normal 4 31" xfId="48364"/>
    <cellStyle name="Normal 4 31 2" xfId="48365"/>
    <cellStyle name="Normal 4 32" xfId="48366"/>
    <cellStyle name="Normal 4 32 2" xfId="48367"/>
    <cellStyle name="Normal 4 33" xfId="48368"/>
    <cellStyle name="Normal 4 33 2" xfId="48369"/>
    <cellStyle name="Normal 4 34" xfId="48370"/>
    <cellStyle name="Normal 4 34 2" xfId="48371"/>
    <cellStyle name="Normal 4 35" xfId="48372"/>
    <cellStyle name="Normal 4 36" xfId="48373"/>
    <cellStyle name="Normal 4 37" xfId="48374"/>
    <cellStyle name="Normal 4 4" xfId="48375"/>
    <cellStyle name="Normal 4 4 2" xfId="48376"/>
    <cellStyle name="Normal 4 4 2 2" xfId="48377"/>
    <cellStyle name="Normal 4 4 2 3" xfId="48378"/>
    <cellStyle name="Normal 4 4 2 4" xfId="48379"/>
    <cellStyle name="Normal 4 4 2 5" xfId="48380"/>
    <cellStyle name="Normal 4 4 2 6" xfId="48381"/>
    <cellStyle name="Normal 4 4 3" xfId="48382"/>
    <cellStyle name="Normal 4 4 3 2" xfId="48383"/>
    <cellStyle name="Normal 4 4 3 3" xfId="48384"/>
    <cellStyle name="Normal 4 4 3 4" xfId="48385"/>
    <cellStyle name="Normal 4 4 3 5" xfId="48386"/>
    <cellStyle name="Normal 4 4 3 6" xfId="48387"/>
    <cellStyle name="Normal 4 4 4" xfId="48388"/>
    <cellStyle name="Normal 4 4 4 2" xfId="48389"/>
    <cellStyle name="Normal 4 4 5" xfId="48390"/>
    <cellStyle name="Normal 4 4 5 2" xfId="48391"/>
    <cellStyle name="Normal 4 4 6" xfId="48392"/>
    <cellStyle name="Normal 4 4 7" xfId="48393"/>
    <cellStyle name="Normal 4 4 8" xfId="48394"/>
    <cellStyle name="Normal 4 5" xfId="48395"/>
    <cellStyle name="Normal 4 5 2" xfId="48396"/>
    <cellStyle name="Normal 4 5 2 2" xfId="48397"/>
    <cellStyle name="Normal 4 5 2 3" xfId="48398"/>
    <cellStyle name="Normal 4 5 2 4" xfId="48399"/>
    <cellStyle name="Normal 4 5 2 5" xfId="48400"/>
    <cellStyle name="Normal 4 5 2 6" xfId="48401"/>
    <cellStyle name="Normal 4 5 3" xfId="48402"/>
    <cellStyle name="Normal 4 5 3 2" xfId="48403"/>
    <cellStyle name="Normal 4 5 3 3" xfId="48404"/>
    <cellStyle name="Normal 4 5 3 4" xfId="48405"/>
    <cellStyle name="Normal 4 5 3 5" xfId="48406"/>
    <cellStyle name="Normal 4 5 3 6" xfId="48407"/>
    <cellStyle name="Normal 4 5 4" xfId="48408"/>
    <cellStyle name="Normal 4 5 5" xfId="48409"/>
    <cellStyle name="Normal 4 5 6" xfId="48410"/>
    <cellStyle name="Normal 4 5 7" xfId="48411"/>
    <cellStyle name="Normal 4 5 8" xfId="48412"/>
    <cellStyle name="Normal 4 6" xfId="48413"/>
    <cellStyle name="Normal 4 6 2" xfId="48414"/>
    <cellStyle name="Normal 4 6 2 2" xfId="48415"/>
    <cellStyle name="Normal 4 6 2 3" xfId="48416"/>
    <cellStyle name="Normal 4 6 2 4" xfId="48417"/>
    <cellStyle name="Normal 4 6 2 5" xfId="48418"/>
    <cellStyle name="Normal 4 6 2 6" xfId="48419"/>
    <cellStyle name="Normal 4 6 3" xfId="48420"/>
    <cellStyle name="Normal 4 6 3 2" xfId="48421"/>
    <cellStyle name="Normal 4 6 3 3" xfId="48422"/>
    <cellStyle name="Normal 4 6 3 4" xfId="48423"/>
    <cellStyle name="Normal 4 6 3 5" xfId="48424"/>
    <cellStyle name="Normal 4 6 3 6" xfId="48425"/>
    <cellStyle name="Normal 4 6 4" xfId="48426"/>
    <cellStyle name="Normal 4 6 5" xfId="48427"/>
    <cellStyle name="Normal 4 6 6" xfId="48428"/>
    <cellStyle name="Normal 4 6 7" xfId="48429"/>
    <cellStyle name="Normal 4 6 8" xfId="48430"/>
    <cellStyle name="Normal 4 7" xfId="48431"/>
    <cellStyle name="Normal 4 7 2" xfId="48432"/>
    <cellStyle name="Normal 4 7 2 2" xfId="48433"/>
    <cellStyle name="Normal 4 7 2 3" xfId="48434"/>
    <cellStyle name="Normal 4 7 2 4" xfId="48435"/>
    <cellStyle name="Normal 4 7 2 5" xfId="48436"/>
    <cellStyle name="Normal 4 7 2 6" xfId="48437"/>
    <cellStyle name="Normal 4 7 3" xfId="48438"/>
    <cellStyle name="Normal 4 7 3 2" xfId="48439"/>
    <cellStyle name="Normal 4 7 3 3" xfId="48440"/>
    <cellStyle name="Normal 4 7 3 4" xfId="48441"/>
    <cellStyle name="Normal 4 7 3 5" xfId="48442"/>
    <cellStyle name="Normal 4 7 3 6" xfId="48443"/>
    <cellStyle name="Normal 4 7 4" xfId="48444"/>
    <cellStyle name="Normal 4 7 5" xfId="48445"/>
    <cellStyle name="Normal 4 7 6" xfId="48446"/>
    <cellStyle name="Normal 4 7 7" xfId="48447"/>
    <cellStyle name="Normal 4 7 8" xfId="48448"/>
    <cellStyle name="Normal 4 8" xfId="48449"/>
    <cellStyle name="Normal 4 8 2" xfId="48450"/>
    <cellStyle name="Normal 4 8 2 2" xfId="48451"/>
    <cellStyle name="Normal 4 8 2 3" xfId="48452"/>
    <cellStyle name="Normal 4 8 2 4" xfId="48453"/>
    <cellStyle name="Normal 4 8 2 5" xfId="48454"/>
    <cellStyle name="Normal 4 8 2 6" xfId="48455"/>
    <cellStyle name="Normal 4 8 3" xfId="48456"/>
    <cellStyle name="Normal 4 8 3 2" xfId="48457"/>
    <cellStyle name="Normal 4 8 3 3" xfId="48458"/>
    <cellStyle name="Normal 4 8 3 4" xfId="48459"/>
    <cellStyle name="Normal 4 8 3 5" xfId="48460"/>
    <cellStyle name="Normal 4 8 3 6" xfId="48461"/>
    <cellStyle name="Normal 4 8 4" xfId="48462"/>
    <cellStyle name="Normal 4 8 4 2" xfId="48463"/>
    <cellStyle name="Normal 4 8 4 2 2" xfId="48464"/>
    <cellStyle name="Normal 4 8 4 3" xfId="48465"/>
    <cellStyle name="Normal 4 8 5" xfId="48466"/>
    <cellStyle name="Normal 4 8 6" xfId="48467"/>
    <cellStyle name="Normal 4 8 7" xfId="48468"/>
    <cellStyle name="Normal 4 8 8" xfId="48469"/>
    <cellStyle name="Normal 4 9" xfId="48470"/>
    <cellStyle name="Normal 4 9 2" xfId="48471"/>
    <cellStyle name="Normal 4 9 2 2" xfId="48472"/>
    <cellStyle name="Normal 4 9 2 3" xfId="48473"/>
    <cellStyle name="Normal 4 9 2 4" xfId="48474"/>
    <cellStyle name="Normal 4 9 2 5" xfId="48475"/>
    <cellStyle name="Normal 4 9 2 6" xfId="48476"/>
    <cellStyle name="Normal 4 9 3" xfId="48477"/>
    <cellStyle name="Normal 4 9 3 2" xfId="48478"/>
    <cellStyle name="Normal 4 9 3 3" xfId="48479"/>
    <cellStyle name="Normal 4 9 3 4" xfId="48480"/>
    <cellStyle name="Normal 4 9 3 5" xfId="48481"/>
    <cellStyle name="Normal 4 9 3 6" xfId="48482"/>
    <cellStyle name="Normal 4 9 4" xfId="48483"/>
    <cellStyle name="Normal 4 9 5" xfId="48484"/>
    <cellStyle name="Normal 4 9 6" xfId="48485"/>
    <cellStyle name="Normal 4 9 7" xfId="48486"/>
    <cellStyle name="Normal 4 9 8" xfId="48487"/>
    <cellStyle name="Normal 4_2011年11月 2012年3月　BSxls" xfId="57876"/>
    <cellStyle name="Normal 40" xfId="48488"/>
    <cellStyle name="Normal 40 2" xfId="57877"/>
    <cellStyle name="Normal 40 3" xfId="57878"/>
    <cellStyle name="Normal 40 4" xfId="57879"/>
    <cellStyle name="Normal 40 5" xfId="57880"/>
    <cellStyle name="Normal 41" xfId="48489"/>
    <cellStyle name="Normal 41 10" xfId="48490"/>
    <cellStyle name="Normal 41 10 2" xfId="48491"/>
    <cellStyle name="Normal 41 11" xfId="48492"/>
    <cellStyle name="Normal 41 11 2" xfId="48493"/>
    <cellStyle name="Normal 41 12" xfId="48494"/>
    <cellStyle name="Normal 41 12 2" xfId="48495"/>
    <cellStyle name="Normal 41 13" xfId="48496"/>
    <cellStyle name="Normal 41 13 2" xfId="48497"/>
    <cellStyle name="Normal 41 14" xfId="48498"/>
    <cellStyle name="Normal 41 14 2" xfId="48499"/>
    <cellStyle name="Normal 41 15" xfId="48500"/>
    <cellStyle name="Normal 41 15 2" xfId="48501"/>
    <cellStyle name="Normal 41 16" xfId="48502"/>
    <cellStyle name="Normal 41 16 2" xfId="48503"/>
    <cellStyle name="Normal 41 17" xfId="48504"/>
    <cellStyle name="Normal 41 17 2" xfId="48505"/>
    <cellStyle name="Normal 41 18" xfId="48506"/>
    <cellStyle name="Normal 41 18 2" xfId="48507"/>
    <cellStyle name="Normal 41 19" xfId="48508"/>
    <cellStyle name="Normal 41 19 2" xfId="48509"/>
    <cellStyle name="Normal 41 2" xfId="48510"/>
    <cellStyle name="Normal 41 2 2" xfId="48511"/>
    <cellStyle name="Normal 41 20" xfId="48512"/>
    <cellStyle name="Normal 41 20 2" xfId="48513"/>
    <cellStyle name="Normal 41 21" xfId="48514"/>
    <cellStyle name="Normal 41 21 2" xfId="48515"/>
    <cellStyle name="Normal 41 22" xfId="48516"/>
    <cellStyle name="Normal 41 22 2" xfId="48517"/>
    <cellStyle name="Normal 41 23" xfId="48518"/>
    <cellStyle name="Normal 41 23 2" xfId="48519"/>
    <cellStyle name="Normal 41 24" xfId="48520"/>
    <cellStyle name="Normal 41 24 2" xfId="48521"/>
    <cellStyle name="Normal 41 25" xfId="48522"/>
    <cellStyle name="Normal 41 25 2" xfId="48523"/>
    <cellStyle name="Normal 41 26" xfId="48524"/>
    <cellStyle name="Normal 41 26 2" xfId="48525"/>
    <cellStyle name="Normal 41 27" xfId="48526"/>
    <cellStyle name="Normal 41 27 2" xfId="48527"/>
    <cellStyle name="Normal 41 28" xfId="48528"/>
    <cellStyle name="Normal 41 28 2" xfId="48529"/>
    <cellStyle name="Normal 41 3" xfId="48530"/>
    <cellStyle name="Normal 41 3 2" xfId="48531"/>
    <cellStyle name="Normal 41 4" xfId="48532"/>
    <cellStyle name="Normal 41 4 2" xfId="48533"/>
    <cellStyle name="Normal 41 5" xfId="48534"/>
    <cellStyle name="Normal 41 5 2" xfId="48535"/>
    <cellStyle name="Normal 41 6" xfId="48536"/>
    <cellStyle name="Normal 41 6 2" xfId="48537"/>
    <cellStyle name="Normal 41 7" xfId="48538"/>
    <cellStyle name="Normal 41 7 2" xfId="48539"/>
    <cellStyle name="Normal 41 8" xfId="48540"/>
    <cellStyle name="Normal 41 8 2" xfId="48541"/>
    <cellStyle name="Normal 41 9" xfId="48542"/>
    <cellStyle name="Normal 41 9 2" xfId="48543"/>
    <cellStyle name="Normal 42" xfId="48544"/>
    <cellStyle name="Normal 42 10" xfId="48545"/>
    <cellStyle name="Normal 42 10 2" xfId="48546"/>
    <cellStyle name="Normal 42 11" xfId="48547"/>
    <cellStyle name="Normal 42 11 2" xfId="48548"/>
    <cellStyle name="Normal 42 12" xfId="48549"/>
    <cellStyle name="Normal 42 12 2" xfId="48550"/>
    <cellStyle name="Normal 42 13" xfId="48551"/>
    <cellStyle name="Normal 42 13 2" xfId="48552"/>
    <cellStyle name="Normal 42 14" xfId="48553"/>
    <cellStyle name="Normal 42 14 2" xfId="48554"/>
    <cellStyle name="Normal 42 15" xfId="48555"/>
    <cellStyle name="Normal 42 15 2" xfId="48556"/>
    <cellStyle name="Normal 42 16" xfId="48557"/>
    <cellStyle name="Normal 42 16 2" xfId="48558"/>
    <cellStyle name="Normal 42 17" xfId="48559"/>
    <cellStyle name="Normal 42 17 2" xfId="48560"/>
    <cellStyle name="Normal 42 18" xfId="48561"/>
    <cellStyle name="Normal 42 18 2" xfId="48562"/>
    <cellStyle name="Normal 42 19" xfId="48563"/>
    <cellStyle name="Normal 42 19 2" xfId="48564"/>
    <cellStyle name="Normal 42 2" xfId="48565"/>
    <cellStyle name="Normal 42 2 2" xfId="48566"/>
    <cellStyle name="Normal 42 20" xfId="48567"/>
    <cellStyle name="Normal 42 20 2" xfId="48568"/>
    <cellStyle name="Normal 42 21" xfId="48569"/>
    <cellStyle name="Normal 42 21 2" xfId="48570"/>
    <cellStyle name="Normal 42 22" xfId="48571"/>
    <cellStyle name="Normal 42 22 2" xfId="48572"/>
    <cellStyle name="Normal 42 23" xfId="48573"/>
    <cellStyle name="Normal 42 23 2" xfId="48574"/>
    <cellStyle name="Normal 42 24" xfId="48575"/>
    <cellStyle name="Normal 42 24 2" xfId="48576"/>
    <cellStyle name="Normal 42 25" xfId="48577"/>
    <cellStyle name="Normal 42 25 2" xfId="48578"/>
    <cellStyle name="Normal 42 26" xfId="48579"/>
    <cellStyle name="Normal 42 26 2" xfId="48580"/>
    <cellStyle name="Normal 42 27" xfId="48581"/>
    <cellStyle name="Normal 42 27 2" xfId="48582"/>
    <cellStyle name="Normal 42 28" xfId="48583"/>
    <cellStyle name="Normal 42 28 2" xfId="48584"/>
    <cellStyle name="Normal 42 29" xfId="48585"/>
    <cellStyle name="Normal 42 29 2" xfId="48586"/>
    <cellStyle name="Normal 42 3" xfId="48587"/>
    <cellStyle name="Normal 42 3 2" xfId="48588"/>
    <cellStyle name="Normal 42 30" xfId="48589"/>
    <cellStyle name="Normal 42 30 2" xfId="48590"/>
    <cellStyle name="Normal 42 31" xfId="48591"/>
    <cellStyle name="Normal 42 31 2" xfId="48592"/>
    <cellStyle name="Normal 42 32" xfId="48593"/>
    <cellStyle name="Normal 42 32 2" xfId="48594"/>
    <cellStyle name="Normal 42 33" xfId="48595"/>
    <cellStyle name="Normal 42 33 2" xfId="48596"/>
    <cellStyle name="Normal 42 4" xfId="48597"/>
    <cellStyle name="Normal 42 4 2" xfId="48598"/>
    <cellStyle name="Normal 42 5" xfId="48599"/>
    <cellStyle name="Normal 42 5 2" xfId="48600"/>
    <cellStyle name="Normal 42 6" xfId="48601"/>
    <cellStyle name="Normal 42 6 2" xfId="48602"/>
    <cellStyle name="Normal 42 7" xfId="48603"/>
    <cellStyle name="Normal 42 7 2" xfId="48604"/>
    <cellStyle name="Normal 42 8" xfId="48605"/>
    <cellStyle name="Normal 42 8 2" xfId="48606"/>
    <cellStyle name="Normal 42 8 3" xfId="48607"/>
    <cellStyle name="Normal 42 9" xfId="48608"/>
    <cellStyle name="Normal 42 9 2" xfId="48609"/>
    <cellStyle name="Normal 43" xfId="48610"/>
    <cellStyle name="Normal 43 10" xfId="48611"/>
    <cellStyle name="Normal 43 10 2" xfId="48612"/>
    <cellStyle name="Normal 43 11" xfId="48613"/>
    <cellStyle name="Normal 43 11 2" xfId="48614"/>
    <cellStyle name="Normal 43 12" xfId="48615"/>
    <cellStyle name="Normal 43 12 2" xfId="48616"/>
    <cellStyle name="Normal 43 13" xfId="48617"/>
    <cellStyle name="Normal 43 13 2" xfId="48618"/>
    <cellStyle name="Normal 43 14" xfId="48619"/>
    <cellStyle name="Normal 43 14 2" xfId="48620"/>
    <cellStyle name="Normal 43 15" xfId="48621"/>
    <cellStyle name="Normal 43 15 2" xfId="48622"/>
    <cellStyle name="Normal 43 16" xfId="48623"/>
    <cellStyle name="Normal 43 16 2" xfId="48624"/>
    <cellStyle name="Normal 43 17" xfId="48625"/>
    <cellStyle name="Normal 43 17 2" xfId="48626"/>
    <cellStyle name="Normal 43 18" xfId="48627"/>
    <cellStyle name="Normal 43 18 2" xfId="48628"/>
    <cellStyle name="Normal 43 19" xfId="48629"/>
    <cellStyle name="Normal 43 19 2" xfId="48630"/>
    <cellStyle name="Normal 43 2" xfId="48631"/>
    <cellStyle name="Normal 43 2 2" xfId="48632"/>
    <cellStyle name="Normal 43 20" xfId="48633"/>
    <cellStyle name="Normal 43 20 2" xfId="48634"/>
    <cellStyle name="Normal 43 21" xfId="48635"/>
    <cellStyle name="Normal 43 21 2" xfId="48636"/>
    <cellStyle name="Normal 43 22" xfId="48637"/>
    <cellStyle name="Normal 43 22 2" xfId="48638"/>
    <cellStyle name="Normal 43 23" xfId="48639"/>
    <cellStyle name="Normal 43 23 2" xfId="48640"/>
    <cellStyle name="Normal 43 24" xfId="48641"/>
    <cellStyle name="Normal 43 24 2" xfId="48642"/>
    <cellStyle name="Normal 43 25" xfId="48643"/>
    <cellStyle name="Normal 43 25 2" xfId="48644"/>
    <cellStyle name="Normal 43 26" xfId="48645"/>
    <cellStyle name="Normal 43 26 2" xfId="48646"/>
    <cellStyle name="Normal 43 27" xfId="48647"/>
    <cellStyle name="Normal 43 27 2" xfId="48648"/>
    <cellStyle name="Normal 43 28" xfId="48649"/>
    <cellStyle name="Normal 43 28 2" xfId="48650"/>
    <cellStyle name="Normal 43 3" xfId="48651"/>
    <cellStyle name="Normal 43 3 2" xfId="48652"/>
    <cellStyle name="Normal 43 4" xfId="48653"/>
    <cellStyle name="Normal 43 4 2" xfId="48654"/>
    <cellStyle name="Normal 43 5" xfId="48655"/>
    <cellStyle name="Normal 43 5 2" xfId="48656"/>
    <cellStyle name="Normal 43 6" xfId="48657"/>
    <cellStyle name="Normal 43 6 2" xfId="48658"/>
    <cellStyle name="Normal 43 7" xfId="48659"/>
    <cellStyle name="Normal 43 7 2" xfId="48660"/>
    <cellStyle name="Normal 43 8" xfId="48661"/>
    <cellStyle name="Normal 43 8 2" xfId="48662"/>
    <cellStyle name="Normal 43 9" xfId="48663"/>
    <cellStyle name="Normal 43 9 2" xfId="48664"/>
    <cellStyle name="Normal 44" xfId="48665"/>
    <cellStyle name="Normal 44 10" xfId="48666"/>
    <cellStyle name="Normal 44 10 2" xfId="48667"/>
    <cellStyle name="Normal 44 11" xfId="48668"/>
    <cellStyle name="Normal 44 11 2" xfId="48669"/>
    <cellStyle name="Normal 44 12" xfId="48670"/>
    <cellStyle name="Normal 44 12 2" xfId="48671"/>
    <cellStyle name="Normal 44 13" xfId="48672"/>
    <cellStyle name="Normal 44 13 2" xfId="48673"/>
    <cellStyle name="Normal 44 14" xfId="48674"/>
    <cellStyle name="Normal 44 14 2" xfId="48675"/>
    <cellStyle name="Normal 44 15" xfId="48676"/>
    <cellStyle name="Normal 44 15 2" xfId="48677"/>
    <cellStyle name="Normal 44 16" xfId="48678"/>
    <cellStyle name="Normal 44 16 2" xfId="48679"/>
    <cellStyle name="Normal 44 17" xfId="48680"/>
    <cellStyle name="Normal 44 17 2" xfId="48681"/>
    <cellStyle name="Normal 44 18" xfId="48682"/>
    <cellStyle name="Normal 44 18 2" xfId="48683"/>
    <cellStyle name="Normal 44 19" xfId="48684"/>
    <cellStyle name="Normal 44 19 2" xfId="48685"/>
    <cellStyle name="Normal 44 2" xfId="48686"/>
    <cellStyle name="Normal 44 2 2" xfId="48687"/>
    <cellStyle name="Normal 44 20" xfId="48688"/>
    <cellStyle name="Normal 44 20 2" xfId="48689"/>
    <cellStyle name="Normal 44 21" xfId="48690"/>
    <cellStyle name="Normal 44 21 2" xfId="48691"/>
    <cellStyle name="Normal 44 22" xfId="48692"/>
    <cellStyle name="Normal 44 22 2" xfId="48693"/>
    <cellStyle name="Normal 44 23" xfId="48694"/>
    <cellStyle name="Normal 44 23 2" xfId="48695"/>
    <cellStyle name="Normal 44 24" xfId="48696"/>
    <cellStyle name="Normal 44 24 2" xfId="48697"/>
    <cellStyle name="Normal 44 25" xfId="48698"/>
    <cellStyle name="Normal 44 25 2" xfId="48699"/>
    <cellStyle name="Normal 44 26" xfId="48700"/>
    <cellStyle name="Normal 44 26 2" xfId="48701"/>
    <cellStyle name="Normal 44 27" xfId="48702"/>
    <cellStyle name="Normal 44 27 2" xfId="48703"/>
    <cellStyle name="Normal 44 28" xfId="48704"/>
    <cellStyle name="Normal 44 28 2" xfId="48705"/>
    <cellStyle name="Normal 44 29" xfId="48706"/>
    <cellStyle name="Normal 44 29 2" xfId="48707"/>
    <cellStyle name="Normal 44 3" xfId="48708"/>
    <cellStyle name="Normal 44 3 2" xfId="48709"/>
    <cellStyle name="Normal 44 30" xfId="48710"/>
    <cellStyle name="Normal 44 30 2" xfId="48711"/>
    <cellStyle name="Normal 44 31" xfId="48712"/>
    <cellStyle name="Normal 44 31 2" xfId="48713"/>
    <cellStyle name="Normal 44 31 3" xfId="48714"/>
    <cellStyle name="Normal 44 32" xfId="48715"/>
    <cellStyle name="Normal 44 32 2" xfId="48716"/>
    <cellStyle name="Normal 44 33" xfId="48717"/>
    <cellStyle name="Normal 44 33 2" xfId="48718"/>
    <cellStyle name="Normal 44 4" xfId="48719"/>
    <cellStyle name="Normal 44 4 2" xfId="48720"/>
    <cellStyle name="Normal 44 5" xfId="48721"/>
    <cellStyle name="Normal 44 5 2" xfId="48722"/>
    <cellStyle name="Normal 44 6" xfId="48723"/>
    <cellStyle name="Normal 44 6 2" xfId="48724"/>
    <cellStyle name="Normal 44 7" xfId="48725"/>
    <cellStyle name="Normal 44 7 2" xfId="48726"/>
    <cellStyle name="Normal 44 8" xfId="48727"/>
    <cellStyle name="Normal 44 8 2" xfId="48728"/>
    <cellStyle name="Normal 44 9" xfId="48729"/>
    <cellStyle name="Normal 44 9 2" xfId="48730"/>
    <cellStyle name="Normal 44 9 3" xfId="48731"/>
    <cellStyle name="Normal 45" xfId="48732"/>
    <cellStyle name="Normal 45 2" xfId="57881"/>
    <cellStyle name="Normal 45 2 2" xfId="57882"/>
    <cellStyle name="Normal 45 3" xfId="57883"/>
    <cellStyle name="Normal 45 4" xfId="57884"/>
    <cellStyle name="Normal 45 5" xfId="57885"/>
    <cellStyle name="Normal 46" xfId="48733"/>
    <cellStyle name="Normal 46 10" xfId="48734"/>
    <cellStyle name="Normal 46 10 2" xfId="48735"/>
    <cellStyle name="Normal 46 11" xfId="48736"/>
    <cellStyle name="Normal 46 12" xfId="48737"/>
    <cellStyle name="Normal 46 2" xfId="48738"/>
    <cellStyle name="Normal 46 2 2" xfId="48739"/>
    <cellStyle name="Normal 46 2 2 2" xfId="48740"/>
    <cellStyle name="Normal 46 2 2 3" xfId="48741"/>
    <cellStyle name="Normal 46 2 3" xfId="48742"/>
    <cellStyle name="Normal 46 2 3 2" xfId="48743"/>
    <cellStyle name="Normal 46 2 4" xfId="48744"/>
    <cellStyle name="Normal 46 2 5" xfId="48745"/>
    <cellStyle name="Normal 46 3" xfId="48746"/>
    <cellStyle name="Normal 46 3 2" xfId="48747"/>
    <cellStyle name="Normal 46 3 2 2" xfId="48748"/>
    <cellStyle name="Normal 46 3 2 3" xfId="48749"/>
    <cellStyle name="Normal 46 3 3" xfId="48750"/>
    <cellStyle name="Normal 46 3 3 2" xfId="48751"/>
    <cellStyle name="Normal 46 3 4" xfId="48752"/>
    <cellStyle name="Normal 46 3 5" xfId="48753"/>
    <cellStyle name="Normal 46 4" xfId="48754"/>
    <cellStyle name="Normal 46 4 2" xfId="48755"/>
    <cellStyle name="Normal 46 4 3" xfId="48756"/>
    <cellStyle name="Normal 46 5" xfId="48757"/>
    <cellStyle name="Normal 46 5 2" xfId="48758"/>
    <cellStyle name="Normal 46 5 3" xfId="48759"/>
    <cellStyle name="Normal 46 6" xfId="48760"/>
    <cellStyle name="Normal 46 6 2" xfId="48761"/>
    <cellStyle name="Normal 46 6 3" xfId="48762"/>
    <cellStyle name="Normal 46 7" xfId="48763"/>
    <cellStyle name="Normal 46 7 2" xfId="48764"/>
    <cellStyle name="Normal 46 7 3" xfId="48765"/>
    <cellStyle name="Normal 46 8" xfId="48766"/>
    <cellStyle name="Normal 46 8 2" xfId="48767"/>
    <cellStyle name="Normal 46 8 3" xfId="48768"/>
    <cellStyle name="Normal 46 9" xfId="48769"/>
    <cellStyle name="Normal 46 9 2" xfId="48770"/>
    <cellStyle name="Normal 46 9 3" xfId="48771"/>
    <cellStyle name="Normal 47" xfId="48772"/>
    <cellStyle name="Normal 47 2" xfId="57886"/>
    <cellStyle name="Normal 47 3" xfId="57887"/>
    <cellStyle name="Normal 47 4" xfId="57888"/>
    <cellStyle name="Normal 47 5" xfId="57889"/>
    <cellStyle name="Normal 48" xfId="48773"/>
    <cellStyle name="Normal 48 10" xfId="48774"/>
    <cellStyle name="Normal 48 10 2" xfId="48775"/>
    <cellStyle name="Normal 48 11" xfId="48776"/>
    <cellStyle name="Normal 48 12" xfId="48777"/>
    <cellStyle name="Normal 48 2" xfId="48778"/>
    <cellStyle name="Normal 48 2 2" xfId="48779"/>
    <cellStyle name="Normal 48 2 2 2" xfId="48780"/>
    <cellStyle name="Normal 48 2 2 3" xfId="48781"/>
    <cellStyle name="Normal 48 2 3" xfId="48782"/>
    <cellStyle name="Normal 48 2 3 2" xfId="48783"/>
    <cellStyle name="Normal 48 2 4" xfId="48784"/>
    <cellStyle name="Normal 48 2 5" xfId="48785"/>
    <cellStyle name="Normal 48 3" xfId="48786"/>
    <cellStyle name="Normal 48 3 2" xfId="48787"/>
    <cellStyle name="Normal 48 3 2 2" xfId="48788"/>
    <cellStyle name="Normal 48 3 2 3" xfId="48789"/>
    <cellStyle name="Normal 48 3 3" xfId="48790"/>
    <cellStyle name="Normal 48 3 3 2" xfId="48791"/>
    <cellStyle name="Normal 48 3 4" xfId="48792"/>
    <cellStyle name="Normal 48 3 5" xfId="48793"/>
    <cellStyle name="Normal 48 4" xfId="48794"/>
    <cellStyle name="Normal 48 4 2" xfId="48795"/>
    <cellStyle name="Normal 48 4 3" xfId="48796"/>
    <cellStyle name="Normal 48 5" xfId="48797"/>
    <cellStyle name="Normal 48 5 2" xfId="48798"/>
    <cellStyle name="Normal 48 5 3" xfId="48799"/>
    <cellStyle name="Normal 48 6" xfId="48800"/>
    <cellStyle name="Normal 48 6 2" xfId="48801"/>
    <cellStyle name="Normal 48 6 3" xfId="48802"/>
    <cellStyle name="Normal 48 7" xfId="48803"/>
    <cellStyle name="Normal 48 7 2" xfId="48804"/>
    <cellStyle name="Normal 48 7 3" xfId="48805"/>
    <cellStyle name="Normal 48 8" xfId="48806"/>
    <cellStyle name="Normal 48 8 2" xfId="48807"/>
    <cellStyle name="Normal 48 8 3" xfId="48808"/>
    <cellStyle name="Normal 48 9" xfId="48809"/>
    <cellStyle name="Normal 48 9 2" xfId="48810"/>
    <cellStyle name="Normal 48 9 3" xfId="48811"/>
    <cellStyle name="Normal 49" xfId="48812"/>
    <cellStyle name="Normal 49 10" xfId="48813"/>
    <cellStyle name="Normal 49 10 2" xfId="48814"/>
    <cellStyle name="Normal 49 11" xfId="48815"/>
    <cellStyle name="Normal 49 11 2" xfId="48816"/>
    <cellStyle name="Normal 49 12" xfId="48817"/>
    <cellStyle name="Normal 49 12 2" xfId="48818"/>
    <cellStyle name="Normal 49 13" xfId="48819"/>
    <cellStyle name="Normal 49 13 2" xfId="48820"/>
    <cellStyle name="Normal 49 14" xfId="48821"/>
    <cellStyle name="Normal 49 14 2" xfId="48822"/>
    <cellStyle name="Normal 49 15" xfId="48823"/>
    <cellStyle name="Normal 49 15 2" xfId="48824"/>
    <cellStyle name="Normal 49 16" xfId="48825"/>
    <cellStyle name="Normal 49 16 2" xfId="48826"/>
    <cellStyle name="Normal 49 17" xfId="48827"/>
    <cellStyle name="Normal 49 17 2" xfId="48828"/>
    <cellStyle name="Normal 49 18" xfId="48829"/>
    <cellStyle name="Normal 49 18 2" xfId="48830"/>
    <cellStyle name="Normal 49 19" xfId="48831"/>
    <cellStyle name="Normal 49 19 2" xfId="48832"/>
    <cellStyle name="Normal 49 2" xfId="48833"/>
    <cellStyle name="Normal 49 2 2" xfId="48834"/>
    <cellStyle name="Normal 49 20" xfId="48835"/>
    <cellStyle name="Normal 49 20 2" xfId="48836"/>
    <cellStyle name="Normal 49 21" xfId="48837"/>
    <cellStyle name="Normal 49 21 2" xfId="48838"/>
    <cellStyle name="Normal 49 22" xfId="48839"/>
    <cellStyle name="Normal 49 22 2" xfId="48840"/>
    <cellStyle name="Normal 49 23" xfId="48841"/>
    <cellStyle name="Normal 49 23 2" xfId="48842"/>
    <cellStyle name="Normal 49 24" xfId="48843"/>
    <cellStyle name="Normal 49 24 2" xfId="48844"/>
    <cellStyle name="Normal 49 25" xfId="48845"/>
    <cellStyle name="Normal 49 25 2" xfId="48846"/>
    <cellStyle name="Normal 49 26" xfId="48847"/>
    <cellStyle name="Normal 49 26 2" xfId="48848"/>
    <cellStyle name="Normal 49 27" xfId="48849"/>
    <cellStyle name="Normal 49 27 2" xfId="48850"/>
    <cellStyle name="Normal 49 28" xfId="48851"/>
    <cellStyle name="Normal 49 28 2" xfId="48852"/>
    <cellStyle name="Normal 49 29" xfId="48853"/>
    <cellStyle name="Normal 49 29 2" xfId="48854"/>
    <cellStyle name="Normal 49 3" xfId="48855"/>
    <cellStyle name="Normal 49 3 2" xfId="48856"/>
    <cellStyle name="Normal 49 30" xfId="48857"/>
    <cellStyle name="Normal 49 30 2" xfId="48858"/>
    <cellStyle name="Normal 49 31" xfId="48859"/>
    <cellStyle name="Normal 49 31 2" xfId="48860"/>
    <cellStyle name="Normal 49 32" xfId="48861"/>
    <cellStyle name="Normal 49 32 2" xfId="48862"/>
    <cellStyle name="Normal 49 33" xfId="48863"/>
    <cellStyle name="Normal 49 33 2" xfId="48864"/>
    <cellStyle name="Normal 49 4" xfId="48865"/>
    <cellStyle name="Normal 49 4 2" xfId="48866"/>
    <cellStyle name="Normal 49 5" xfId="48867"/>
    <cellStyle name="Normal 49 5 2" xfId="48868"/>
    <cellStyle name="Normal 49 6" xfId="48869"/>
    <cellStyle name="Normal 49 6 2" xfId="48870"/>
    <cellStyle name="Normal 49 7" xfId="48871"/>
    <cellStyle name="Normal 49 7 2" xfId="48872"/>
    <cellStyle name="Normal 49 8" xfId="48873"/>
    <cellStyle name="Normal 49 8 2" xfId="48874"/>
    <cellStyle name="Normal 49 9" xfId="48875"/>
    <cellStyle name="Normal 49 9 2" xfId="48876"/>
    <cellStyle name="Normal 5" xfId="48877"/>
    <cellStyle name="Normal 5 10" xfId="48878"/>
    <cellStyle name="Normal 5 10 10" xfId="48879"/>
    <cellStyle name="Normal 5 10 10 2" xfId="48880"/>
    <cellStyle name="Normal 5 10 11" xfId="48881"/>
    <cellStyle name="Normal 5 10 12" xfId="48882"/>
    <cellStyle name="Normal 5 10 13" xfId="48883"/>
    <cellStyle name="Normal 5 10 14" xfId="48884"/>
    <cellStyle name="Normal 5 10 15" xfId="48885"/>
    <cellStyle name="Normal 5 10 2" xfId="48886"/>
    <cellStyle name="Normal 5 10 2 2" xfId="48887"/>
    <cellStyle name="Normal 5 10 2 2 2" xfId="48888"/>
    <cellStyle name="Normal 5 10 2 2 3" xfId="48889"/>
    <cellStyle name="Normal 5 10 2 2 4" xfId="48890"/>
    <cellStyle name="Normal 5 10 2 2 5" xfId="48891"/>
    <cellStyle name="Normal 5 10 2 2 6" xfId="48892"/>
    <cellStyle name="Normal 5 10 2 3" xfId="48893"/>
    <cellStyle name="Normal 5 10 2 3 2" xfId="48894"/>
    <cellStyle name="Normal 5 10 2 4" xfId="48895"/>
    <cellStyle name="Normal 5 10 2 5" xfId="48896"/>
    <cellStyle name="Normal 5 10 2 6" xfId="48897"/>
    <cellStyle name="Normal 5 10 2 7" xfId="48898"/>
    <cellStyle name="Normal 5 10 2 8" xfId="48899"/>
    <cellStyle name="Normal 5 10 3" xfId="48900"/>
    <cellStyle name="Normal 5 10 3 2" xfId="48901"/>
    <cellStyle name="Normal 5 10 3 2 2" xfId="48902"/>
    <cellStyle name="Normal 5 10 3 2 3" xfId="48903"/>
    <cellStyle name="Normal 5 10 3 2 4" xfId="48904"/>
    <cellStyle name="Normal 5 10 3 2 5" xfId="48905"/>
    <cellStyle name="Normal 5 10 3 2 6" xfId="48906"/>
    <cellStyle name="Normal 5 10 3 3" xfId="48907"/>
    <cellStyle name="Normal 5 10 3 4" xfId="48908"/>
    <cellStyle name="Normal 5 10 3 5" xfId="48909"/>
    <cellStyle name="Normal 5 10 3 6" xfId="48910"/>
    <cellStyle name="Normal 5 10 3 7" xfId="48911"/>
    <cellStyle name="Normal 5 10 4" xfId="48912"/>
    <cellStyle name="Normal 5 10 4 2" xfId="48913"/>
    <cellStyle name="Normal 5 10 4 2 2" xfId="48914"/>
    <cellStyle name="Normal 5 10 4 2 3" xfId="48915"/>
    <cellStyle name="Normal 5 10 4 2 4" xfId="48916"/>
    <cellStyle name="Normal 5 10 4 2 5" xfId="48917"/>
    <cellStyle name="Normal 5 10 4 2 6" xfId="48918"/>
    <cellStyle name="Normal 5 10 4 3" xfId="48919"/>
    <cellStyle name="Normal 5 10 4 4" xfId="48920"/>
    <cellStyle name="Normal 5 10 4 5" xfId="48921"/>
    <cellStyle name="Normal 5 10 4 6" xfId="48922"/>
    <cellStyle name="Normal 5 10 4 7" xfId="48923"/>
    <cellStyle name="Normal 5 10 5" xfId="48924"/>
    <cellStyle name="Normal 5 10 5 2" xfId="48925"/>
    <cellStyle name="Normal 5 10 5 2 2" xfId="48926"/>
    <cellStyle name="Normal 5 10 5 2 3" xfId="48927"/>
    <cellStyle name="Normal 5 10 5 2 4" xfId="48928"/>
    <cellStyle name="Normal 5 10 5 2 5" xfId="48929"/>
    <cellStyle name="Normal 5 10 5 2 6" xfId="48930"/>
    <cellStyle name="Normal 5 10 5 3" xfId="48931"/>
    <cellStyle name="Normal 5 10 5 4" xfId="48932"/>
    <cellStyle name="Normal 5 10 5 5" xfId="48933"/>
    <cellStyle name="Normal 5 10 5 6" xfId="48934"/>
    <cellStyle name="Normal 5 10 5 7" xfId="48935"/>
    <cellStyle name="Normal 5 10 6" xfId="48936"/>
    <cellStyle name="Normal 5 10 6 2" xfId="48937"/>
    <cellStyle name="Normal 5 10 6 2 2" xfId="48938"/>
    <cellStyle name="Normal 5 10 6 2 3" xfId="48939"/>
    <cellStyle name="Normal 5 10 6 2 4" xfId="48940"/>
    <cellStyle name="Normal 5 10 6 2 5" xfId="48941"/>
    <cellStyle name="Normal 5 10 6 2 6" xfId="48942"/>
    <cellStyle name="Normal 5 10 6 3" xfId="48943"/>
    <cellStyle name="Normal 5 10 6 4" xfId="48944"/>
    <cellStyle name="Normal 5 10 6 5" xfId="48945"/>
    <cellStyle name="Normal 5 10 6 6" xfId="48946"/>
    <cellStyle name="Normal 5 10 6 7" xfId="48947"/>
    <cellStyle name="Normal 5 10 7" xfId="48948"/>
    <cellStyle name="Normal 5 10 7 2" xfId="48949"/>
    <cellStyle name="Normal 5 10 7 2 2" xfId="48950"/>
    <cellStyle name="Normal 5 10 7 2 3" xfId="48951"/>
    <cellStyle name="Normal 5 10 7 2 4" xfId="48952"/>
    <cellStyle name="Normal 5 10 7 2 5" xfId="48953"/>
    <cellStyle name="Normal 5 10 7 2 6" xfId="48954"/>
    <cellStyle name="Normal 5 10 7 3" xfId="48955"/>
    <cellStyle name="Normal 5 10 7 4" xfId="48956"/>
    <cellStyle name="Normal 5 10 7 5" xfId="48957"/>
    <cellStyle name="Normal 5 10 7 6" xfId="48958"/>
    <cellStyle name="Normal 5 10 7 7" xfId="48959"/>
    <cellStyle name="Normal 5 10 8" xfId="48960"/>
    <cellStyle name="Normal 5 10 8 2" xfId="48961"/>
    <cellStyle name="Normal 5 10 8 3" xfId="48962"/>
    <cellStyle name="Normal 5 10 8 4" xfId="48963"/>
    <cellStyle name="Normal 5 10 8 5" xfId="48964"/>
    <cellStyle name="Normal 5 10 8 6" xfId="48965"/>
    <cellStyle name="Normal 5 10 9" xfId="48966"/>
    <cellStyle name="Normal 5 10 9 2" xfId="48967"/>
    <cellStyle name="Normal 5 10 9 3" xfId="48968"/>
    <cellStyle name="Normal 5 10 9 4" xfId="48969"/>
    <cellStyle name="Normal 5 10 9 5" xfId="48970"/>
    <cellStyle name="Normal 5 10 9 6" xfId="48971"/>
    <cellStyle name="Normal 5 11" xfId="48972"/>
    <cellStyle name="Normal 5 11 10" xfId="48973"/>
    <cellStyle name="Normal 5 11 10 2" xfId="48974"/>
    <cellStyle name="Normal 5 11 11" xfId="48975"/>
    <cellStyle name="Normal 5 11 12" xfId="48976"/>
    <cellStyle name="Normal 5 11 13" xfId="48977"/>
    <cellStyle name="Normal 5 11 14" xfId="48978"/>
    <cellStyle name="Normal 5 11 15" xfId="48979"/>
    <cellStyle name="Normal 5 11 2" xfId="48980"/>
    <cellStyle name="Normal 5 11 2 2" xfId="48981"/>
    <cellStyle name="Normal 5 11 2 2 2" xfId="48982"/>
    <cellStyle name="Normal 5 11 2 2 3" xfId="48983"/>
    <cellStyle name="Normal 5 11 2 2 4" xfId="48984"/>
    <cellStyle name="Normal 5 11 2 2 5" xfId="48985"/>
    <cellStyle name="Normal 5 11 2 2 6" xfId="48986"/>
    <cellStyle name="Normal 5 11 2 3" xfId="48987"/>
    <cellStyle name="Normal 5 11 2 3 2" xfId="48988"/>
    <cellStyle name="Normal 5 11 2 4" xfId="48989"/>
    <cellStyle name="Normal 5 11 2 5" xfId="48990"/>
    <cellStyle name="Normal 5 11 2 6" xfId="48991"/>
    <cellStyle name="Normal 5 11 2 7" xfId="48992"/>
    <cellStyle name="Normal 5 11 2 8" xfId="48993"/>
    <cellStyle name="Normal 5 11 3" xfId="48994"/>
    <cellStyle name="Normal 5 11 3 2" xfId="48995"/>
    <cellStyle name="Normal 5 11 3 2 2" xfId="48996"/>
    <cellStyle name="Normal 5 11 3 2 3" xfId="48997"/>
    <cellStyle name="Normal 5 11 3 2 4" xfId="48998"/>
    <cellStyle name="Normal 5 11 3 2 5" xfId="48999"/>
    <cellStyle name="Normal 5 11 3 2 6" xfId="49000"/>
    <cellStyle name="Normal 5 11 3 3" xfId="49001"/>
    <cellStyle name="Normal 5 11 3 4" xfId="49002"/>
    <cellStyle name="Normal 5 11 3 4 2" xfId="49003"/>
    <cellStyle name="Normal 5 11 3 4 2 2" xfId="49004"/>
    <cellStyle name="Normal 5 11 3 4 3" xfId="49005"/>
    <cellStyle name="Normal 5 11 3 5" xfId="49006"/>
    <cellStyle name="Normal 5 11 3 6" xfId="49007"/>
    <cellStyle name="Normal 5 11 3 7" xfId="49008"/>
    <cellStyle name="Normal 5 11 4" xfId="49009"/>
    <cellStyle name="Normal 5 11 4 2" xfId="49010"/>
    <cellStyle name="Normal 5 11 4 2 2" xfId="49011"/>
    <cellStyle name="Normal 5 11 4 2 3" xfId="49012"/>
    <cellStyle name="Normal 5 11 4 2 4" xfId="49013"/>
    <cellStyle name="Normal 5 11 4 2 5" xfId="49014"/>
    <cellStyle name="Normal 5 11 4 2 6" xfId="49015"/>
    <cellStyle name="Normal 5 11 4 3" xfId="49016"/>
    <cellStyle name="Normal 5 11 4 3 2" xfId="49017"/>
    <cellStyle name="Normal 5 11 4 4" xfId="49018"/>
    <cellStyle name="Normal 5 11 4 5" xfId="49019"/>
    <cellStyle name="Normal 5 11 4 6" xfId="49020"/>
    <cellStyle name="Normal 5 11 4 7" xfId="49021"/>
    <cellStyle name="Normal 5 11 5" xfId="49022"/>
    <cellStyle name="Normal 5 11 5 2" xfId="49023"/>
    <cellStyle name="Normal 5 11 5 2 2" xfId="49024"/>
    <cellStyle name="Normal 5 11 5 2 3" xfId="49025"/>
    <cellStyle name="Normal 5 11 5 2 4" xfId="49026"/>
    <cellStyle name="Normal 5 11 5 2 5" xfId="49027"/>
    <cellStyle name="Normal 5 11 5 2 6" xfId="49028"/>
    <cellStyle name="Normal 5 11 5 3" xfId="49029"/>
    <cellStyle name="Normal 5 11 5 4" xfId="49030"/>
    <cellStyle name="Normal 5 11 5 5" xfId="49031"/>
    <cellStyle name="Normal 5 11 5 6" xfId="49032"/>
    <cellStyle name="Normal 5 11 5 7" xfId="49033"/>
    <cellStyle name="Normal 5 11 6" xfId="49034"/>
    <cellStyle name="Normal 5 11 6 2" xfId="49035"/>
    <cellStyle name="Normal 5 11 6 2 2" xfId="49036"/>
    <cellStyle name="Normal 5 11 6 2 3" xfId="49037"/>
    <cellStyle name="Normal 5 11 6 2 4" xfId="49038"/>
    <cellStyle name="Normal 5 11 6 2 5" xfId="49039"/>
    <cellStyle name="Normal 5 11 6 2 6" xfId="49040"/>
    <cellStyle name="Normal 5 11 6 3" xfId="49041"/>
    <cellStyle name="Normal 5 11 6 3 2" xfId="49042"/>
    <cellStyle name="Normal 5 11 6 4" xfId="49043"/>
    <cellStyle name="Normal 5 11 6 5" xfId="49044"/>
    <cellStyle name="Normal 5 11 6 6" xfId="49045"/>
    <cellStyle name="Normal 5 11 6 7" xfId="49046"/>
    <cellStyle name="Normal 5 11 7" xfId="49047"/>
    <cellStyle name="Normal 5 11 7 2" xfId="49048"/>
    <cellStyle name="Normal 5 11 7 2 2" xfId="49049"/>
    <cellStyle name="Normal 5 11 7 2 3" xfId="49050"/>
    <cellStyle name="Normal 5 11 7 2 4" xfId="49051"/>
    <cellStyle name="Normal 5 11 7 2 5" xfId="49052"/>
    <cellStyle name="Normal 5 11 7 2 6" xfId="49053"/>
    <cellStyle name="Normal 5 11 7 3" xfId="49054"/>
    <cellStyle name="Normal 5 11 7 4" xfId="49055"/>
    <cellStyle name="Normal 5 11 7 5" xfId="49056"/>
    <cellStyle name="Normal 5 11 7 6" xfId="49057"/>
    <cellStyle name="Normal 5 11 7 7" xfId="49058"/>
    <cellStyle name="Normal 5 11 8" xfId="49059"/>
    <cellStyle name="Normal 5 11 8 2" xfId="49060"/>
    <cellStyle name="Normal 5 11 8 3" xfId="49061"/>
    <cellStyle name="Normal 5 11 8 4" xfId="49062"/>
    <cellStyle name="Normal 5 11 8 5" xfId="49063"/>
    <cellStyle name="Normal 5 11 8 6" xfId="49064"/>
    <cellStyle name="Normal 5 11 9" xfId="49065"/>
    <cellStyle name="Normal 5 11 9 2" xfId="49066"/>
    <cellStyle name="Normal 5 11 9 3" xfId="49067"/>
    <cellStyle name="Normal 5 11 9 4" xfId="49068"/>
    <cellStyle name="Normal 5 11 9 5" xfId="49069"/>
    <cellStyle name="Normal 5 11 9 6" xfId="49070"/>
    <cellStyle name="Normal 5 12" xfId="49071"/>
    <cellStyle name="Normal 5 12 10" xfId="49072"/>
    <cellStyle name="Normal 5 12 10 2" xfId="49073"/>
    <cellStyle name="Normal 5 12 11" xfId="49074"/>
    <cellStyle name="Normal 5 12 11 2" xfId="49075"/>
    <cellStyle name="Normal 5 12 11 2 2" xfId="49076"/>
    <cellStyle name="Normal 5 12 11 3" xfId="49077"/>
    <cellStyle name="Normal 5 12 12" xfId="49078"/>
    <cellStyle name="Normal 5 12 13" xfId="49079"/>
    <cellStyle name="Normal 5 12 14" xfId="49080"/>
    <cellStyle name="Normal 5 12 15" xfId="49081"/>
    <cellStyle name="Normal 5 12 2" xfId="49082"/>
    <cellStyle name="Normal 5 12 2 2" xfId="49083"/>
    <cellStyle name="Normal 5 12 2 2 2" xfId="49084"/>
    <cellStyle name="Normal 5 12 2 2 3" xfId="49085"/>
    <cellStyle name="Normal 5 12 2 2 4" xfId="49086"/>
    <cellStyle name="Normal 5 12 2 2 5" xfId="49087"/>
    <cellStyle name="Normal 5 12 2 2 6" xfId="49088"/>
    <cellStyle name="Normal 5 12 2 3" xfId="49089"/>
    <cellStyle name="Normal 5 12 2 3 2" xfId="49090"/>
    <cellStyle name="Normal 5 12 2 4" xfId="49091"/>
    <cellStyle name="Normal 5 12 2 5" xfId="49092"/>
    <cellStyle name="Normal 5 12 2 6" xfId="49093"/>
    <cellStyle name="Normal 5 12 2 7" xfId="49094"/>
    <cellStyle name="Normal 5 12 2 8" xfId="49095"/>
    <cellStyle name="Normal 5 12 3" xfId="49096"/>
    <cellStyle name="Normal 5 12 3 2" xfId="49097"/>
    <cellStyle name="Normal 5 12 3 2 2" xfId="49098"/>
    <cellStyle name="Normal 5 12 3 2 3" xfId="49099"/>
    <cellStyle name="Normal 5 12 3 2 4" xfId="49100"/>
    <cellStyle name="Normal 5 12 3 2 5" xfId="49101"/>
    <cellStyle name="Normal 5 12 3 2 6" xfId="49102"/>
    <cellStyle name="Normal 5 12 3 3" xfId="49103"/>
    <cellStyle name="Normal 5 12 3 4" xfId="49104"/>
    <cellStyle name="Normal 5 12 3 5" xfId="49105"/>
    <cellStyle name="Normal 5 12 3 6" xfId="49106"/>
    <cellStyle name="Normal 5 12 3 7" xfId="49107"/>
    <cellStyle name="Normal 5 12 4" xfId="49108"/>
    <cellStyle name="Normal 5 12 4 2" xfId="49109"/>
    <cellStyle name="Normal 5 12 4 2 2" xfId="49110"/>
    <cellStyle name="Normal 5 12 4 2 2 2" xfId="49111"/>
    <cellStyle name="Normal 5 12 4 2 2 2 2" xfId="49112"/>
    <cellStyle name="Normal 5 12 4 2 2 3" xfId="49113"/>
    <cellStyle name="Normal 5 12 4 2 3" xfId="49114"/>
    <cellStyle name="Normal 5 12 4 2 4" xfId="49115"/>
    <cellStyle name="Normal 5 12 4 2 5" xfId="49116"/>
    <cellStyle name="Normal 5 12 4 2 6" xfId="49117"/>
    <cellStyle name="Normal 5 12 4 3" xfId="49118"/>
    <cellStyle name="Normal 5 12 4 4" xfId="49119"/>
    <cellStyle name="Normal 5 12 4 5" xfId="49120"/>
    <cellStyle name="Normal 5 12 4 6" xfId="49121"/>
    <cellStyle name="Normal 5 12 4 7" xfId="49122"/>
    <cellStyle name="Normal 5 12 5" xfId="49123"/>
    <cellStyle name="Normal 5 12 5 2" xfId="49124"/>
    <cellStyle name="Normal 5 12 5 2 2" xfId="49125"/>
    <cellStyle name="Normal 5 12 5 2 3" xfId="49126"/>
    <cellStyle name="Normal 5 12 5 2 4" xfId="49127"/>
    <cellStyle name="Normal 5 12 5 2 5" xfId="49128"/>
    <cellStyle name="Normal 5 12 5 2 6" xfId="49129"/>
    <cellStyle name="Normal 5 12 5 3" xfId="49130"/>
    <cellStyle name="Normal 5 12 5 4" xfId="49131"/>
    <cellStyle name="Normal 5 12 5 5" xfId="49132"/>
    <cellStyle name="Normal 5 12 5 6" xfId="49133"/>
    <cellStyle name="Normal 5 12 5 7" xfId="49134"/>
    <cellStyle name="Normal 5 12 6" xfId="49135"/>
    <cellStyle name="Normal 5 12 6 2" xfId="49136"/>
    <cellStyle name="Normal 5 12 6 2 2" xfId="49137"/>
    <cellStyle name="Normal 5 12 6 2 3" xfId="49138"/>
    <cellStyle name="Normal 5 12 6 2 4" xfId="49139"/>
    <cellStyle name="Normal 5 12 6 2 5" xfId="49140"/>
    <cellStyle name="Normal 5 12 6 2 6" xfId="49141"/>
    <cellStyle name="Normal 5 12 6 3" xfId="49142"/>
    <cellStyle name="Normal 5 12 6 4" xfId="49143"/>
    <cellStyle name="Normal 5 12 6 5" xfId="49144"/>
    <cellStyle name="Normal 5 12 6 6" xfId="49145"/>
    <cellStyle name="Normal 5 12 6 7" xfId="49146"/>
    <cellStyle name="Normal 5 12 7" xfId="49147"/>
    <cellStyle name="Normal 5 12 7 2" xfId="49148"/>
    <cellStyle name="Normal 5 12 7 2 2" xfId="49149"/>
    <cellStyle name="Normal 5 12 7 2 3" xfId="49150"/>
    <cellStyle name="Normal 5 12 7 2 4" xfId="49151"/>
    <cellStyle name="Normal 5 12 7 2 5" xfId="49152"/>
    <cellStyle name="Normal 5 12 7 2 6" xfId="49153"/>
    <cellStyle name="Normal 5 12 7 3" xfId="49154"/>
    <cellStyle name="Normal 5 12 7 4" xfId="49155"/>
    <cellStyle name="Normal 5 12 7 5" xfId="49156"/>
    <cellStyle name="Normal 5 12 7 6" xfId="49157"/>
    <cellStyle name="Normal 5 12 7 7" xfId="49158"/>
    <cellStyle name="Normal 5 12 8" xfId="49159"/>
    <cellStyle name="Normal 5 12 8 2" xfId="49160"/>
    <cellStyle name="Normal 5 12 8 3" xfId="49161"/>
    <cellStyle name="Normal 5 12 8 4" xfId="49162"/>
    <cellStyle name="Normal 5 12 8 5" xfId="49163"/>
    <cellStyle name="Normal 5 12 8 6" xfId="49164"/>
    <cellStyle name="Normal 5 12 9" xfId="49165"/>
    <cellStyle name="Normal 5 12 9 2" xfId="49166"/>
    <cellStyle name="Normal 5 12 9 3" xfId="49167"/>
    <cellStyle name="Normal 5 12 9 4" xfId="49168"/>
    <cellStyle name="Normal 5 12 9 5" xfId="49169"/>
    <cellStyle name="Normal 5 12 9 6" xfId="49170"/>
    <cellStyle name="Normal 5 13" xfId="49171"/>
    <cellStyle name="Normal 5 13 10" xfId="49172"/>
    <cellStyle name="Normal 5 13 11" xfId="49173"/>
    <cellStyle name="Normal 5 13 12" xfId="49174"/>
    <cellStyle name="Normal 5 13 13" xfId="49175"/>
    <cellStyle name="Normal 5 13 14" xfId="49176"/>
    <cellStyle name="Normal 5 13 2" xfId="49177"/>
    <cellStyle name="Normal 5 13 2 2" xfId="49178"/>
    <cellStyle name="Normal 5 13 2 2 2" xfId="49179"/>
    <cellStyle name="Normal 5 13 2 2 3" xfId="49180"/>
    <cellStyle name="Normal 5 13 2 2 4" xfId="49181"/>
    <cellStyle name="Normal 5 13 2 2 5" xfId="49182"/>
    <cellStyle name="Normal 5 13 2 2 6" xfId="49183"/>
    <cellStyle name="Normal 5 13 2 3" xfId="49184"/>
    <cellStyle name="Normal 5 13 2 3 2" xfId="49185"/>
    <cellStyle name="Normal 5 13 2 4" xfId="49186"/>
    <cellStyle name="Normal 5 13 2 5" xfId="49187"/>
    <cellStyle name="Normal 5 13 2 6" xfId="49188"/>
    <cellStyle name="Normal 5 13 2 7" xfId="49189"/>
    <cellStyle name="Normal 5 13 2 8" xfId="49190"/>
    <cellStyle name="Normal 5 13 3" xfId="49191"/>
    <cellStyle name="Normal 5 13 3 2" xfId="49192"/>
    <cellStyle name="Normal 5 13 3 2 2" xfId="49193"/>
    <cellStyle name="Normal 5 13 3 2 2 2" xfId="49194"/>
    <cellStyle name="Normal 5 13 3 2 2 2 2" xfId="49195"/>
    <cellStyle name="Normal 5 13 3 2 2 3" xfId="49196"/>
    <cellStyle name="Normal 5 13 3 2 3" xfId="49197"/>
    <cellStyle name="Normal 5 13 3 2 4" xfId="49198"/>
    <cellStyle name="Normal 5 13 3 2 5" xfId="49199"/>
    <cellStyle name="Normal 5 13 3 2 6" xfId="49200"/>
    <cellStyle name="Normal 5 13 3 3" xfId="49201"/>
    <cellStyle name="Normal 5 13 3 4" xfId="49202"/>
    <cellStyle name="Normal 5 13 3 5" xfId="49203"/>
    <cellStyle name="Normal 5 13 3 6" xfId="49204"/>
    <cellStyle name="Normal 5 13 3 7" xfId="49205"/>
    <cellStyle name="Normal 5 13 4" xfId="49206"/>
    <cellStyle name="Normal 5 13 4 2" xfId="49207"/>
    <cellStyle name="Normal 5 13 4 2 2" xfId="49208"/>
    <cellStyle name="Normal 5 13 4 2 3" xfId="49209"/>
    <cellStyle name="Normal 5 13 4 2 4" xfId="49210"/>
    <cellStyle name="Normal 5 13 4 2 5" xfId="49211"/>
    <cellStyle name="Normal 5 13 4 2 6" xfId="49212"/>
    <cellStyle name="Normal 5 13 4 3" xfId="49213"/>
    <cellStyle name="Normal 5 13 4 4" xfId="49214"/>
    <cellStyle name="Normal 5 13 4 5" xfId="49215"/>
    <cellStyle name="Normal 5 13 4 6" xfId="49216"/>
    <cellStyle name="Normal 5 13 4 7" xfId="49217"/>
    <cellStyle name="Normal 5 13 5" xfId="49218"/>
    <cellStyle name="Normal 5 13 5 2" xfId="49219"/>
    <cellStyle name="Normal 5 13 5 2 2" xfId="49220"/>
    <cellStyle name="Normal 5 13 5 2 3" xfId="49221"/>
    <cellStyle name="Normal 5 13 5 2 4" xfId="49222"/>
    <cellStyle name="Normal 5 13 5 2 5" xfId="49223"/>
    <cellStyle name="Normal 5 13 5 2 6" xfId="49224"/>
    <cellStyle name="Normal 5 13 5 3" xfId="49225"/>
    <cellStyle name="Normal 5 13 5 4" xfId="49226"/>
    <cellStyle name="Normal 5 13 5 5" xfId="49227"/>
    <cellStyle name="Normal 5 13 5 6" xfId="49228"/>
    <cellStyle name="Normal 5 13 5 7" xfId="49229"/>
    <cellStyle name="Normal 5 13 6" xfId="49230"/>
    <cellStyle name="Normal 5 13 6 2" xfId="49231"/>
    <cellStyle name="Normal 5 13 6 2 2" xfId="49232"/>
    <cellStyle name="Normal 5 13 6 2 3" xfId="49233"/>
    <cellStyle name="Normal 5 13 6 2 4" xfId="49234"/>
    <cellStyle name="Normal 5 13 6 2 5" xfId="49235"/>
    <cellStyle name="Normal 5 13 6 2 6" xfId="49236"/>
    <cellStyle name="Normal 5 13 6 3" xfId="49237"/>
    <cellStyle name="Normal 5 13 6 4" xfId="49238"/>
    <cellStyle name="Normal 5 13 6 5" xfId="49239"/>
    <cellStyle name="Normal 5 13 6 6" xfId="49240"/>
    <cellStyle name="Normal 5 13 6 7" xfId="49241"/>
    <cellStyle name="Normal 5 13 7" xfId="49242"/>
    <cellStyle name="Normal 5 13 7 2" xfId="49243"/>
    <cellStyle name="Normal 5 13 7 2 2" xfId="49244"/>
    <cellStyle name="Normal 5 13 7 2 3" xfId="49245"/>
    <cellStyle name="Normal 5 13 7 2 4" xfId="49246"/>
    <cellStyle name="Normal 5 13 7 2 5" xfId="49247"/>
    <cellStyle name="Normal 5 13 7 2 6" xfId="49248"/>
    <cellStyle name="Normal 5 13 7 3" xfId="49249"/>
    <cellStyle name="Normal 5 13 7 4" xfId="49250"/>
    <cellStyle name="Normal 5 13 7 5" xfId="49251"/>
    <cellStyle name="Normal 5 13 7 6" xfId="49252"/>
    <cellStyle name="Normal 5 13 7 7" xfId="49253"/>
    <cellStyle name="Normal 5 13 8" xfId="49254"/>
    <cellStyle name="Normal 5 13 8 2" xfId="49255"/>
    <cellStyle name="Normal 5 13 8 3" xfId="49256"/>
    <cellStyle name="Normal 5 13 8 4" xfId="49257"/>
    <cellStyle name="Normal 5 13 8 5" xfId="49258"/>
    <cellStyle name="Normal 5 13 8 6" xfId="49259"/>
    <cellStyle name="Normal 5 13 9" xfId="49260"/>
    <cellStyle name="Normal 5 13 9 2" xfId="49261"/>
    <cellStyle name="Normal 5 14" xfId="49262"/>
    <cellStyle name="Normal 5 14 10" xfId="49263"/>
    <cellStyle name="Normal 5 14 11" xfId="49264"/>
    <cellStyle name="Normal 5 14 12" xfId="49265"/>
    <cellStyle name="Normal 5 14 13" xfId="49266"/>
    <cellStyle name="Normal 5 14 14" xfId="49267"/>
    <cellStyle name="Normal 5 14 2" xfId="49268"/>
    <cellStyle name="Normal 5 14 2 2" xfId="49269"/>
    <cellStyle name="Normal 5 14 2 2 2" xfId="49270"/>
    <cellStyle name="Normal 5 14 2 2 3" xfId="49271"/>
    <cellStyle name="Normal 5 14 2 2 4" xfId="49272"/>
    <cellStyle name="Normal 5 14 2 2 5" xfId="49273"/>
    <cellStyle name="Normal 5 14 2 2 6" xfId="49274"/>
    <cellStyle name="Normal 5 14 2 3" xfId="49275"/>
    <cellStyle name="Normal 5 14 2 3 2" xfId="49276"/>
    <cellStyle name="Normal 5 14 2 4" xfId="49277"/>
    <cellStyle name="Normal 5 14 2 5" xfId="49278"/>
    <cellStyle name="Normal 5 14 2 6" xfId="49279"/>
    <cellStyle name="Normal 5 14 2 7" xfId="49280"/>
    <cellStyle name="Normal 5 14 2 8" xfId="49281"/>
    <cellStyle name="Normal 5 14 3" xfId="49282"/>
    <cellStyle name="Normal 5 14 3 2" xfId="49283"/>
    <cellStyle name="Normal 5 14 3 2 2" xfId="49284"/>
    <cellStyle name="Normal 5 14 3 2 3" xfId="49285"/>
    <cellStyle name="Normal 5 14 3 2 4" xfId="49286"/>
    <cellStyle name="Normal 5 14 3 2 5" xfId="49287"/>
    <cellStyle name="Normal 5 14 3 2 6" xfId="49288"/>
    <cellStyle name="Normal 5 14 3 3" xfId="49289"/>
    <cellStyle name="Normal 5 14 3 4" xfId="49290"/>
    <cellStyle name="Normal 5 14 3 5" xfId="49291"/>
    <cellStyle name="Normal 5 14 3 6" xfId="49292"/>
    <cellStyle name="Normal 5 14 3 7" xfId="49293"/>
    <cellStyle name="Normal 5 14 4" xfId="49294"/>
    <cellStyle name="Normal 5 14 4 2" xfId="49295"/>
    <cellStyle name="Normal 5 14 4 2 2" xfId="49296"/>
    <cellStyle name="Normal 5 14 4 2 3" xfId="49297"/>
    <cellStyle name="Normal 5 14 4 2 4" xfId="49298"/>
    <cellStyle name="Normal 5 14 4 2 5" xfId="49299"/>
    <cellStyle name="Normal 5 14 4 2 6" xfId="49300"/>
    <cellStyle name="Normal 5 14 4 3" xfId="49301"/>
    <cellStyle name="Normal 5 14 4 4" xfId="49302"/>
    <cellStyle name="Normal 5 14 4 5" xfId="49303"/>
    <cellStyle name="Normal 5 14 4 6" xfId="49304"/>
    <cellStyle name="Normal 5 14 4 7" xfId="49305"/>
    <cellStyle name="Normal 5 14 5" xfId="49306"/>
    <cellStyle name="Normal 5 14 5 2" xfId="49307"/>
    <cellStyle name="Normal 5 14 5 2 2" xfId="49308"/>
    <cellStyle name="Normal 5 14 5 2 2 2" xfId="49309"/>
    <cellStyle name="Normal 5 14 5 2 2 2 2" xfId="49310"/>
    <cellStyle name="Normal 5 14 5 2 2 3" xfId="49311"/>
    <cellStyle name="Normal 5 14 5 2 3" xfId="49312"/>
    <cellStyle name="Normal 5 14 5 2 4" xfId="49313"/>
    <cellStyle name="Normal 5 14 5 2 5" xfId="49314"/>
    <cellStyle name="Normal 5 14 5 2 6" xfId="49315"/>
    <cellStyle name="Normal 5 14 5 3" xfId="49316"/>
    <cellStyle name="Normal 5 14 5 4" xfId="49317"/>
    <cellStyle name="Normal 5 14 5 5" xfId="49318"/>
    <cellStyle name="Normal 5 14 5 6" xfId="49319"/>
    <cellStyle name="Normal 5 14 5 7" xfId="49320"/>
    <cellStyle name="Normal 5 14 6" xfId="49321"/>
    <cellStyle name="Normal 5 14 6 2" xfId="49322"/>
    <cellStyle name="Normal 5 14 6 2 2" xfId="49323"/>
    <cellStyle name="Normal 5 14 6 2 3" xfId="49324"/>
    <cellStyle name="Normal 5 14 6 2 4" xfId="49325"/>
    <cellStyle name="Normal 5 14 6 2 5" xfId="49326"/>
    <cellStyle name="Normal 5 14 6 2 6" xfId="49327"/>
    <cellStyle name="Normal 5 14 6 3" xfId="49328"/>
    <cellStyle name="Normal 5 14 6 4" xfId="49329"/>
    <cellStyle name="Normal 5 14 6 5" xfId="49330"/>
    <cellStyle name="Normal 5 14 6 6" xfId="49331"/>
    <cellStyle name="Normal 5 14 6 7" xfId="49332"/>
    <cellStyle name="Normal 5 14 7" xfId="49333"/>
    <cellStyle name="Normal 5 14 7 2" xfId="49334"/>
    <cellStyle name="Normal 5 14 7 2 2" xfId="49335"/>
    <cellStyle name="Normal 5 14 7 2 3" xfId="49336"/>
    <cellStyle name="Normal 5 14 7 2 4" xfId="49337"/>
    <cellStyle name="Normal 5 14 7 2 5" xfId="49338"/>
    <cellStyle name="Normal 5 14 7 2 6" xfId="49339"/>
    <cellStyle name="Normal 5 14 7 3" xfId="49340"/>
    <cellStyle name="Normal 5 14 7 4" xfId="49341"/>
    <cellStyle name="Normal 5 14 7 5" xfId="49342"/>
    <cellStyle name="Normal 5 14 7 6" xfId="49343"/>
    <cellStyle name="Normal 5 14 7 7" xfId="49344"/>
    <cellStyle name="Normal 5 14 8" xfId="49345"/>
    <cellStyle name="Normal 5 14 8 2" xfId="49346"/>
    <cellStyle name="Normal 5 14 8 3" xfId="49347"/>
    <cellStyle name="Normal 5 14 8 4" xfId="49348"/>
    <cellStyle name="Normal 5 14 8 5" xfId="49349"/>
    <cellStyle name="Normal 5 14 8 6" xfId="49350"/>
    <cellStyle name="Normal 5 14 9" xfId="49351"/>
    <cellStyle name="Normal 5 14 9 2" xfId="49352"/>
    <cellStyle name="Normal 5 15" xfId="49353"/>
    <cellStyle name="Normal 5 15 10" xfId="49354"/>
    <cellStyle name="Normal 5 15 11" xfId="49355"/>
    <cellStyle name="Normal 5 15 12" xfId="49356"/>
    <cellStyle name="Normal 5 15 13" xfId="49357"/>
    <cellStyle name="Normal 5 15 14" xfId="49358"/>
    <cellStyle name="Normal 5 15 2" xfId="49359"/>
    <cellStyle name="Normal 5 15 2 2" xfId="49360"/>
    <cellStyle name="Normal 5 15 2 2 2" xfId="49361"/>
    <cellStyle name="Normal 5 15 2 2 2 2" xfId="49362"/>
    <cellStyle name="Normal 5 15 2 2 2 2 2" xfId="49363"/>
    <cellStyle name="Normal 5 15 2 2 2 3" xfId="49364"/>
    <cellStyle name="Normal 5 15 2 2 3" xfId="49365"/>
    <cellStyle name="Normal 5 15 2 2 4" xfId="49366"/>
    <cellStyle name="Normal 5 15 2 2 5" xfId="49367"/>
    <cellStyle name="Normal 5 15 2 2 6" xfId="49368"/>
    <cellStyle name="Normal 5 15 2 3" xfId="49369"/>
    <cellStyle name="Normal 5 15 2 3 2" xfId="49370"/>
    <cellStyle name="Normal 5 15 2 4" xfId="49371"/>
    <cellStyle name="Normal 5 15 2 5" xfId="49372"/>
    <cellStyle name="Normal 5 15 2 6" xfId="49373"/>
    <cellStyle name="Normal 5 15 2 7" xfId="49374"/>
    <cellStyle name="Normal 5 15 2 8" xfId="49375"/>
    <cellStyle name="Normal 5 15 3" xfId="49376"/>
    <cellStyle name="Normal 5 15 3 2" xfId="49377"/>
    <cellStyle name="Normal 5 15 3 2 2" xfId="49378"/>
    <cellStyle name="Normal 5 15 3 2 3" xfId="49379"/>
    <cellStyle name="Normal 5 15 3 2 4" xfId="49380"/>
    <cellStyle name="Normal 5 15 3 2 5" xfId="49381"/>
    <cellStyle name="Normal 5 15 3 2 6" xfId="49382"/>
    <cellStyle name="Normal 5 15 3 3" xfId="49383"/>
    <cellStyle name="Normal 5 15 3 4" xfId="49384"/>
    <cellStyle name="Normal 5 15 3 5" xfId="49385"/>
    <cellStyle name="Normal 5 15 3 6" xfId="49386"/>
    <cellStyle name="Normal 5 15 3 7" xfId="49387"/>
    <cellStyle name="Normal 5 15 4" xfId="49388"/>
    <cellStyle name="Normal 5 15 4 2" xfId="49389"/>
    <cellStyle name="Normal 5 15 4 2 2" xfId="49390"/>
    <cellStyle name="Normal 5 15 4 2 3" xfId="49391"/>
    <cellStyle name="Normal 5 15 4 2 4" xfId="49392"/>
    <cellStyle name="Normal 5 15 4 2 5" xfId="49393"/>
    <cellStyle name="Normal 5 15 4 2 6" xfId="49394"/>
    <cellStyle name="Normal 5 15 4 3" xfId="49395"/>
    <cellStyle name="Normal 5 15 4 4" xfId="49396"/>
    <cellStyle name="Normal 5 15 4 5" xfId="49397"/>
    <cellStyle name="Normal 5 15 4 6" xfId="49398"/>
    <cellStyle name="Normal 5 15 4 7" xfId="49399"/>
    <cellStyle name="Normal 5 15 5" xfId="49400"/>
    <cellStyle name="Normal 5 15 5 2" xfId="49401"/>
    <cellStyle name="Normal 5 15 5 2 2" xfId="49402"/>
    <cellStyle name="Normal 5 15 5 2 2 2" xfId="49403"/>
    <cellStyle name="Normal 5 15 5 2 2 2 2" xfId="49404"/>
    <cellStyle name="Normal 5 15 5 2 2 3" xfId="49405"/>
    <cellStyle name="Normal 5 15 5 2 3" xfId="49406"/>
    <cellStyle name="Normal 5 15 5 2 4" xfId="49407"/>
    <cellStyle name="Normal 5 15 5 2 5" xfId="49408"/>
    <cellStyle name="Normal 5 15 5 2 6" xfId="49409"/>
    <cellStyle name="Normal 5 15 5 3" xfId="49410"/>
    <cellStyle name="Normal 5 15 5 4" xfId="49411"/>
    <cellStyle name="Normal 5 15 5 5" xfId="49412"/>
    <cellStyle name="Normal 5 15 5 6" xfId="49413"/>
    <cellStyle name="Normal 5 15 5 7" xfId="49414"/>
    <cellStyle name="Normal 5 15 6" xfId="49415"/>
    <cellStyle name="Normal 5 15 6 2" xfId="49416"/>
    <cellStyle name="Normal 5 15 6 2 2" xfId="49417"/>
    <cellStyle name="Normal 5 15 6 2 3" xfId="49418"/>
    <cellStyle name="Normal 5 15 6 2 4" xfId="49419"/>
    <cellStyle name="Normal 5 15 6 2 5" xfId="49420"/>
    <cellStyle name="Normal 5 15 6 2 6" xfId="49421"/>
    <cellStyle name="Normal 5 15 6 3" xfId="49422"/>
    <cellStyle name="Normal 5 15 6 4" xfId="49423"/>
    <cellStyle name="Normal 5 15 6 5" xfId="49424"/>
    <cellStyle name="Normal 5 15 6 6" xfId="49425"/>
    <cellStyle name="Normal 5 15 6 7" xfId="49426"/>
    <cellStyle name="Normal 5 15 7" xfId="49427"/>
    <cellStyle name="Normal 5 15 7 2" xfId="49428"/>
    <cellStyle name="Normal 5 15 7 2 2" xfId="49429"/>
    <cellStyle name="Normal 5 15 7 2 3" xfId="49430"/>
    <cellStyle name="Normal 5 15 7 2 4" xfId="49431"/>
    <cellStyle name="Normal 5 15 7 2 5" xfId="49432"/>
    <cellStyle name="Normal 5 15 7 2 6" xfId="49433"/>
    <cellStyle name="Normal 5 15 7 3" xfId="49434"/>
    <cellStyle name="Normal 5 15 7 4" xfId="49435"/>
    <cellStyle name="Normal 5 15 7 5" xfId="49436"/>
    <cellStyle name="Normal 5 15 7 6" xfId="49437"/>
    <cellStyle name="Normal 5 15 7 7" xfId="49438"/>
    <cellStyle name="Normal 5 15 8" xfId="49439"/>
    <cellStyle name="Normal 5 15 8 2" xfId="49440"/>
    <cellStyle name="Normal 5 15 8 3" xfId="49441"/>
    <cellStyle name="Normal 5 15 8 4" xfId="49442"/>
    <cellStyle name="Normal 5 15 8 5" xfId="49443"/>
    <cellStyle name="Normal 5 15 8 6" xfId="49444"/>
    <cellStyle name="Normal 5 15 9" xfId="49445"/>
    <cellStyle name="Normal 5 15 9 2" xfId="49446"/>
    <cellStyle name="Normal 5 16" xfId="49447"/>
    <cellStyle name="Normal 5 16 2" xfId="49448"/>
    <cellStyle name="Normal 5 16 2 2" xfId="49449"/>
    <cellStyle name="Normal 5 16 2 2 2" xfId="49450"/>
    <cellStyle name="Normal 5 16 2 3" xfId="49451"/>
    <cellStyle name="Normal 5 16 2 4" xfId="49452"/>
    <cellStyle name="Normal 5 16 2 5" xfId="49453"/>
    <cellStyle name="Normal 5 16 2 6" xfId="49454"/>
    <cellStyle name="Normal 5 16 2 7" xfId="49455"/>
    <cellStyle name="Normal 5 16 3" xfId="49456"/>
    <cellStyle name="Normal 5 16 3 2" xfId="49457"/>
    <cellStyle name="Normal 5 16 4" xfId="49458"/>
    <cellStyle name="Normal 5 16 5" xfId="49459"/>
    <cellStyle name="Normal 5 16 6" xfId="49460"/>
    <cellStyle name="Normal 5 16 7" xfId="49461"/>
    <cellStyle name="Normal 5 16 8" xfId="49462"/>
    <cellStyle name="Normal 5 17" xfId="49463"/>
    <cellStyle name="Normal 5 17 2" xfId="49464"/>
    <cellStyle name="Normal 5 17 2 2" xfId="49465"/>
    <cellStyle name="Normal 5 17 2 2 2" xfId="49466"/>
    <cellStyle name="Normal 5 17 2 3" xfId="49467"/>
    <cellStyle name="Normal 5 17 2 4" xfId="49468"/>
    <cellStyle name="Normal 5 17 2 5" xfId="49469"/>
    <cellStyle name="Normal 5 17 2 6" xfId="49470"/>
    <cellStyle name="Normal 5 17 2 7" xfId="49471"/>
    <cellStyle name="Normal 5 17 3" xfId="49472"/>
    <cellStyle name="Normal 5 17 3 2" xfId="49473"/>
    <cellStyle name="Normal 5 17 3 2 2" xfId="49474"/>
    <cellStyle name="Normal 5 17 3 3" xfId="49475"/>
    <cellStyle name="Normal 5 17 4" xfId="49476"/>
    <cellStyle name="Normal 5 17 5" xfId="49477"/>
    <cellStyle name="Normal 5 17 6" xfId="49478"/>
    <cellStyle name="Normal 5 17 7" xfId="49479"/>
    <cellStyle name="Normal 5 17 8" xfId="49480"/>
    <cellStyle name="Normal 5 18" xfId="49481"/>
    <cellStyle name="Normal 5 18 2" xfId="49482"/>
    <cellStyle name="Normal 5 18 2 2" xfId="49483"/>
    <cellStyle name="Normal 5 18 2 2 2" xfId="49484"/>
    <cellStyle name="Normal 5 18 2 3" xfId="49485"/>
    <cellStyle name="Normal 5 18 2 4" xfId="49486"/>
    <cellStyle name="Normal 5 18 2 5" xfId="49487"/>
    <cellStyle name="Normal 5 18 2 6" xfId="49488"/>
    <cellStyle name="Normal 5 18 2 7" xfId="49489"/>
    <cellStyle name="Normal 5 18 3" xfId="49490"/>
    <cellStyle name="Normal 5 18 3 2" xfId="49491"/>
    <cellStyle name="Normal 5 18 4" xfId="49492"/>
    <cellStyle name="Normal 5 18 5" xfId="49493"/>
    <cellStyle name="Normal 5 18 6" xfId="49494"/>
    <cellStyle name="Normal 5 18 7" xfId="49495"/>
    <cellStyle name="Normal 5 18 8" xfId="49496"/>
    <cellStyle name="Normal 5 19" xfId="49497"/>
    <cellStyle name="Normal 5 19 2" xfId="49498"/>
    <cellStyle name="Normal 5 19 2 2" xfId="49499"/>
    <cellStyle name="Normal 5 19 2 2 2" xfId="49500"/>
    <cellStyle name="Normal 5 19 2 3" xfId="49501"/>
    <cellStyle name="Normal 5 19 2 4" xfId="49502"/>
    <cellStyle name="Normal 5 19 2 5" xfId="49503"/>
    <cellStyle name="Normal 5 19 2 6" xfId="49504"/>
    <cellStyle name="Normal 5 19 2 7" xfId="49505"/>
    <cellStyle name="Normal 5 19 3" xfId="49506"/>
    <cellStyle name="Normal 5 19 3 2" xfId="49507"/>
    <cellStyle name="Normal 5 19 4" xfId="49508"/>
    <cellStyle name="Normal 5 19 5" xfId="49509"/>
    <cellStyle name="Normal 5 19 6" xfId="49510"/>
    <cellStyle name="Normal 5 19 7" xfId="49511"/>
    <cellStyle name="Normal 5 19 8" xfId="49512"/>
    <cellStyle name="Normal 5 2" xfId="49513"/>
    <cellStyle name="Normal 5 2 10" xfId="49514"/>
    <cellStyle name="Normal 5 2 10 10" xfId="49515"/>
    <cellStyle name="Normal 5 2 10 11" xfId="49516"/>
    <cellStyle name="Normal 5 2 10 12" xfId="49517"/>
    <cellStyle name="Normal 5 2 10 13" xfId="49518"/>
    <cellStyle name="Normal 5 2 10 2" xfId="49519"/>
    <cellStyle name="Normal 5 2 10 2 2" xfId="49520"/>
    <cellStyle name="Normal 5 2 10 2 2 2" xfId="49521"/>
    <cellStyle name="Normal 5 2 10 2 2 3" xfId="49522"/>
    <cellStyle name="Normal 5 2 10 2 2 4" xfId="49523"/>
    <cellStyle name="Normal 5 2 10 2 2 5" xfId="49524"/>
    <cellStyle name="Normal 5 2 10 2 2 6" xfId="49525"/>
    <cellStyle name="Normal 5 2 10 2 3" xfId="49526"/>
    <cellStyle name="Normal 5 2 10 2 4" xfId="49527"/>
    <cellStyle name="Normal 5 2 10 2 5" xfId="49528"/>
    <cellStyle name="Normal 5 2 10 2 6" xfId="49529"/>
    <cellStyle name="Normal 5 2 10 2 7" xfId="49530"/>
    <cellStyle name="Normal 5 2 10 3" xfId="49531"/>
    <cellStyle name="Normal 5 2 10 3 2" xfId="49532"/>
    <cellStyle name="Normal 5 2 10 3 2 2" xfId="49533"/>
    <cellStyle name="Normal 5 2 10 3 2 3" xfId="49534"/>
    <cellStyle name="Normal 5 2 10 3 2 4" xfId="49535"/>
    <cellStyle name="Normal 5 2 10 3 2 5" xfId="49536"/>
    <cellStyle name="Normal 5 2 10 3 2 6" xfId="49537"/>
    <cellStyle name="Normal 5 2 10 3 3" xfId="49538"/>
    <cellStyle name="Normal 5 2 10 3 4" xfId="49539"/>
    <cellStyle name="Normal 5 2 10 3 5" xfId="49540"/>
    <cellStyle name="Normal 5 2 10 3 6" xfId="49541"/>
    <cellStyle name="Normal 5 2 10 3 7" xfId="49542"/>
    <cellStyle name="Normal 5 2 10 4" xfId="49543"/>
    <cellStyle name="Normal 5 2 10 4 2" xfId="49544"/>
    <cellStyle name="Normal 5 2 10 4 2 2" xfId="49545"/>
    <cellStyle name="Normal 5 2 10 4 2 3" xfId="49546"/>
    <cellStyle name="Normal 5 2 10 4 2 4" xfId="49547"/>
    <cellStyle name="Normal 5 2 10 4 2 5" xfId="49548"/>
    <cellStyle name="Normal 5 2 10 4 2 6" xfId="49549"/>
    <cellStyle name="Normal 5 2 10 4 3" xfId="49550"/>
    <cellStyle name="Normal 5 2 10 4 4" xfId="49551"/>
    <cellStyle name="Normal 5 2 10 4 5" xfId="49552"/>
    <cellStyle name="Normal 5 2 10 4 6" xfId="49553"/>
    <cellStyle name="Normal 5 2 10 4 7" xfId="49554"/>
    <cellStyle name="Normal 5 2 10 5" xfId="49555"/>
    <cellStyle name="Normal 5 2 10 5 2" xfId="49556"/>
    <cellStyle name="Normal 5 2 10 5 2 2" xfId="49557"/>
    <cellStyle name="Normal 5 2 10 5 2 2 2" xfId="49558"/>
    <cellStyle name="Normal 5 2 10 5 2 2 2 2" xfId="49559"/>
    <cellStyle name="Normal 5 2 10 5 2 2 3" xfId="49560"/>
    <cellStyle name="Normal 5 2 10 5 2 3" xfId="49561"/>
    <cellStyle name="Normal 5 2 10 5 2 4" xfId="49562"/>
    <cellStyle name="Normal 5 2 10 5 2 5" xfId="49563"/>
    <cellStyle name="Normal 5 2 10 5 2 6" xfId="49564"/>
    <cellStyle name="Normal 5 2 10 5 3" xfId="49565"/>
    <cellStyle name="Normal 5 2 10 5 4" xfId="49566"/>
    <cellStyle name="Normal 5 2 10 5 5" xfId="49567"/>
    <cellStyle name="Normal 5 2 10 5 6" xfId="49568"/>
    <cellStyle name="Normal 5 2 10 5 7" xfId="49569"/>
    <cellStyle name="Normal 5 2 10 6" xfId="49570"/>
    <cellStyle name="Normal 5 2 10 6 2" xfId="49571"/>
    <cellStyle name="Normal 5 2 10 6 2 2" xfId="49572"/>
    <cellStyle name="Normal 5 2 10 6 2 3" xfId="49573"/>
    <cellStyle name="Normal 5 2 10 6 2 4" xfId="49574"/>
    <cellStyle name="Normal 5 2 10 6 2 5" xfId="49575"/>
    <cellStyle name="Normal 5 2 10 6 2 6" xfId="49576"/>
    <cellStyle name="Normal 5 2 10 6 3" xfId="49577"/>
    <cellStyle name="Normal 5 2 10 6 4" xfId="49578"/>
    <cellStyle name="Normal 5 2 10 6 5" xfId="49579"/>
    <cellStyle name="Normal 5 2 10 6 6" xfId="49580"/>
    <cellStyle name="Normal 5 2 10 6 7" xfId="49581"/>
    <cellStyle name="Normal 5 2 10 7" xfId="49582"/>
    <cellStyle name="Normal 5 2 10 7 2" xfId="49583"/>
    <cellStyle name="Normal 5 2 10 7 2 2" xfId="49584"/>
    <cellStyle name="Normal 5 2 10 7 2 3" xfId="49585"/>
    <cellStyle name="Normal 5 2 10 7 2 4" xfId="49586"/>
    <cellStyle name="Normal 5 2 10 7 2 5" xfId="49587"/>
    <cellStyle name="Normal 5 2 10 7 2 6" xfId="49588"/>
    <cellStyle name="Normal 5 2 10 7 3" xfId="49589"/>
    <cellStyle name="Normal 5 2 10 7 4" xfId="49590"/>
    <cellStyle name="Normal 5 2 10 7 5" xfId="49591"/>
    <cellStyle name="Normal 5 2 10 7 6" xfId="49592"/>
    <cellStyle name="Normal 5 2 10 7 7" xfId="49593"/>
    <cellStyle name="Normal 5 2 10 8" xfId="49594"/>
    <cellStyle name="Normal 5 2 10 8 2" xfId="49595"/>
    <cellStyle name="Normal 5 2 10 8 2 2" xfId="49596"/>
    <cellStyle name="Normal 5 2 10 8 2 2 2" xfId="49597"/>
    <cellStyle name="Normal 5 2 10 8 2 3" xfId="49598"/>
    <cellStyle name="Normal 5 2 10 8 3" xfId="49599"/>
    <cellStyle name="Normal 5 2 10 8 4" xfId="49600"/>
    <cellStyle name="Normal 5 2 10 8 5" xfId="49601"/>
    <cellStyle name="Normal 5 2 10 8 6" xfId="49602"/>
    <cellStyle name="Normal 5 2 10 9" xfId="49603"/>
    <cellStyle name="Normal 5 2 11" xfId="49604"/>
    <cellStyle name="Normal 5 2 11 10" xfId="49605"/>
    <cellStyle name="Normal 5 2 11 11" xfId="49606"/>
    <cellStyle name="Normal 5 2 11 12" xfId="49607"/>
    <cellStyle name="Normal 5 2 11 13" xfId="49608"/>
    <cellStyle name="Normal 5 2 11 2" xfId="49609"/>
    <cellStyle name="Normal 5 2 11 2 2" xfId="49610"/>
    <cellStyle name="Normal 5 2 11 2 2 2" xfId="49611"/>
    <cellStyle name="Normal 5 2 11 2 2 3" xfId="49612"/>
    <cellStyle name="Normal 5 2 11 2 2 4" xfId="49613"/>
    <cellStyle name="Normal 5 2 11 2 2 5" xfId="49614"/>
    <cellStyle name="Normal 5 2 11 2 2 6" xfId="49615"/>
    <cellStyle name="Normal 5 2 11 2 3" xfId="49616"/>
    <cellStyle name="Normal 5 2 11 2 4" xfId="49617"/>
    <cellStyle name="Normal 5 2 11 2 5" xfId="49618"/>
    <cellStyle name="Normal 5 2 11 2 6" xfId="49619"/>
    <cellStyle name="Normal 5 2 11 2 7" xfId="49620"/>
    <cellStyle name="Normal 5 2 11 3" xfId="49621"/>
    <cellStyle name="Normal 5 2 11 3 2" xfId="49622"/>
    <cellStyle name="Normal 5 2 11 3 2 2" xfId="49623"/>
    <cellStyle name="Normal 5 2 11 3 2 3" xfId="49624"/>
    <cellStyle name="Normal 5 2 11 3 2 4" xfId="49625"/>
    <cellStyle name="Normal 5 2 11 3 2 5" xfId="49626"/>
    <cellStyle name="Normal 5 2 11 3 2 6" xfId="49627"/>
    <cellStyle name="Normal 5 2 11 3 3" xfId="49628"/>
    <cellStyle name="Normal 5 2 11 3 4" xfId="49629"/>
    <cellStyle name="Normal 5 2 11 3 5" xfId="49630"/>
    <cellStyle name="Normal 5 2 11 3 6" xfId="49631"/>
    <cellStyle name="Normal 5 2 11 3 7" xfId="49632"/>
    <cellStyle name="Normal 5 2 11 4" xfId="49633"/>
    <cellStyle name="Normal 5 2 11 4 2" xfId="49634"/>
    <cellStyle name="Normal 5 2 11 4 2 2" xfId="49635"/>
    <cellStyle name="Normal 5 2 11 4 2 3" xfId="49636"/>
    <cellStyle name="Normal 5 2 11 4 2 4" xfId="49637"/>
    <cellStyle name="Normal 5 2 11 4 2 5" xfId="49638"/>
    <cellStyle name="Normal 5 2 11 4 2 6" xfId="49639"/>
    <cellStyle name="Normal 5 2 11 4 3" xfId="49640"/>
    <cellStyle name="Normal 5 2 11 4 4" xfId="49641"/>
    <cellStyle name="Normal 5 2 11 4 5" xfId="49642"/>
    <cellStyle name="Normal 5 2 11 4 6" xfId="49643"/>
    <cellStyle name="Normal 5 2 11 4 7" xfId="49644"/>
    <cellStyle name="Normal 5 2 11 5" xfId="49645"/>
    <cellStyle name="Normal 5 2 11 5 2" xfId="49646"/>
    <cellStyle name="Normal 5 2 11 5 2 2" xfId="49647"/>
    <cellStyle name="Normal 5 2 11 5 2 3" xfId="49648"/>
    <cellStyle name="Normal 5 2 11 5 2 4" xfId="49649"/>
    <cellStyle name="Normal 5 2 11 5 2 5" xfId="49650"/>
    <cellStyle name="Normal 5 2 11 5 2 6" xfId="49651"/>
    <cellStyle name="Normal 5 2 11 5 3" xfId="49652"/>
    <cellStyle name="Normal 5 2 11 5 3 2" xfId="49653"/>
    <cellStyle name="Normal 5 2 11 5 3 2 2" xfId="49654"/>
    <cellStyle name="Normal 5 2 11 5 3 3" xfId="49655"/>
    <cellStyle name="Normal 5 2 11 5 4" xfId="49656"/>
    <cellStyle name="Normal 5 2 11 5 5" xfId="49657"/>
    <cellStyle name="Normal 5 2 11 5 6" xfId="49658"/>
    <cellStyle name="Normal 5 2 11 5 7" xfId="49659"/>
    <cellStyle name="Normal 5 2 11 6" xfId="49660"/>
    <cellStyle name="Normal 5 2 11 6 2" xfId="49661"/>
    <cellStyle name="Normal 5 2 11 6 2 2" xfId="49662"/>
    <cellStyle name="Normal 5 2 11 6 2 2 2" xfId="49663"/>
    <cellStyle name="Normal 5 2 11 6 2 3" xfId="49664"/>
    <cellStyle name="Normal 5 2 11 6 2 4" xfId="49665"/>
    <cellStyle name="Normal 5 2 11 6 2 5" xfId="49666"/>
    <cellStyle name="Normal 5 2 11 6 2 6" xfId="49667"/>
    <cellStyle name="Normal 5 2 11 6 3" xfId="49668"/>
    <cellStyle name="Normal 5 2 11 6 4" xfId="49669"/>
    <cellStyle name="Normal 5 2 11 6 5" xfId="49670"/>
    <cellStyle name="Normal 5 2 11 6 6" xfId="49671"/>
    <cellStyle name="Normal 5 2 11 6 7" xfId="49672"/>
    <cellStyle name="Normal 5 2 11 7" xfId="49673"/>
    <cellStyle name="Normal 5 2 11 7 2" xfId="49674"/>
    <cellStyle name="Normal 5 2 11 7 2 2" xfId="49675"/>
    <cellStyle name="Normal 5 2 11 7 2 3" xfId="49676"/>
    <cellStyle name="Normal 5 2 11 7 2 3 2" xfId="49677"/>
    <cellStyle name="Normal 5 2 11 7 2 3 2 2" xfId="49678"/>
    <cellStyle name="Normal 5 2 11 7 2 3 3" xfId="49679"/>
    <cellStyle name="Normal 5 2 11 7 2 4" xfId="49680"/>
    <cellStyle name="Normal 5 2 11 7 2 5" xfId="49681"/>
    <cellStyle name="Normal 5 2 11 7 2 6" xfId="49682"/>
    <cellStyle name="Normal 5 2 11 7 3" xfId="49683"/>
    <cellStyle name="Normal 5 2 11 7 4" xfId="49684"/>
    <cellStyle name="Normal 5 2 11 7 5" xfId="49685"/>
    <cellStyle name="Normal 5 2 11 7 6" xfId="49686"/>
    <cellStyle name="Normal 5 2 11 7 7" xfId="49687"/>
    <cellStyle name="Normal 5 2 11 8" xfId="49688"/>
    <cellStyle name="Normal 5 2 11 8 2" xfId="49689"/>
    <cellStyle name="Normal 5 2 11 8 3" xfId="49690"/>
    <cellStyle name="Normal 5 2 11 8 4" xfId="49691"/>
    <cellStyle name="Normal 5 2 11 8 5" xfId="49692"/>
    <cellStyle name="Normal 5 2 11 8 6" xfId="49693"/>
    <cellStyle name="Normal 5 2 11 9" xfId="49694"/>
    <cellStyle name="Normal 5 2 12" xfId="49695"/>
    <cellStyle name="Normal 5 2 12 10" xfId="49696"/>
    <cellStyle name="Normal 5 2 12 11" xfId="49697"/>
    <cellStyle name="Normal 5 2 12 12" xfId="49698"/>
    <cellStyle name="Normal 5 2 12 13" xfId="49699"/>
    <cellStyle name="Normal 5 2 12 2" xfId="49700"/>
    <cellStyle name="Normal 5 2 12 2 2" xfId="49701"/>
    <cellStyle name="Normal 5 2 12 2 2 2" xfId="49702"/>
    <cellStyle name="Normal 5 2 12 2 2 3" xfId="49703"/>
    <cellStyle name="Normal 5 2 12 2 2 4" xfId="49704"/>
    <cellStyle name="Normal 5 2 12 2 2 5" xfId="49705"/>
    <cellStyle name="Normal 5 2 12 2 2 6" xfId="49706"/>
    <cellStyle name="Normal 5 2 12 2 3" xfId="49707"/>
    <cellStyle name="Normal 5 2 12 2 4" xfId="49708"/>
    <cellStyle name="Normal 5 2 12 2 5" xfId="49709"/>
    <cellStyle name="Normal 5 2 12 2 6" xfId="49710"/>
    <cellStyle name="Normal 5 2 12 2 7" xfId="49711"/>
    <cellStyle name="Normal 5 2 12 3" xfId="49712"/>
    <cellStyle name="Normal 5 2 12 3 2" xfId="49713"/>
    <cellStyle name="Normal 5 2 12 3 2 2" xfId="49714"/>
    <cellStyle name="Normal 5 2 12 3 2 3" xfId="49715"/>
    <cellStyle name="Normal 5 2 12 3 2 4" xfId="49716"/>
    <cellStyle name="Normal 5 2 12 3 2 5" xfId="49717"/>
    <cellStyle name="Normal 5 2 12 3 2 6" xfId="49718"/>
    <cellStyle name="Normal 5 2 12 3 3" xfId="49719"/>
    <cellStyle name="Normal 5 2 12 3 4" xfId="49720"/>
    <cellStyle name="Normal 5 2 12 3 5" xfId="49721"/>
    <cellStyle name="Normal 5 2 12 3 6" xfId="49722"/>
    <cellStyle name="Normal 5 2 12 3 7" xfId="49723"/>
    <cellStyle name="Normal 5 2 12 4" xfId="49724"/>
    <cellStyle name="Normal 5 2 12 4 2" xfId="49725"/>
    <cellStyle name="Normal 5 2 12 4 2 2" xfId="49726"/>
    <cellStyle name="Normal 5 2 12 4 2 3" xfId="49727"/>
    <cellStyle name="Normal 5 2 12 4 2 4" xfId="49728"/>
    <cellStyle name="Normal 5 2 12 4 2 5" xfId="49729"/>
    <cellStyle name="Normal 5 2 12 4 2 6" xfId="49730"/>
    <cellStyle name="Normal 5 2 12 4 3" xfId="49731"/>
    <cellStyle name="Normal 5 2 12 4 4" xfId="49732"/>
    <cellStyle name="Normal 5 2 12 4 5" xfId="49733"/>
    <cellStyle name="Normal 5 2 12 4 6" xfId="49734"/>
    <cellStyle name="Normal 5 2 12 4 7" xfId="49735"/>
    <cellStyle name="Normal 5 2 12 5" xfId="49736"/>
    <cellStyle name="Normal 5 2 12 5 2" xfId="49737"/>
    <cellStyle name="Normal 5 2 12 5 2 2" xfId="49738"/>
    <cellStyle name="Normal 5 2 12 5 2 3" xfId="49739"/>
    <cellStyle name="Normal 5 2 12 5 2 4" xfId="49740"/>
    <cellStyle name="Normal 5 2 12 5 2 5" xfId="49741"/>
    <cellStyle name="Normal 5 2 12 5 2 6" xfId="49742"/>
    <cellStyle name="Normal 5 2 12 5 3" xfId="49743"/>
    <cellStyle name="Normal 5 2 12 5 4" xfId="49744"/>
    <cellStyle name="Normal 5 2 12 5 5" xfId="49745"/>
    <cellStyle name="Normal 5 2 12 5 6" xfId="49746"/>
    <cellStyle name="Normal 5 2 12 5 7" xfId="49747"/>
    <cellStyle name="Normal 5 2 12 6" xfId="49748"/>
    <cellStyle name="Normal 5 2 12 6 2" xfId="49749"/>
    <cellStyle name="Normal 5 2 12 6 2 2" xfId="49750"/>
    <cellStyle name="Normal 5 2 12 6 2 3" xfId="49751"/>
    <cellStyle name="Normal 5 2 12 6 2 4" xfId="49752"/>
    <cellStyle name="Normal 5 2 12 6 2 5" xfId="49753"/>
    <cellStyle name="Normal 5 2 12 6 2 6" xfId="49754"/>
    <cellStyle name="Normal 5 2 12 6 3" xfId="49755"/>
    <cellStyle name="Normal 5 2 12 6 4" xfId="49756"/>
    <cellStyle name="Normal 5 2 12 6 5" xfId="49757"/>
    <cellStyle name="Normal 5 2 12 6 6" xfId="49758"/>
    <cellStyle name="Normal 5 2 12 6 7" xfId="49759"/>
    <cellStyle name="Normal 5 2 12 7" xfId="49760"/>
    <cellStyle name="Normal 5 2 12 7 2" xfId="49761"/>
    <cellStyle name="Normal 5 2 12 7 2 2" xfId="49762"/>
    <cellStyle name="Normal 5 2 12 7 2 3" xfId="49763"/>
    <cellStyle name="Normal 5 2 12 7 2 4" xfId="49764"/>
    <cellStyle name="Normal 5 2 12 7 2 5" xfId="49765"/>
    <cellStyle name="Normal 5 2 12 7 2 6" xfId="49766"/>
    <cellStyle name="Normal 5 2 12 7 3" xfId="49767"/>
    <cellStyle name="Normal 5 2 12 7 4" xfId="49768"/>
    <cellStyle name="Normal 5 2 12 7 5" xfId="49769"/>
    <cellStyle name="Normal 5 2 12 7 6" xfId="49770"/>
    <cellStyle name="Normal 5 2 12 7 7" xfId="49771"/>
    <cellStyle name="Normal 5 2 12 8" xfId="49772"/>
    <cellStyle name="Normal 5 2 12 8 2" xfId="49773"/>
    <cellStyle name="Normal 5 2 12 8 3" xfId="49774"/>
    <cellStyle name="Normal 5 2 12 8 4" xfId="49775"/>
    <cellStyle name="Normal 5 2 12 8 5" xfId="49776"/>
    <cellStyle name="Normal 5 2 12 8 6" xfId="49777"/>
    <cellStyle name="Normal 5 2 12 9" xfId="49778"/>
    <cellStyle name="Normal 5 2 13" xfId="49779"/>
    <cellStyle name="Normal 5 2 13 10" xfId="49780"/>
    <cellStyle name="Normal 5 2 13 11" xfId="49781"/>
    <cellStyle name="Normal 5 2 13 12" xfId="49782"/>
    <cellStyle name="Normal 5 2 13 13" xfId="49783"/>
    <cellStyle name="Normal 5 2 13 2" xfId="49784"/>
    <cellStyle name="Normal 5 2 13 2 2" xfId="49785"/>
    <cellStyle name="Normal 5 2 13 2 2 2" xfId="49786"/>
    <cellStyle name="Normal 5 2 13 2 2 3" xfId="49787"/>
    <cellStyle name="Normal 5 2 13 2 2 4" xfId="49788"/>
    <cellStyle name="Normal 5 2 13 2 2 5" xfId="49789"/>
    <cellStyle name="Normal 5 2 13 2 2 6" xfId="49790"/>
    <cellStyle name="Normal 5 2 13 2 3" xfId="49791"/>
    <cellStyle name="Normal 5 2 13 2 4" xfId="49792"/>
    <cellStyle name="Normal 5 2 13 2 5" xfId="49793"/>
    <cellStyle name="Normal 5 2 13 2 6" xfId="49794"/>
    <cellStyle name="Normal 5 2 13 2 7" xfId="49795"/>
    <cellStyle name="Normal 5 2 13 3" xfId="49796"/>
    <cellStyle name="Normal 5 2 13 3 2" xfId="49797"/>
    <cellStyle name="Normal 5 2 13 3 2 2" xfId="49798"/>
    <cellStyle name="Normal 5 2 13 3 2 3" xfId="49799"/>
    <cellStyle name="Normal 5 2 13 3 2 4" xfId="49800"/>
    <cellStyle name="Normal 5 2 13 3 2 5" xfId="49801"/>
    <cellStyle name="Normal 5 2 13 3 2 6" xfId="49802"/>
    <cellStyle name="Normal 5 2 13 3 3" xfId="49803"/>
    <cellStyle name="Normal 5 2 13 3 4" xfId="49804"/>
    <cellStyle name="Normal 5 2 13 3 5" xfId="49805"/>
    <cellStyle name="Normal 5 2 13 3 6" xfId="49806"/>
    <cellStyle name="Normal 5 2 13 3 7" xfId="49807"/>
    <cellStyle name="Normal 5 2 13 4" xfId="49808"/>
    <cellStyle name="Normal 5 2 13 4 2" xfId="49809"/>
    <cellStyle name="Normal 5 2 13 4 2 2" xfId="49810"/>
    <cellStyle name="Normal 5 2 13 4 2 3" xfId="49811"/>
    <cellStyle name="Normal 5 2 13 4 2 4" xfId="49812"/>
    <cellStyle name="Normal 5 2 13 4 2 5" xfId="49813"/>
    <cellStyle name="Normal 5 2 13 4 2 6" xfId="49814"/>
    <cellStyle name="Normal 5 2 13 4 3" xfId="49815"/>
    <cellStyle name="Normal 5 2 13 4 4" xfId="49816"/>
    <cellStyle name="Normal 5 2 13 4 5" xfId="49817"/>
    <cellStyle name="Normal 5 2 13 4 6" xfId="49818"/>
    <cellStyle name="Normal 5 2 13 4 7" xfId="49819"/>
    <cellStyle name="Normal 5 2 13 5" xfId="49820"/>
    <cellStyle name="Normal 5 2 13 5 2" xfId="49821"/>
    <cellStyle name="Normal 5 2 13 5 2 2" xfId="49822"/>
    <cellStyle name="Normal 5 2 13 5 2 3" xfId="49823"/>
    <cellStyle name="Normal 5 2 13 5 2 4" xfId="49824"/>
    <cellStyle name="Normal 5 2 13 5 2 5" xfId="49825"/>
    <cellStyle name="Normal 5 2 13 5 2 6" xfId="49826"/>
    <cellStyle name="Normal 5 2 13 5 3" xfId="49827"/>
    <cellStyle name="Normal 5 2 13 5 4" xfId="49828"/>
    <cellStyle name="Normal 5 2 13 5 5" xfId="49829"/>
    <cellStyle name="Normal 5 2 13 5 6" xfId="49830"/>
    <cellStyle name="Normal 5 2 13 5 7" xfId="49831"/>
    <cellStyle name="Normal 5 2 13 6" xfId="49832"/>
    <cellStyle name="Normal 5 2 13 6 2" xfId="49833"/>
    <cellStyle name="Normal 5 2 13 6 2 2" xfId="49834"/>
    <cellStyle name="Normal 5 2 13 6 2 3" xfId="49835"/>
    <cellStyle name="Normal 5 2 13 6 2 4" xfId="49836"/>
    <cellStyle name="Normal 5 2 13 6 2 5" xfId="49837"/>
    <cellStyle name="Normal 5 2 13 6 2 6" xfId="49838"/>
    <cellStyle name="Normal 5 2 13 6 3" xfId="49839"/>
    <cellStyle name="Normal 5 2 13 6 4" xfId="49840"/>
    <cellStyle name="Normal 5 2 13 6 5" xfId="49841"/>
    <cellStyle name="Normal 5 2 13 6 6" xfId="49842"/>
    <cellStyle name="Normal 5 2 13 6 7" xfId="49843"/>
    <cellStyle name="Normal 5 2 13 7" xfId="49844"/>
    <cellStyle name="Normal 5 2 13 7 2" xfId="49845"/>
    <cellStyle name="Normal 5 2 13 7 2 2" xfId="49846"/>
    <cellStyle name="Normal 5 2 13 7 2 3" xfId="49847"/>
    <cellStyle name="Normal 5 2 13 7 2 4" xfId="49848"/>
    <cellStyle name="Normal 5 2 13 7 2 5" xfId="49849"/>
    <cellStyle name="Normal 5 2 13 7 2 6" xfId="49850"/>
    <cellStyle name="Normal 5 2 13 7 3" xfId="49851"/>
    <cellStyle name="Normal 5 2 13 7 4" xfId="49852"/>
    <cellStyle name="Normal 5 2 13 7 5" xfId="49853"/>
    <cellStyle name="Normal 5 2 13 7 6" xfId="49854"/>
    <cellStyle name="Normal 5 2 13 7 7" xfId="49855"/>
    <cellStyle name="Normal 5 2 13 8" xfId="49856"/>
    <cellStyle name="Normal 5 2 13 8 2" xfId="49857"/>
    <cellStyle name="Normal 5 2 13 8 3" xfId="49858"/>
    <cellStyle name="Normal 5 2 13 8 4" xfId="49859"/>
    <cellStyle name="Normal 5 2 13 8 5" xfId="49860"/>
    <cellStyle name="Normal 5 2 13 8 6" xfId="49861"/>
    <cellStyle name="Normal 5 2 13 9" xfId="49862"/>
    <cellStyle name="Normal 5 2 14" xfId="49863"/>
    <cellStyle name="Normal 5 2 14 2" xfId="49864"/>
    <cellStyle name="Normal 5 2 14 2 2" xfId="49865"/>
    <cellStyle name="Normal 5 2 14 2 3" xfId="49866"/>
    <cellStyle name="Normal 5 2 14 2 4" xfId="49867"/>
    <cellStyle name="Normal 5 2 14 2 5" xfId="49868"/>
    <cellStyle name="Normal 5 2 14 2 6" xfId="49869"/>
    <cellStyle name="Normal 5 2 14 3" xfId="49870"/>
    <cellStyle name="Normal 5 2 14 4" xfId="49871"/>
    <cellStyle name="Normal 5 2 14 5" xfId="49872"/>
    <cellStyle name="Normal 5 2 14 6" xfId="49873"/>
    <cellStyle name="Normal 5 2 14 7" xfId="49874"/>
    <cellStyle name="Normal 5 2 15" xfId="49875"/>
    <cellStyle name="Normal 5 2 15 2" xfId="49876"/>
    <cellStyle name="Normal 5 2 15 2 2" xfId="49877"/>
    <cellStyle name="Normal 5 2 15 2 3" xfId="49878"/>
    <cellStyle name="Normal 5 2 15 2 4" xfId="49879"/>
    <cellStyle name="Normal 5 2 15 2 5" xfId="49880"/>
    <cellStyle name="Normal 5 2 15 2 6" xfId="49881"/>
    <cellStyle name="Normal 5 2 15 3" xfId="49882"/>
    <cellStyle name="Normal 5 2 15 4" xfId="49883"/>
    <cellStyle name="Normal 5 2 15 5" xfId="49884"/>
    <cellStyle name="Normal 5 2 15 6" xfId="49885"/>
    <cellStyle name="Normal 5 2 15 7" xfId="49886"/>
    <cellStyle name="Normal 5 2 16" xfId="49887"/>
    <cellStyle name="Normal 5 2 16 2" xfId="49888"/>
    <cellStyle name="Normal 5 2 16 2 2" xfId="49889"/>
    <cellStyle name="Normal 5 2 16 2 3" xfId="49890"/>
    <cellStyle name="Normal 5 2 16 2 4" xfId="49891"/>
    <cellStyle name="Normal 5 2 16 2 5" xfId="49892"/>
    <cellStyle name="Normal 5 2 16 2 6" xfId="49893"/>
    <cellStyle name="Normal 5 2 16 3" xfId="49894"/>
    <cellStyle name="Normal 5 2 16 4" xfId="49895"/>
    <cellStyle name="Normal 5 2 16 5" xfId="49896"/>
    <cellStyle name="Normal 5 2 16 6" xfId="49897"/>
    <cellStyle name="Normal 5 2 16 7" xfId="49898"/>
    <cellStyle name="Normal 5 2 17" xfId="49899"/>
    <cellStyle name="Normal 5 2 17 2" xfId="49900"/>
    <cellStyle name="Normal 5 2 17 2 2" xfId="49901"/>
    <cellStyle name="Normal 5 2 17 2 3" xfId="49902"/>
    <cellStyle name="Normal 5 2 17 2 4" xfId="49903"/>
    <cellStyle name="Normal 5 2 17 2 5" xfId="49904"/>
    <cellStyle name="Normal 5 2 17 2 6" xfId="49905"/>
    <cellStyle name="Normal 5 2 17 3" xfId="49906"/>
    <cellStyle name="Normal 5 2 17 3 2" xfId="49907"/>
    <cellStyle name="Normal 5 2 17 4" xfId="49908"/>
    <cellStyle name="Normal 5 2 17 5" xfId="49909"/>
    <cellStyle name="Normal 5 2 17 6" xfId="49910"/>
    <cellStyle name="Normal 5 2 17 7" xfId="49911"/>
    <cellStyle name="Normal 5 2 18" xfId="49912"/>
    <cellStyle name="Normal 5 2 18 2" xfId="49913"/>
    <cellStyle name="Normal 5 2 18 2 2" xfId="49914"/>
    <cellStyle name="Normal 5 2 18 2 2 2" xfId="49915"/>
    <cellStyle name="Normal 5 2 18 2 3" xfId="49916"/>
    <cellStyle name="Normal 5 2 18 2 4" xfId="49917"/>
    <cellStyle name="Normal 5 2 18 2 5" xfId="49918"/>
    <cellStyle name="Normal 5 2 18 2 6" xfId="49919"/>
    <cellStyle name="Normal 5 2 18 3" xfId="49920"/>
    <cellStyle name="Normal 5 2 18 4" xfId="49921"/>
    <cellStyle name="Normal 5 2 18 5" xfId="49922"/>
    <cellStyle name="Normal 5 2 18 6" xfId="49923"/>
    <cellStyle name="Normal 5 2 18 7" xfId="49924"/>
    <cellStyle name="Normal 5 2 19" xfId="49925"/>
    <cellStyle name="Normal 5 2 19 2" xfId="49926"/>
    <cellStyle name="Normal 5 2 19 2 2" xfId="49927"/>
    <cellStyle name="Normal 5 2 19 2 3" xfId="49928"/>
    <cellStyle name="Normal 5 2 19 2 4" xfId="49929"/>
    <cellStyle name="Normal 5 2 19 2 5" xfId="49930"/>
    <cellStyle name="Normal 5 2 19 2 6" xfId="49931"/>
    <cellStyle name="Normal 5 2 19 3" xfId="49932"/>
    <cellStyle name="Normal 5 2 19 4" xfId="49933"/>
    <cellStyle name="Normal 5 2 19 5" xfId="49934"/>
    <cellStyle name="Normal 5 2 19 6" xfId="49935"/>
    <cellStyle name="Normal 5 2 19 7" xfId="49936"/>
    <cellStyle name="Normal 5 2 2" xfId="49937"/>
    <cellStyle name="Normal 5 2 2 10" xfId="49938"/>
    <cellStyle name="Normal 5 2 2 11" xfId="49939"/>
    <cellStyle name="Normal 5 2 2 12" xfId="49940"/>
    <cellStyle name="Normal 5 2 2 13" xfId="49941"/>
    <cellStyle name="Normal 5 2 2 2" xfId="49942"/>
    <cellStyle name="Normal 5 2 2 2 10" xfId="49943"/>
    <cellStyle name="Normal 5 2 2 2 2" xfId="49944"/>
    <cellStyle name="Normal 5 2 2 2 2 2" xfId="49945"/>
    <cellStyle name="Normal 5 2 2 2 2 2 2" xfId="49946"/>
    <cellStyle name="Normal 5 2 2 2 2 2 2 2" xfId="49947"/>
    <cellStyle name="Normal 5 2 2 2 2 3" xfId="49948"/>
    <cellStyle name="Normal 5 2 2 2 2 4" xfId="49949"/>
    <cellStyle name="Normal 5 2 2 2 2 4 2" xfId="49950"/>
    <cellStyle name="Normal 5 2 2 2 2 5" xfId="49951"/>
    <cellStyle name="Normal 5 2 2 2 2 5 2" xfId="49952"/>
    <cellStyle name="Normal 5 2 2 2 2 6" xfId="49953"/>
    <cellStyle name="Normal 5 2 2 2 2 7" xfId="49954"/>
    <cellStyle name="Normal 5 2 2 2 2 8" xfId="49955"/>
    <cellStyle name="Normal 5 2 2 2 2 9" xfId="49956"/>
    <cellStyle name="Normal 5 2 2 2 3" xfId="49957"/>
    <cellStyle name="Normal 5 2 2 2 3 2" xfId="49958"/>
    <cellStyle name="Normal 5 2 2 2 3 2 2" xfId="49959"/>
    <cellStyle name="Normal 5 2 2 2 4" xfId="49960"/>
    <cellStyle name="Normal 5 2 2 2 5" xfId="49961"/>
    <cellStyle name="Normal 5 2 2 2 5 2" xfId="49962"/>
    <cellStyle name="Normal 5 2 2 2 6" xfId="49963"/>
    <cellStyle name="Normal 5 2 2 2 6 2" xfId="49964"/>
    <cellStyle name="Normal 5 2 2 2 7" xfId="49965"/>
    <cellStyle name="Normal 5 2 2 2 8" xfId="49966"/>
    <cellStyle name="Normal 5 2 2 2 9" xfId="49967"/>
    <cellStyle name="Normal 5 2 2 3" xfId="49968"/>
    <cellStyle name="Normal 5 2 2 3 10" xfId="49969"/>
    <cellStyle name="Normal 5 2 2 3 2" xfId="49970"/>
    <cellStyle name="Normal 5 2 2 3 2 2" xfId="49971"/>
    <cellStyle name="Normal 5 2 2 3 2 2 2" xfId="49972"/>
    <cellStyle name="Normal 5 2 2 3 2 2 2 2" xfId="49973"/>
    <cellStyle name="Normal 5 2 2 3 2 3" xfId="49974"/>
    <cellStyle name="Normal 5 2 2 3 2 4" xfId="49975"/>
    <cellStyle name="Normal 5 2 2 3 2 4 2" xfId="49976"/>
    <cellStyle name="Normal 5 2 2 3 2 5" xfId="49977"/>
    <cellStyle name="Normal 5 2 2 3 2 5 2" xfId="49978"/>
    <cellStyle name="Normal 5 2 2 3 2 6" xfId="49979"/>
    <cellStyle name="Normal 5 2 2 3 2 7" xfId="49980"/>
    <cellStyle name="Normal 5 2 2 3 2 8" xfId="49981"/>
    <cellStyle name="Normal 5 2 2 3 2 9" xfId="49982"/>
    <cellStyle name="Normal 5 2 2 3 3" xfId="49983"/>
    <cellStyle name="Normal 5 2 2 3 3 2" xfId="49984"/>
    <cellStyle name="Normal 5 2 2 3 3 2 2" xfId="49985"/>
    <cellStyle name="Normal 5 2 2 3 4" xfId="49986"/>
    <cellStyle name="Normal 5 2 2 3 5" xfId="49987"/>
    <cellStyle name="Normal 5 2 2 3 5 2" xfId="49988"/>
    <cellStyle name="Normal 5 2 2 3 6" xfId="49989"/>
    <cellStyle name="Normal 5 2 2 3 6 2" xfId="49990"/>
    <cellStyle name="Normal 5 2 2 3 7" xfId="49991"/>
    <cellStyle name="Normal 5 2 2 3 8" xfId="49992"/>
    <cellStyle name="Normal 5 2 2 3 9" xfId="49993"/>
    <cellStyle name="Normal 5 2 2 4" xfId="49994"/>
    <cellStyle name="Normal 5 2 2 4 2" xfId="49995"/>
    <cellStyle name="Normal 5 2 2 4 2 2" xfId="49996"/>
    <cellStyle name="Normal 5 2 2 4 2 3" xfId="49997"/>
    <cellStyle name="Normal 5 2 2 4 2 4" xfId="49998"/>
    <cellStyle name="Normal 5 2 2 4 2 5" xfId="49999"/>
    <cellStyle name="Normal 5 2 2 4 2 6" xfId="50000"/>
    <cellStyle name="Normal 5 2 2 4 3" xfId="50001"/>
    <cellStyle name="Normal 5 2 2 4 4" xfId="50002"/>
    <cellStyle name="Normal 5 2 2 4 5" xfId="50003"/>
    <cellStyle name="Normal 5 2 2 4 5 2" xfId="50004"/>
    <cellStyle name="Normal 5 2 2 4 6" xfId="50005"/>
    <cellStyle name="Normal 5 2 2 4 7" xfId="50006"/>
    <cellStyle name="Normal 5 2 2 4 8" xfId="50007"/>
    <cellStyle name="Normal 5 2 2 4 9" xfId="50008"/>
    <cellStyle name="Normal 5 2 2 5" xfId="50009"/>
    <cellStyle name="Normal 5 2 2 5 2" xfId="50010"/>
    <cellStyle name="Normal 5 2 2 5 2 2" xfId="50011"/>
    <cellStyle name="Normal 5 2 2 5 2 3" xfId="50012"/>
    <cellStyle name="Normal 5 2 2 5 2 4" xfId="50013"/>
    <cellStyle name="Normal 5 2 2 5 2 5" xfId="50014"/>
    <cellStyle name="Normal 5 2 2 5 2 6" xfId="50015"/>
    <cellStyle name="Normal 5 2 2 5 3" xfId="50016"/>
    <cellStyle name="Normal 5 2 2 5 4" xfId="50017"/>
    <cellStyle name="Normal 5 2 2 5 5" xfId="50018"/>
    <cellStyle name="Normal 5 2 2 5 6" xfId="50019"/>
    <cellStyle name="Normal 5 2 2 5 7" xfId="50020"/>
    <cellStyle name="Normal 5 2 2 6" xfId="50021"/>
    <cellStyle name="Normal 5 2 2 6 2" xfId="50022"/>
    <cellStyle name="Normal 5 2 2 6 2 2" xfId="50023"/>
    <cellStyle name="Normal 5 2 2 6 2 3" xfId="50024"/>
    <cellStyle name="Normal 5 2 2 6 2 4" xfId="50025"/>
    <cellStyle name="Normal 5 2 2 6 2 5" xfId="50026"/>
    <cellStyle name="Normal 5 2 2 6 2 6" xfId="50027"/>
    <cellStyle name="Normal 5 2 2 6 3" xfId="50028"/>
    <cellStyle name="Normal 5 2 2 6 4" xfId="50029"/>
    <cellStyle name="Normal 5 2 2 6 5" xfId="50030"/>
    <cellStyle name="Normal 5 2 2 6 6" xfId="50031"/>
    <cellStyle name="Normal 5 2 2 6 7" xfId="50032"/>
    <cellStyle name="Normal 5 2 2 7" xfId="50033"/>
    <cellStyle name="Normal 5 2 2 7 2" xfId="50034"/>
    <cellStyle name="Normal 5 2 2 7 2 2" xfId="50035"/>
    <cellStyle name="Normal 5 2 2 7 2 3" xfId="50036"/>
    <cellStyle name="Normal 5 2 2 7 2 4" xfId="50037"/>
    <cellStyle name="Normal 5 2 2 7 2 5" xfId="50038"/>
    <cellStyle name="Normal 5 2 2 7 2 6" xfId="50039"/>
    <cellStyle name="Normal 5 2 2 7 3" xfId="50040"/>
    <cellStyle name="Normal 5 2 2 7 4" xfId="50041"/>
    <cellStyle name="Normal 5 2 2 7 5" xfId="50042"/>
    <cellStyle name="Normal 5 2 2 7 6" xfId="50043"/>
    <cellStyle name="Normal 5 2 2 7 7" xfId="50044"/>
    <cellStyle name="Normal 5 2 2 8" xfId="50045"/>
    <cellStyle name="Normal 5 2 2 8 2" xfId="50046"/>
    <cellStyle name="Normal 5 2 2 8 3" xfId="50047"/>
    <cellStyle name="Normal 5 2 2 8 4" xfId="50048"/>
    <cellStyle name="Normal 5 2 2 8 5" xfId="50049"/>
    <cellStyle name="Normal 5 2 2 8 6" xfId="50050"/>
    <cellStyle name="Normal 5 2 2 9" xfId="50051"/>
    <cellStyle name="Normal 5 2 20" xfId="50052"/>
    <cellStyle name="Normal 5 2 20 2" xfId="50053"/>
    <cellStyle name="Normal 5 2 20 3" xfId="50054"/>
    <cellStyle name="Normal 5 2 20 3 2" xfId="50055"/>
    <cellStyle name="Normal 5 2 20 3 2 2" xfId="50056"/>
    <cellStyle name="Normal 5 2 20 3 3" xfId="50057"/>
    <cellStyle name="Normal 5 2 20 4" xfId="50058"/>
    <cellStyle name="Normal 5 2 20 5" xfId="50059"/>
    <cellStyle name="Normal 5 2 20 6" xfId="50060"/>
    <cellStyle name="Normal 5 2 21" xfId="50061"/>
    <cellStyle name="Normal 5 2 21 2" xfId="50062"/>
    <cellStyle name="Normal 5 2 21 3" xfId="50063"/>
    <cellStyle name="Normal 5 2 21 4" xfId="50064"/>
    <cellStyle name="Normal 5 2 21 5" xfId="50065"/>
    <cellStyle name="Normal 5 2 21 6" xfId="50066"/>
    <cellStyle name="Normal 5 2 22" xfId="50067"/>
    <cellStyle name="Normal 5 2 22 2" xfId="50068"/>
    <cellStyle name="Normal 5 2 22 3" xfId="50069"/>
    <cellStyle name="Normal 5 2 23" xfId="50070"/>
    <cellStyle name="Normal 5 2 23 2" xfId="50071"/>
    <cellStyle name="Normal 5 2 23 3" xfId="50072"/>
    <cellStyle name="Normal 5 2 23 4" xfId="50073"/>
    <cellStyle name="Normal 5 2 24" xfId="50074"/>
    <cellStyle name="Normal 5 2 25" xfId="50075"/>
    <cellStyle name="Normal 5 2 26" xfId="50076"/>
    <cellStyle name="Normal 5 2 27" xfId="50077"/>
    <cellStyle name="Normal 5 2 28" xfId="50078"/>
    <cellStyle name="Normal 5 2 3" xfId="50079"/>
    <cellStyle name="Normal 5 2 3 10" xfId="50080"/>
    <cellStyle name="Normal 5 2 3 11" xfId="50081"/>
    <cellStyle name="Normal 5 2 3 12" xfId="50082"/>
    <cellStyle name="Normal 5 2 3 13" xfId="50083"/>
    <cellStyle name="Normal 5 2 3 2" xfId="50084"/>
    <cellStyle name="Normal 5 2 3 2 2" xfId="50085"/>
    <cellStyle name="Normal 5 2 3 2 2 2" xfId="50086"/>
    <cellStyle name="Normal 5 2 3 2 2 3" xfId="50087"/>
    <cellStyle name="Normal 5 2 3 2 2 4" xfId="50088"/>
    <cellStyle name="Normal 5 2 3 2 2 5" xfId="50089"/>
    <cellStyle name="Normal 5 2 3 2 2 6" xfId="50090"/>
    <cellStyle name="Normal 5 2 3 2 3" xfId="50091"/>
    <cellStyle name="Normal 5 2 3 2 4" xfId="50092"/>
    <cellStyle name="Normal 5 2 3 2 5" xfId="50093"/>
    <cellStyle name="Normal 5 2 3 2 6" xfId="50094"/>
    <cellStyle name="Normal 5 2 3 2 7" xfId="50095"/>
    <cellStyle name="Normal 5 2 3 3" xfId="50096"/>
    <cellStyle name="Normal 5 2 3 3 2" xfId="50097"/>
    <cellStyle name="Normal 5 2 3 3 2 2" xfId="50098"/>
    <cellStyle name="Normal 5 2 3 3 2 3" xfId="50099"/>
    <cellStyle name="Normal 5 2 3 3 2 4" xfId="50100"/>
    <cellStyle name="Normal 5 2 3 3 2 5" xfId="50101"/>
    <cellStyle name="Normal 5 2 3 3 2 6" xfId="50102"/>
    <cellStyle name="Normal 5 2 3 3 3" xfId="50103"/>
    <cellStyle name="Normal 5 2 3 3 4" xfId="50104"/>
    <cellStyle name="Normal 5 2 3 3 5" xfId="50105"/>
    <cellStyle name="Normal 5 2 3 3 6" xfId="50106"/>
    <cellStyle name="Normal 5 2 3 3 7" xfId="50107"/>
    <cellStyle name="Normal 5 2 3 4" xfId="50108"/>
    <cellStyle name="Normal 5 2 3 4 2" xfId="50109"/>
    <cellStyle name="Normal 5 2 3 4 2 2" xfId="50110"/>
    <cellStyle name="Normal 5 2 3 4 2 3" xfId="50111"/>
    <cellStyle name="Normal 5 2 3 4 2 4" xfId="50112"/>
    <cellStyle name="Normal 5 2 3 4 2 5" xfId="50113"/>
    <cellStyle name="Normal 5 2 3 4 2 6" xfId="50114"/>
    <cellStyle name="Normal 5 2 3 4 3" xfId="50115"/>
    <cellStyle name="Normal 5 2 3 4 4" xfId="50116"/>
    <cellStyle name="Normal 5 2 3 4 5" xfId="50117"/>
    <cellStyle name="Normal 5 2 3 4 6" xfId="50118"/>
    <cellStyle name="Normal 5 2 3 4 7" xfId="50119"/>
    <cellStyle name="Normal 5 2 3 5" xfId="50120"/>
    <cellStyle name="Normal 5 2 3 5 2" xfId="50121"/>
    <cellStyle name="Normal 5 2 3 5 2 2" xfId="50122"/>
    <cellStyle name="Normal 5 2 3 5 2 3" xfId="50123"/>
    <cellStyle name="Normal 5 2 3 5 2 4" xfId="50124"/>
    <cellStyle name="Normal 5 2 3 5 2 5" xfId="50125"/>
    <cellStyle name="Normal 5 2 3 5 2 6" xfId="50126"/>
    <cellStyle name="Normal 5 2 3 5 3" xfId="50127"/>
    <cellStyle name="Normal 5 2 3 5 4" xfId="50128"/>
    <cellStyle name="Normal 5 2 3 5 5" xfId="50129"/>
    <cellStyle name="Normal 5 2 3 5 6" xfId="50130"/>
    <cellStyle name="Normal 5 2 3 5 7" xfId="50131"/>
    <cellStyle name="Normal 5 2 3 6" xfId="50132"/>
    <cellStyle name="Normal 5 2 3 6 2" xfId="50133"/>
    <cellStyle name="Normal 5 2 3 6 2 2" xfId="50134"/>
    <cellStyle name="Normal 5 2 3 6 2 3" xfId="50135"/>
    <cellStyle name="Normal 5 2 3 6 2 4" xfId="50136"/>
    <cellStyle name="Normal 5 2 3 6 2 5" xfId="50137"/>
    <cellStyle name="Normal 5 2 3 6 2 6" xfId="50138"/>
    <cellStyle name="Normal 5 2 3 6 3" xfId="50139"/>
    <cellStyle name="Normal 5 2 3 6 4" xfId="50140"/>
    <cellStyle name="Normal 5 2 3 6 5" xfId="50141"/>
    <cellStyle name="Normal 5 2 3 6 6" xfId="50142"/>
    <cellStyle name="Normal 5 2 3 6 7" xfId="50143"/>
    <cellStyle name="Normal 5 2 3 7" xfId="50144"/>
    <cellStyle name="Normal 5 2 3 7 2" xfId="50145"/>
    <cellStyle name="Normal 5 2 3 7 2 2" xfId="50146"/>
    <cellStyle name="Normal 5 2 3 7 2 3" xfId="50147"/>
    <cellStyle name="Normal 5 2 3 7 2 4" xfId="50148"/>
    <cellStyle name="Normal 5 2 3 7 2 5" xfId="50149"/>
    <cellStyle name="Normal 5 2 3 7 2 6" xfId="50150"/>
    <cellStyle name="Normal 5 2 3 7 3" xfId="50151"/>
    <cellStyle name="Normal 5 2 3 7 4" xfId="50152"/>
    <cellStyle name="Normal 5 2 3 7 5" xfId="50153"/>
    <cellStyle name="Normal 5 2 3 7 6" xfId="50154"/>
    <cellStyle name="Normal 5 2 3 7 7" xfId="50155"/>
    <cellStyle name="Normal 5 2 3 8" xfId="50156"/>
    <cellStyle name="Normal 5 2 3 8 2" xfId="50157"/>
    <cellStyle name="Normal 5 2 3 8 3" xfId="50158"/>
    <cellStyle name="Normal 5 2 3 8 4" xfId="50159"/>
    <cellStyle name="Normal 5 2 3 8 5" xfId="50160"/>
    <cellStyle name="Normal 5 2 3 8 6" xfId="50161"/>
    <cellStyle name="Normal 5 2 3 9" xfId="50162"/>
    <cellStyle name="Normal 5 2 4" xfId="50163"/>
    <cellStyle name="Normal 5 2 4 10" xfId="50164"/>
    <cellStyle name="Normal 5 2 4 11" xfId="50165"/>
    <cellStyle name="Normal 5 2 4 12" xfId="50166"/>
    <cellStyle name="Normal 5 2 4 13" xfId="50167"/>
    <cellStyle name="Normal 5 2 4 2" xfId="50168"/>
    <cellStyle name="Normal 5 2 4 2 2" xfId="50169"/>
    <cellStyle name="Normal 5 2 4 2 2 2" xfId="50170"/>
    <cellStyle name="Normal 5 2 4 2 2 3" xfId="50171"/>
    <cellStyle name="Normal 5 2 4 2 2 4" xfId="50172"/>
    <cellStyle name="Normal 5 2 4 2 2 5" xfId="50173"/>
    <cellStyle name="Normal 5 2 4 2 2 6" xfId="50174"/>
    <cellStyle name="Normal 5 2 4 2 3" xfId="50175"/>
    <cellStyle name="Normal 5 2 4 2 4" xfId="50176"/>
    <cellStyle name="Normal 5 2 4 2 5" xfId="50177"/>
    <cellStyle name="Normal 5 2 4 2 5 2" xfId="50178"/>
    <cellStyle name="Normal 5 2 4 2 6" xfId="50179"/>
    <cellStyle name="Normal 5 2 4 2 7" xfId="50180"/>
    <cellStyle name="Normal 5 2 4 2 8" xfId="50181"/>
    <cellStyle name="Normal 5 2 4 2 9" xfId="50182"/>
    <cellStyle name="Normal 5 2 4 3" xfId="50183"/>
    <cellStyle name="Normal 5 2 4 3 2" xfId="50184"/>
    <cellStyle name="Normal 5 2 4 3 2 2" xfId="50185"/>
    <cellStyle name="Normal 5 2 4 3 2 3" xfId="50186"/>
    <cellStyle name="Normal 5 2 4 3 2 4" xfId="50187"/>
    <cellStyle name="Normal 5 2 4 3 2 5" xfId="50188"/>
    <cellStyle name="Normal 5 2 4 3 2 6" xfId="50189"/>
    <cellStyle name="Normal 5 2 4 3 3" xfId="50190"/>
    <cellStyle name="Normal 5 2 4 3 4" xfId="50191"/>
    <cellStyle name="Normal 5 2 4 3 5" xfId="50192"/>
    <cellStyle name="Normal 5 2 4 3 6" xfId="50193"/>
    <cellStyle name="Normal 5 2 4 3 7" xfId="50194"/>
    <cellStyle name="Normal 5 2 4 4" xfId="50195"/>
    <cellStyle name="Normal 5 2 4 4 2" xfId="50196"/>
    <cellStyle name="Normal 5 2 4 4 2 2" xfId="50197"/>
    <cellStyle name="Normal 5 2 4 4 2 3" xfId="50198"/>
    <cellStyle name="Normal 5 2 4 4 2 4" xfId="50199"/>
    <cellStyle name="Normal 5 2 4 4 2 5" xfId="50200"/>
    <cellStyle name="Normal 5 2 4 4 2 6" xfId="50201"/>
    <cellStyle name="Normal 5 2 4 4 3" xfId="50202"/>
    <cellStyle name="Normal 5 2 4 4 4" xfId="50203"/>
    <cellStyle name="Normal 5 2 4 4 5" xfId="50204"/>
    <cellStyle name="Normal 5 2 4 4 6" xfId="50205"/>
    <cellStyle name="Normal 5 2 4 4 7" xfId="50206"/>
    <cellStyle name="Normal 5 2 4 5" xfId="50207"/>
    <cellStyle name="Normal 5 2 4 5 2" xfId="50208"/>
    <cellStyle name="Normal 5 2 4 5 2 2" xfId="50209"/>
    <cellStyle name="Normal 5 2 4 5 2 3" xfId="50210"/>
    <cellStyle name="Normal 5 2 4 5 2 4" xfId="50211"/>
    <cellStyle name="Normal 5 2 4 5 2 5" xfId="50212"/>
    <cellStyle name="Normal 5 2 4 5 2 6" xfId="50213"/>
    <cellStyle name="Normal 5 2 4 5 3" xfId="50214"/>
    <cellStyle name="Normal 5 2 4 5 4" xfId="50215"/>
    <cellStyle name="Normal 5 2 4 5 5" xfId="50216"/>
    <cellStyle name="Normal 5 2 4 5 6" xfId="50217"/>
    <cellStyle name="Normal 5 2 4 5 7" xfId="50218"/>
    <cellStyle name="Normal 5 2 4 6" xfId="50219"/>
    <cellStyle name="Normal 5 2 4 6 2" xfId="50220"/>
    <cellStyle name="Normal 5 2 4 6 2 2" xfId="50221"/>
    <cellStyle name="Normal 5 2 4 6 2 3" xfId="50222"/>
    <cellStyle name="Normal 5 2 4 6 2 4" xfId="50223"/>
    <cellStyle name="Normal 5 2 4 6 2 5" xfId="50224"/>
    <cellStyle name="Normal 5 2 4 6 2 6" xfId="50225"/>
    <cellStyle name="Normal 5 2 4 6 3" xfId="50226"/>
    <cellStyle name="Normal 5 2 4 6 3 2" xfId="50227"/>
    <cellStyle name="Normal 5 2 4 6 3 2 2" xfId="50228"/>
    <cellStyle name="Normal 5 2 4 6 3 3" xfId="50229"/>
    <cellStyle name="Normal 5 2 4 6 4" xfId="50230"/>
    <cellStyle name="Normal 5 2 4 6 5" xfId="50231"/>
    <cellStyle name="Normal 5 2 4 6 6" xfId="50232"/>
    <cellStyle name="Normal 5 2 4 6 7" xfId="50233"/>
    <cellStyle name="Normal 5 2 4 7" xfId="50234"/>
    <cellStyle name="Normal 5 2 4 7 2" xfId="50235"/>
    <cellStyle name="Normal 5 2 4 7 2 2" xfId="50236"/>
    <cellStyle name="Normal 5 2 4 7 2 3" xfId="50237"/>
    <cellStyle name="Normal 5 2 4 7 2 4" xfId="50238"/>
    <cellStyle name="Normal 5 2 4 7 2 5" xfId="50239"/>
    <cellStyle name="Normal 5 2 4 7 2 6" xfId="50240"/>
    <cellStyle name="Normal 5 2 4 7 3" xfId="50241"/>
    <cellStyle name="Normal 5 2 4 7 4" xfId="50242"/>
    <cellStyle name="Normal 5 2 4 7 5" xfId="50243"/>
    <cellStyle name="Normal 5 2 4 7 6" xfId="50244"/>
    <cellStyle name="Normal 5 2 4 7 7" xfId="50245"/>
    <cellStyle name="Normal 5 2 4 8" xfId="50246"/>
    <cellStyle name="Normal 5 2 4 8 2" xfId="50247"/>
    <cellStyle name="Normal 5 2 4 8 3" xfId="50248"/>
    <cellStyle name="Normal 5 2 4 8 4" xfId="50249"/>
    <cellStyle name="Normal 5 2 4 8 5" xfId="50250"/>
    <cellStyle name="Normal 5 2 4 8 6" xfId="50251"/>
    <cellStyle name="Normal 5 2 4 9" xfId="50252"/>
    <cellStyle name="Normal 5 2 5" xfId="50253"/>
    <cellStyle name="Normal 5 2 5 10" xfId="50254"/>
    <cellStyle name="Normal 5 2 5 11" xfId="50255"/>
    <cellStyle name="Normal 5 2 5 12" xfId="50256"/>
    <cellStyle name="Normal 5 2 5 13" xfId="50257"/>
    <cellStyle name="Normal 5 2 5 2" xfId="50258"/>
    <cellStyle name="Normal 5 2 5 2 2" xfId="50259"/>
    <cellStyle name="Normal 5 2 5 2 2 2" xfId="50260"/>
    <cellStyle name="Normal 5 2 5 2 2 3" xfId="50261"/>
    <cellStyle name="Normal 5 2 5 2 2 4" xfId="50262"/>
    <cellStyle name="Normal 5 2 5 2 2 5" xfId="50263"/>
    <cellStyle name="Normal 5 2 5 2 2 6" xfId="50264"/>
    <cellStyle name="Normal 5 2 5 2 3" xfId="50265"/>
    <cellStyle name="Normal 5 2 5 2 4" xfId="50266"/>
    <cellStyle name="Normal 5 2 5 2 5" xfId="50267"/>
    <cellStyle name="Normal 5 2 5 2 5 2" xfId="50268"/>
    <cellStyle name="Normal 5 2 5 2 6" xfId="50269"/>
    <cellStyle name="Normal 5 2 5 2 7" xfId="50270"/>
    <cellStyle name="Normal 5 2 5 2 8" xfId="50271"/>
    <cellStyle name="Normal 5 2 5 2 9" xfId="50272"/>
    <cellStyle name="Normal 5 2 5 3" xfId="50273"/>
    <cellStyle name="Normal 5 2 5 3 2" xfId="50274"/>
    <cellStyle name="Normal 5 2 5 3 2 2" xfId="50275"/>
    <cellStyle name="Normal 5 2 5 3 2 3" xfId="50276"/>
    <cellStyle name="Normal 5 2 5 3 2 4" xfId="50277"/>
    <cellStyle name="Normal 5 2 5 3 2 5" xfId="50278"/>
    <cellStyle name="Normal 5 2 5 3 2 6" xfId="50279"/>
    <cellStyle name="Normal 5 2 5 3 3" xfId="50280"/>
    <cellStyle name="Normal 5 2 5 3 4" xfId="50281"/>
    <cellStyle name="Normal 5 2 5 3 5" xfId="50282"/>
    <cellStyle name="Normal 5 2 5 3 6" xfId="50283"/>
    <cellStyle name="Normal 5 2 5 3 7" xfId="50284"/>
    <cellStyle name="Normal 5 2 5 4" xfId="50285"/>
    <cellStyle name="Normal 5 2 5 4 2" xfId="50286"/>
    <cellStyle name="Normal 5 2 5 4 2 2" xfId="50287"/>
    <cellStyle name="Normal 5 2 5 4 2 3" xfId="50288"/>
    <cellStyle name="Normal 5 2 5 4 2 4" xfId="50289"/>
    <cellStyle name="Normal 5 2 5 4 2 5" xfId="50290"/>
    <cellStyle name="Normal 5 2 5 4 2 6" xfId="50291"/>
    <cellStyle name="Normal 5 2 5 4 3" xfId="50292"/>
    <cellStyle name="Normal 5 2 5 4 4" xfId="50293"/>
    <cellStyle name="Normal 5 2 5 4 5" xfId="50294"/>
    <cellStyle name="Normal 5 2 5 4 6" xfId="50295"/>
    <cellStyle name="Normal 5 2 5 4 7" xfId="50296"/>
    <cellStyle name="Normal 5 2 5 5" xfId="50297"/>
    <cellStyle name="Normal 5 2 5 5 2" xfId="50298"/>
    <cellStyle name="Normal 5 2 5 5 2 2" xfId="50299"/>
    <cellStyle name="Normal 5 2 5 5 2 3" xfId="50300"/>
    <cellStyle name="Normal 5 2 5 5 2 4" xfId="50301"/>
    <cellStyle name="Normal 5 2 5 5 2 5" xfId="50302"/>
    <cellStyle name="Normal 5 2 5 5 2 6" xfId="50303"/>
    <cellStyle name="Normal 5 2 5 5 3" xfId="50304"/>
    <cellStyle name="Normal 5 2 5 5 4" xfId="50305"/>
    <cellStyle name="Normal 5 2 5 5 5" xfId="50306"/>
    <cellStyle name="Normal 5 2 5 5 6" xfId="50307"/>
    <cellStyle name="Normal 5 2 5 5 7" xfId="50308"/>
    <cellStyle name="Normal 5 2 5 6" xfId="50309"/>
    <cellStyle name="Normal 5 2 5 6 2" xfId="50310"/>
    <cellStyle name="Normal 5 2 5 6 2 2" xfId="50311"/>
    <cellStyle name="Normal 5 2 5 6 2 3" xfId="50312"/>
    <cellStyle name="Normal 5 2 5 6 2 4" xfId="50313"/>
    <cellStyle name="Normal 5 2 5 6 2 5" xfId="50314"/>
    <cellStyle name="Normal 5 2 5 6 2 6" xfId="50315"/>
    <cellStyle name="Normal 5 2 5 6 3" xfId="50316"/>
    <cellStyle name="Normal 5 2 5 6 4" xfId="50317"/>
    <cellStyle name="Normal 5 2 5 6 5" xfId="50318"/>
    <cellStyle name="Normal 5 2 5 6 6" xfId="50319"/>
    <cellStyle name="Normal 5 2 5 6 7" xfId="50320"/>
    <cellStyle name="Normal 5 2 5 7" xfId="50321"/>
    <cellStyle name="Normal 5 2 5 7 2" xfId="50322"/>
    <cellStyle name="Normal 5 2 5 7 2 2" xfId="50323"/>
    <cellStyle name="Normal 5 2 5 7 2 3" xfId="50324"/>
    <cellStyle name="Normal 5 2 5 7 2 4" xfId="50325"/>
    <cellStyle name="Normal 5 2 5 7 2 5" xfId="50326"/>
    <cellStyle name="Normal 5 2 5 7 2 6" xfId="50327"/>
    <cellStyle name="Normal 5 2 5 7 3" xfId="50328"/>
    <cellStyle name="Normal 5 2 5 7 4" xfId="50329"/>
    <cellStyle name="Normal 5 2 5 7 5" xfId="50330"/>
    <cellStyle name="Normal 5 2 5 7 6" xfId="50331"/>
    <cellStyle name="Normal 5 2 5 7 7" xfId="50332"/>
    <cellStyle name="Normal 5 2 5 8" xfId="50333"/>
    <cellStyle name="Normal 5 2 5 8 2" xfId="50334"/>
    <cellStyle name="Normal 5 2 5 8 3" xfId="50335"/>
    <cellStyle name="Normal 5 2 5 8 4" xfId="50336"/>
    <cellStyle name="Normal 5 2 5 8 5" xfId="50337"/>
    <cellStyle name="Normal 5 2 5 8 6" xfId="50338"/>
    <cellStyle name="Normal 5 2 5 9" xfId="50339"/>
    <cellStyle name="Normal 5 2 6" xfId="50340"/>
    <cellStyle name="Normal 5 2 6 10" xfId="50341"/>
    <cellStyle name="Normal 5 2 6 11" xfId="50342"/>
    <cellStyle name="Normal 5 2 6 12" xfId="50343"/>
    <cellStyle name="Normal 5 2 6 13" xfId="50344"/>
    <cellStyle name="Normal 5 2 6 2" xfId="50345"/>
    <cellStyle name="Normal 5 2 6 2 2" xfId="50346"/>
    <cellStyle name="Normal 5 2 6 2 2 2" xfId="50347"/>
    <cellStyle name="Normal 5 2 6 2 2 2 2" xfId="50348"/>
    <cellStyle name="Normal 5 2 6 2 2 3" xfId="50349"/>
    <cellStyle name="Normal 5 2 6 2 2 4" xfId="50350"/>
    <cellStyle name="Normal 5 2 6 2 2 5" xfId="50351"/>
    <cellStyle name="Normal 5 2 6 2 2 6" xfId="50352"/>
    <cellStyle name="Normal 5 2 6 2 3" xfId="50353"/>
    <cellStyle name="Normal 5 2 6 2 4" xfId="50354"/>
    <cellStyle name="Normal 5 2 6 2 5" xfId="50355"/>
    <cellStyle name="Normal 5 2 6 2 6" xfId="50356"/>
    <cellStyle name="Normal 5 2 6 2 7" xfId="50357"/>
    <cellStyle name="Normal 5 2 6 3" xfId="50358"/>
    <cellStyle name="Normal 5 2 6 3 2" xfId="50359"/>
    <cellStyle name="Normal 5 2 6 3 2 2" xfId="50360"/>
    <cellStyle name="Normal 5 2 6 3 2 3" xfId="50361"/>
    <cellStyle name="Normal 5 2 6 3 2 4" xfId="50362"/>
    <cellStyle name="Normal 5 2 6 3 2 5" xfId="50363"/>
    <cellStyle name="Normal 5 2 6 3 2 6" xfId="50364"/>
    <cellStyle name="Normal 5 2 6 3 3" xfId="50365"/>
    <cellStyle name="Normal 5 2 6 3 4" xfId="50366"/>
    <cellStyle name="Normal 5 2 6 3 5" xfId="50367"/>
    <cellStyle name="Normal 5 2 6 3 6" xfId="50368"/>
    <cellStyle name="Normal 5 2 6 3 7" xfId="50369"/>
    <cellStyle name="Normal 5 2 6 4" xfId="50370"/>
    <cellStyle name="Normal 5 2 6 4 2" xfId="50371"/>
    <cellStyle name="Normal 5 2 6 4 2 2" xfId="50372"/>
    <cellStyle name="Normal 5 2 6 4 2 3" xfId="50373"/>
    <cellStyle name="Normal 5 2 6 4 2 4" xfId="50374"/>
    <cellStyle name="Normal 5 2 6 4 2 5" xfId="50375"/>
    <cellStyle name="Normal 5 2 6 4 2 6" xfId="50376"/>
    <cellStyle name="Normal 5 2 6 4 3" xfId="50377"/>
    <cellStyle name="Normal 5 2 6 4 4" xfId="50378"/>
    <cellStyle name="Normal 5 2 6 4 5" xfId="50379"/>
    <cellStyle name="Normal 5 2 6 4 6" xfId="50380"/>
    <cellStyle name="Normal 5 2 6 4 7" xfId="50381"/>
    <cellStyle name="Normal 5 2 6 5" xfId="50382"/>
    <cellStyle name="Normal 5 2 6 5 2" xfId="50383"/>
    <cellStyle name="Normal 5 2 6 5 2 2" xfId="50384"/>
    <cellStyle name="Normal 5 2 6 5 2 3" xfId="50385"/>
    <cellStyle name="Normal 5 2 6 5 2 4" xfId="50386"/>
    <cellStyle name="Normal 5 2 6 5 2 5" xfId="50387"/>
    <cellStyle name="Normal 5 2 6 5 2 6" xfId="50388"/>
    <cellStyle name="Normal 5 2 6 5 3" xfId="50389"/>
    <cellStyle name="Normal 5 2 6 5 4" xfId="50390"/>
    <cellStyle name="Normal 5 2 6 5 5" xfId="50391"/>
    <cellStyle name="Normal 5 2 6 5 6" xfId="50392"/>
    <cellStyle name="Normal 5 2 6 5 7" xfId="50393"/>
    <cellStyle name="Normal 5 2 6 6" xfId="50394"/>
    <cellStyle name="Normal 5 2 6 6 2" xfId="50395"/>
    <cellStyle name="Normal 5 2 6 6 2 2" xfId="50396"/>
    <cellStyle name="Normal 5 2 6 6 2 3" xfId="50397"/>
    <cellStyle name="Normal 5 2 6 6 2 4" xfId="50398"/>
    <cellStyle name="Normal 5 2 6 6 2 5" xfId="50399"/>
    <cellStyle name="Normal 5 2 6 6 2 6" xfId="50400"/>
    <cellStyle name="Normal 5 2 6 6 3" xfId="50401"/>
    <cellStyle name="Normal 5 2 6 6 4" xfId="50402"/>
    <cellStyle name="Normal 5 2 6 6 5" xfId="50403"/>
    <cellStyle name="Normal 5 2 6 6 6" xfId="50404"/>
    <cellStyle name="Normal 5 2 6 6 7" xfId="50405"/>
    <cellStyle name="Normal 5 2 6 7" xfId="50406"/>
    <cellStyle name="Normal 5 2 6 7 2" xfId="50407"/>
    <cellStyle name="Normal 5 2 6 7 2 2" xfId="50408"/>
    <cellStyle name="Normal 5 2 6 7 2 3" xfId="50409"/>
    <cellStyle name="Normal 5 2 6 7 2 4" xfId="50410"/>
    <cellStyle name="Normal 5 2 6 7 2 5" xfId="50411"/>
    <cellStyle name="Normal 5 2 6 7 2 6" xfId="50412"/>
    <cellStyle name="Normal 5 2 6 7 3" xfId="50413"/>
    <cellStyle name="Normal 5 2 6 7 4" xfId="50414"/>
    <cellStyle name="Normal 5 2 6 7 5" xfId="50415"/>
    <cellStyle name="Normal 5 2 6 7 6" xfId="50416"/>
    <cellStyle name="Normal 5 2 6 7 7" xfId="50417"/>
    <cellStyle name="Normal 5 2 6 8" xfId="50418"/>
    <cellStyle name="Normal 5 2 6 8 2" xfId="50419"/>
    <cellStyle name="Normal 5 2 6 8 3" xfId="50420"/>
    <cellStyle name="Normal 5 2 6 8 4" xfId="50421"/>
    <cellStyle name="Normal 5 2 6 8 5" xfId="50422"/>
    <cellStyle name="Normal 5 2 6 8 6" xfId="50423"/>
    <cellStyle name="Normal 5 2 6 9" xfId="50424"/>
    <cellStyle name="Normal 5 2 6 9 2" xfId="50425"/>
    <cellStyle name="Normal 5 2 7" xfId="50426"/>
    <cellStyle name="Normal 5 2 7 10" xfId="50427"/>
    <cellStyle name="Normal 5 2 7 11" xfId="50428"/>
    <cellStyle name="Normal 5 2 7 12" xfId="50429"/>
    <cellStyle name="Normal 5 2 7 13" xfId="50430"/>
    <cellStyle name="Normal 5 2 7 2" xfId="50431"/>
    <cellStyle name="Normal 5 2 7 2 2" xfId="50432"/>
    <cellStyle name="Normal 5 2 7 2 2 2" xfId="50433"/>
    <cellStyle name="Normal 5 2 7 2 2 3" xfId="50434"/>
    <cellStyle name="Normal 5 2 7 2 2 4" xfId="50435"/>
    <cellStyle name="Normal 5 2 7 2 2 5" xfId="50436"/>
    <cellStyle name="Normal 5 2 7 2 2 6" xfId="50437"/>
    <cellStyle name="Normal 5 2 7 2 3" xfId="50438"/>
    <cellStyle name="Normal 5 2 7 2 4" xfId="50439"/>
    <cellStyle name="Normal 5 2 7 2 5" xfId="50440"/>
    <cellStyle name="Normal 5 2 7 2 6" xfId="50441"/>
    <cellStyle name="Normal 5 2 7 2 7" xfId="50442"/>
    <cellStyle name="Normal 5 2 7 3" xfId="50443"/>
    <cellStyle name="Normal 5 2 7 3 2" xfId="50444"/>
    <cellStyle name="Normal 5 2 7 3 2 2" xfId="50445"/>
    <cellStyle name="Normal 5 2 7 3 2 3" xfId="50446"/>
    <cellStyle name="Normal 5 2 7 3 2 4" xfId="50447"/>
    <cellStyle name="Normal 5 2 7 3 2 5" xfId="50448"/>
    <cellStyle name="Normal 5 2 7 3 2 6" xfId="50449"/>
    <cellStyle name="Normal 5 2 7 3 3" xfId="50450"/>
    <cellStyle name="Normal 5 2 7 3 4" xfId="50451"/>
    <cellStyle name="Normal 5 2 7 3 5" xfId="50452"/>
    <cellStyle name="Normal 5 2 7 3 6" xfId="50453"/>
    <cellStyle name="Normal 5 2 7 3 7" xfId="50454"/>
    <cellStyle name="Normal 5 2 7 4" xfId="50455"/>
    <cellStyle name="Normal 5 2 7 4 2" xfId="50456"/>
    <cellStyle name="Normal 5 2 7 4 2 2" xfId="50457"/>
    <cellStyle name="Normal 5 2 7 4 2 3" xfId="50458"/>
    <cellStyle name="Normal 5 2 7 4 2 4" xfId="50459"/>
    <cellStyle name="Normal 5 2 7 4 2 5" xfId="50460"/>
    <cellStyle name="Normal 5 2 7 4 2 6" xfId="50461"/>
    <cellStyle name="Normal 5 2 7 4 3" xfId="50462"/>
    <cellStyle name="Normal 5 2 7 4 4" xfId="50463"/>
    <cellStyle name="Normal 5 2 7 4 5" xfId="50464"/>
    <cellStyle name="Normal 5 2 7 4 6" xfId="50465"/>
    <cellStyle name="Normal 5 2 7 4 7" xfId="50466"/>
    <cellStyle name="Normal 5 2 7 5" xfId="50467"/>
    <cellStyle name="Normal 5 2 7 5 2" xfId="50468"/>
    <cellStyle name="Normal 5 2 7 5 2 2" xfId="50469"/>
    <cellStyle name="Normal 5 2 7 5 2 3" xfId="50470"/>
    <cellStyle name="Normal 5 2 7 5 2 4" xfId="50471"/>
    <cellStyle name="Normal 5 2 7 5 2 5" xfId="50472"/>
    <cellStyle name="Normal 5 2 7 5 2 6" xfId="50473"/>
    <cellStyle name="Normal 5 2 7 5 3" xfId="50474"/>
    <cellStyle name="Normal 5 2 7 5 4" xfId="50475"/>
    <cellStyle name="Normal 5 2 7 5 5" xfId="50476"/>
    <cellStyle name="Normal 5 2 7 5 6" xfId="50477"/>
    <cellStyle name="Normal 5 2 7 5 7" xfId="50478"/>
    <cellStyle name="Normal 5 2 7 6" xfId="50479"/>
    <cellStyle name="Normal 5 2 7 6 2" xfId="50480"/>
    <cellStyle name="Normal 5 2 7 6 2 2" xfId="50481"/>
    <cellStyle name="Normal 5 2 7 6 2 3" xfId="50482"/>
    <cellStyle name="Normal 5 2 7 6 2 4" xfId="50483"/>
    <cellStyle name="Normal 5 2 7 6 2 5" xfId="50484"/>
    <cellStyle name="Normal 5 2 7 6 2 6" xfId="50485"/>
    <cellStyle name="Normal 5 2 7 6 3" xfId="50486"/>
    <cellStyle name="Normal 5 2 7 6 4" xfId="50487"/>
    <cellStyle name="Normal 5 2 7 6 5" xfId="50488"/>
    <cellStyle name="Normal 5 2 7 6 6" xfId="50489"/>
    <cellStyle name="Normal 5 2 7 6 7" xfId="50490"/>
    <cellStyle name="Normal 5 2 7 7" xfId="50491"/>
    <cellStyle name="Normal 5 2 7 7 2" xfId="50492"/>
    <cellStyle name="Normal 5 2 7 7 2 2" xfId="50493"/>
    <cellStyle name="Normal 5 2 7 7 2 3" xfId="50494"/>
    <cellStyle name="Normal 5 2 7 7 2 4" xfId="50495"/>
    <cellStyle name="Normal 5 2 7 7 2 5" xfId="50496"/>
    <cellStyle name="Normal 5 2 7 7 2 6" xfId="50497"/>
    <cellStyle name="Normal 5 2 7 7 3" xfId="50498"/>
    <cellStyle name="Normal 5 2 7 7 4" xfId="50499"/>
    <cellStyle name="Normal 5 2 7 7 5" xfId="50500"/>
    <cellStyle name="Normal 5 2 7 7 6" xfId="50501"/>
    <cellStyle name="Normal 5 2 7 7 7" xfId="50502"/>
    <cellStyle name="Normal 5 2 7 8" xfId="50503"/>
    <cellStyle name="Normal 5 2 7 8 2" xfId="50504"/>
    <cellStyle name="Normal 5 2 7 8 3" xfId="50505"/>
    <cellStyle name="Normal 5 2 7 8 4" xfId="50506"/>
    <cellStyle name="Normal 5 2 7 8 5" xfId="50507"/>
    <cellStyle name="Normal 5 2 7 8 6" xfId="50508"/>
    <cellStyle name="Normal 5 2 7 9" xfId="50509"/>
    <cellStyle name="Normal 5 2 8" xfId="50510"/>
    <cellStyle name="Normal 5 2 8 10" xfId="50511"/>
    <cellStyle name="Normal 5 2 8 11" xfId="50512"/>
    <cellStyle name="Normal 5 2 8 12" xfId="50513"/>
    <cellStyle name="Normal 5 2 8 13" xfId="50514"/>
    <cellStyle name="Normal 5 2 8 2" xfId="50515"/>
    <cellStyle name="Normal 5 2 8 2 2" xfId="50516"/>
    <cellStyle name="Normal 5 2 8 2 2 2" xfId="50517"/>
    <cellStyle name="Normal 5 2 8 2 2 2 2" xfId="50518"/>
    <cellStyle name="Normal 5 2 8 2 2 3" xfId="50519"/>
    <cellStyle name="Normal 5 2 8 2 2 4" xfId="50520"/>
    <cellStyle name="Normal 5 2 8 2 2 5" xfId="50521"/>
    <cellStyle name="Normal 5 2 8 2 2 6" xfId="50522"/>
    <cellStyle name="Normal 5 2 8 2 3" xfId="50523"/>
    <cellStyle name="Normal 5 2 8 2 4" xfId="50524"/>
    <cellStyle name="Normal 5 2 8 2 5" xfId="50525"/>
    <cellStyle name="Normal 5 2 8 2 6" xfId="50526"/>
    <cellStyle name="Normal 5 2 8 2 7" xfId="50527"/>
    <cellStyle name="Normal 5 2 8 3" xfId="50528"/>
    <cellStyle name="Normal 5 2 8 3 2" xfId="50529"/>
    <cellStyle name="Normal 5 2 8 3 2 2" xfId="50530"/>
    <cellStyle name="Normal 5 2 8 3 2 3" xfId="50531"/>
    <cellStyle name="Normal 5 2 8 3 2 4" xfId="50532"/>
    <cellStyle name="Normal 5 2 8 3 2 5" xfId="50533"/>
    <cellStyle name="Normal 5 2 8 3 2 6" xfId="50534"/>
    <cellStyle name="Normal 5 2 8 3 3" xfId="50535"/>
    <cellStyle name="Normal 5 2 8 3 4" xfId="50536"/>
    <cellStyle name="Normal 5 2 8 3 5" xfId="50537"/>
    <cellStyle name="Normal 5 2 8 3 6" xfId="50538"/>
    <cellStyle name="Normal 5 2 8 3 7" xfId="50539"/>
    <cellStyle name="Normal 5 2 8 4" xfId="50540"/>
    <cellStyle name="Normal 5 2 8 4 2" xfId="50541"/>
    <cellStyle name="Normal 5 2 8 4 2 2" xfId="50542"/>
    <cellStyle name="Normal 5 2 8 4 2 3" xfId="50543"/>
    <cellStyle name="Normal 5 2 8 4 2 4" xfId="50544"/>
    <cellStyle name="Normal 5 2 8 4 2 5" xfId="50545"/>
    <cellStyle name="Normal 5 2 8 4 2 6" xfId="50546"/>
    <cellStyle name="Normal 5 2 8 4 3" xfId="50547"/>
    <cellStyle name="Normal 5 2 8 4 4" xfId="50548"/>
    <cellStyle name="Normal 5 2 8 4 5" xfId="50549"/>
    <cellStyle name="Normal 5 2 8 4 6" xfId="50550"/>
    <cellStyle name="Normal 5 2 8 4 7" xfId="50551"/>
    <cellStyle name="Normal 5 2 8 5" xfId="50552"/>
    <cellStyle name="Normal 5 2 8 5 2" xfId="50553"/>
    <cellStyle name="Normal 5 2 8 5 2 2" xfId="50554"/>
    <cellStyle name="Normal 5 2 8 5 2 3" xfId="50555"/>
    <cellStyle name="Normal 5 2 8 5 2 4" xfId="50556"/>
    <cellStyle name="Normal 5 2 8 5 2 5" xfId="50557"/>
    <cellStyle name="Normal 5 2 8 5 2 6" xfId="50558"/>
    <cellStyle name="Normal 5 2 8 5 3" xfId="50559"/>
    <cellStyle name="Normal 5 2 8 5 4" xfId="50560"/>
    <cellStyle name="Normal 5 2 8 5 5" xfId="50561"/>
    <cellStyle name="Normal 5 2 8 5 6" xfId="50562"/>
    <cellStyle name="Normal 5 2 8 5 7" xfId="50563"/>
    <cellStyle name="Normal 5 2 8 6" xfId="50564"/>
    <cellStyle name="Normal 5 2 8 6 2" xfId="50565"/>
    <cellStyle name="Normal 5 2 8 6 2 2" xfId="50566"/>
    <cellStyle name="Normal 5 2 8 6 2 3" xfId="50567"/>
    <cellStyle name="Normal 5 2 8 6 2 4" xfId="50568"/>
    <cellStyle name="Normal 5 2 8 6 2 5" xfId="50569"/>
    <cellStyle name="Normal 5 2 8 6 2 6" xfId="50570"/>
    <cellStyle name="Normal 5 2 8 6 3" xfId="50571"/>
    <cellStyle name="Normal 5 2 8 6 4" xfId="50572"/>
    <cellStyle name="Normal 5 2 8 6 5" xfId="50573"/>
    <cellStyle name="Normal 5 2 8 6 6" xfId="50574"/>
    <cellStyle name="Normal 5 2 8 6 7" xfId="50575"/>
    <cellStyle name="Normal 5 2 8 7" xfId="50576"/>
    <cellStyle name="Normal 5 2 8 7 2" xfId="50577"/>
    <cellStyle name="Normal 5 2 8 7 2 2" xfId="50578"/>
    <cellStyle name="Normal 5 2 8 7 2 3" xfId="50579"/>
    <cellStyle name="Normal 5 2 8 7 2 4" xfId="50580"/>
    <cellStyle name="Normal 5 2 8 7 2 5" xfId="50581"/>
    <cellStyle name="Normal 5 2 8 7 2 6" xfId="50582"/>
    <cellStyle name="Normal 5 2 8 7 3" xfId="50583"/>
    <cellStyle name="Normal 5 2 8 7 4" xfId="50584"/>
    <cellStyle name="Normal 5 2 8 7 5" xfId="50585"/>
    <cellStyle name="Normal 5 2 8 7 6" xfId="50586"/>
    <cellStyle name="Normal 5 2 8 7 7" xfId="50587"/>
    <cellStyle name="Normal 5 2 8 8" xfId="50588"/>
    <cellStyle name="Normal 5 2 8 8 2" xfId="50589"/>
    <cellStyle name="Normal 5 2 8 8 3" xfId="50590"/>
    <cellStyle name="Normal 5 2 8 8 4" xfId="50591"/>
    <cellStyle name="Normal 5 2 8 8 5" xfId="50592"/>
    <cellStyle name="Normal 5 2 8 8 6" xfId="50593"/>
    <cellStyle name="Normal 5 2 8 9" xfId="50594"/>
    <cellStyle name="Normal 5 2 9" xfId="50595"/>
    <cellStyle name="Normal 5 2 9 10" xfId="50596"/>
    <cellStyle name="Normal 5 2 9 11" xfId="50597"/>
    <cellStyle name="Normal 5 2 9 12" xfId="50598"/>
    <cellStyle name="Normal 5 2 9 13" xfId="50599"/>
    <cellStyle name="Normal 5 2 9 2" xfId="50600"/>
    <cellStyle name="Normal 5 2 9 2 2" xfId="50601"/>
    <cellStyle name="Normal 5 2 9 2 2 2" xfId="50602"/>
    <cellStyle name="Normal 5 2 9 2 2 3" xfId="50603"/>
    <cellStyle name="Normal 5 2 9 2 2 4" xfId="50604"/>
    <cellStyle name="Normal 5 2 9 2 2 5" xfId="50605"/>
    <cellStyle name="Normal 5 2 9 2 2 6" xfId="50606"/>
    <cellStyle name="Normal 5 2 9 2 3" xfId="50607"/>
    <cellStyle name="Normal 5 2 9 2 4" xfId="50608"/>
    <cellStyle name="Normal 5 2 9 2 4 2" xfId="50609"/>
    <cellStyle name="Normal 5 2 9 2 4 2 2" xfId="50610"/>
    <cellStyle name="Normal 5 2 9 2 4 3" xfId="50611"/>
    <cellStyle name="Normal 5 2 9 2 5" xfId="50612"/>
    <cellStyle name="Normal 5 2 9 2 6" xfId="50613"/>
    <cellStyle name="Normal 5 2 9 2 7" xfId="50614"/>
    <cellStyle name="Normal 5 2 9 3" xfId="50615"/>
    <cellStyle name="Normal 5 2 9 3 2" xfId="50616"/>
    <cellStyle name="Normal 5 2 9 3 2 2" xfId="50617"/>
    <cellStyle name="Normal 5 2 9 3 2 3" xfId="50618"/>
    <cellStyle name="Normal 5 2 9 3 2 4" xfId="50619"/>
    <cellStyle name="Normal 5 2 9 3 2 5" xfId="50620"/>
    <cellStyle name="Normal 5 2 9 3 2 6" xfId="50621"/>
    <cellStyle name="Normal 5 2 9 3 3" xfId="50622"/>
    <cellStyle name="Normal 5 2 9 3 4" xfId="50623"/>
    <cellStyle name="Normal 5 2 9 3 5" xfId="50624"/>
    <cellStyle name="Normal 5 2 9 3 6" xfId="50625"/>
    <cellStyle name="Normal 5 2 9 3 7" xfId="50626"/>
    <cellStyle name="Normal 5 2 9 4" xfId="50627"/>
    <cellStyle name="Normal 5 2 9 4 2" xfId="50628"/>
    <cellStyle name="Normal 5 2 9 4 2 2" xfId="50629"/>
    <cellStyle name="Normal 5 2 9 4 2 3" xfId="50630"/>
    <cellStyle name="Normal 5 2 9 4 2 4" xfId="50631"/>
    <cellStyle name="Normal 5 2 9 4 2 5" xfId="50632"/>
    <cellStyle name="Normal 5 2 9 4 2 6" xfId="50633"/>
    <cellStyle name="Normal 5 2 9 4 3" xfId="50634"/>
    <cellStyle name="Normal 5 2 9 4 4" xfId="50635"/>
    <cellStyle name="Normal 5 2 9 4 5" xfId="50636"/>
    <cellStyle name="Normal 5 2 9 4 6" xfId="50637"/>
    <cellStyle name="Normal 5 2 9 4 7" xfId="50638"/>
    <cellStyle name="Normal 5 2 9 5" xfId="50639"/>
    <cellStyle name="Normal 5 2 9 5 2" xfId="50640"/>
    <cellStyle name="Normal 5 2 9 5 2 2" xfId="50641"/>
    <cellStyle name="Normal 5 2 9 5 2 3" xfId="50642"/>
    <cellStyle name="Normal 5 2 9 5 2 4" xfId="50643"/>
    <cellStyle name="Normal 5 2 9 5 2 5" xfId="50644"/>
    <cellStyle name="Normal 5 2 9 5 2 6" xfId="50645"/>
    <cellStyle name="Normal 5 2 9 5 3" xfId="50646"/>
    <cellStyle name="Normal 5 2 9 5 4" xfId="50647"/>
    <cellStyle name="Normal 5 2 9 5 5" xfId="50648"/>
    <cellStyle name="Normal 5 2 9 5 6" xfId="50649"/>
    <cellStyle name="Normal 5 2 9 5 7" xfId="50650"/>
    <cellStyle name="Normal 5 2 9 6" xfId="50651"/>
    <cellStyle name="Normal 5 2 9 6 2" xfId="50652"/>
    <cellStyle name="Normal 5 2 9 6 2 2" xfId="50653"/>
    <cellStyle name="Normal 5 2 9 6 2 3" xfId="50654"/>
    <cellStyle name="Normal 5 2 9 6 2 4" xfId="50655"/>
    <cellStyle name="Normal 5 2 9 6 2 5" xfId="50656"/>
    <cellStyle name="Normal 5 2 9 6 2 6" xfId="50657"/>
    <cellStyle name="Normal 5 2 9 6 3" xfId="50658"/>
    <cellStyle name="Normal 5 2 9 6 4" xfId="50659"/>
    <cellStyle name="Normal 5 2 9 6 5" xfId="50660"/>
    <cellStyle name="Normal 5 2 9 6 6" xfId="50661"/>
    <cellStyle name="Normal 5 2 9 6 7" xfId="50662"/>
    <cellStyle name="Normal 5 2 9 7" xfId="50663"/>
    <cellStyle name="Normal 5 2 9 7 2" xfId="50664"/>
    <cellStyle name="Normal 5 2 9 7 2 2" xfId="50665"/>
    <cellStyle name="Normal 5 2 9 7 2 3" xfId="50666"/>
    <cellStyle name="Normal 5 2 9 7 2 4" xfId="50667"/>
    <cellStyle name="Normal 5 2 9 7 2 5" xfId="50668"/>
    <cellStyle name="Normal 5 2 9 7 2 6" xfId="50669"/>
    <cellStyle name="Normal 5 2 9 7 3" xfId="50670"/>
    <cellStyle name="Normal 5 2 9 7 4" xfId="50671"/>
    <cellStyle name="Normal 5 2 9 7 5" xfId="50672"/>
    <cellStyle name="Normal 5 2 9 7 6" xfId="50673"/>
    <cellStyle name="Normal 5 2 9 7 7" xfId="50674"/>
    <cellStyle name="Normal 5 2 9 8" xfId="50675"/>
    <cellStyle name="Normal 5 2 9 8 2" xfId="50676"/>
    <cellStyle name="Normal 5 2 9 8 3" xfId="50677"/>
    <cellStyle name="Normal 5 2 9 8 4" xfId="50678"/>
    <cellStyle name="Normal 5 2 9 8 5" xfId="50679"/>
    <cellStyle name="Normal 5 2 9 8 6" xfId="50680"/>
    <cellStyle name="Normal 5 2 9 9" xfId="50681"/>
    <cellStyle name="Normal 5 20" xfId="50682"/>
    <cellStyle name="Normal 5 20 2" xfId="50683"/>
    <cellStyle name="Normal 5 20 2 2" xfId="50684"/>
    <cellStyle name="Normal 5 20 2 2 2" xfId="50685"/>
    <cellStyle name="Normal 5 20 2 3" xfId="50686"/>
    <cellStyle name="Normal 5 20 2 4" xfId="50687"/>
    <cellStyle name="Normal 5 20 2 5" xfId="50688"/>
    <cellStyle name="Normal 5 20 2 6" xfId="50689"/>
    <cellStyle name="Normal 5 20 2 7" xfId="50690"/>
    <cellStyle name="Normal 5 20 3" xfId="50691"/>
    <cellStyle name="Normal 5 20 3 2" xfId="50692"/>
    <cellStyle name="Normal 5 20 4" xfId="50693"/>
    <cellStyle name="Normal 5 20 5" xfId="50694"/>
    <cellStyle name="Normal 5 20 6" xfId="50695"/>
    <cellStyle name="Normal 5 20 7" xfId="50696"/>
    <cellStyle name="Normal 5 20 8" xfId="50697"/>
    <cellStyle name="Normal 5 21" xfId="50698"/>
    <cellStyle name="Normal 5 21 2" xfId="50699"/>
    <cellStyle name="Normal 5 21 2 2" xfId="50700"/>
    <cellStyle name="Normal 5 21 2 2 2" xfId="50701"/>
    <cellStyle name="Normal 5 21 2 3" xfId="50702"/>
    <cellStyle name="Normal 5 21 2 4" xfId="50703"/>
    <cellStyle name="Normal 5 21 2 5" xfId="50704"/>
    <cellStyle name="Normal 5 21 2 6" xfId="50705"/>
    <cellStyle name="Normal 5 21 2 7" xfId="50706"/>
    <cellStyle name="Normal 5 21 3" xfId="50707"/>
    <cellStyle name="Normal 5 21 3 2" xfId="50708"/>
    <cellStyle name="Normal 5 21 4" xfId="50709"/>
    <cellStyle name="Normal 5 21 5" xfId="50710"/>
    <cellStyle name="Normal 5 21 6" xfId="50711"/>
    <cellStyle name="Normal 5 21 7" xfId="50712"/>
    <cellStyle name="Normal 5 21 8" xfId="50713"/>
    <cellStyle name="Normal 5 22" xfId="50714"/>
    <cellStyle name="Normal 5 22 2" xfId="50715"/>
    <cellStyle name="Normal 5 22 2 2" xfId="50716"/>
    <cellStyle name="Normal 5 22 3" xfId="50717"/>
    <cellStyle name="Normal 5 22 4" xfId="50718"/>
    <cellStyle name="Normal 5 22 5" xfId="50719"/>
    <cellStyle name="Normal 5 22 6" xfId="50720"/>
    <cellStyle name="Normal 5 22 7" xfId="50721"/>
    <cellStyle name="Normal 5 23" xfId="50722"/>
    <cellStyle name="Normal 5 23 2" xfId="50723"/>
    <cellStyle name="Normal 5 23 2 2" xfId="50724"/>
    <cellStyle name="Normal 5 23 2 3" xfId="50725"/>
    <cellStyle name="Normal 5 23 3" xfId="50726"/>
    <cellStyle name="Normal 5 23 4" xfId="50727"/>
    <cellStyle name="Normal 5 23 5" xfId="50728"/>
    <cellStyle name="Normal 5 23 6" xfId="50729"/>
    <cellStyle name="Normal 5 23 7" xfId="50730"/>
    <cellStyle name="Normal 5 24" xfId="50731"/>
    <cellStyle name="Normal 5 24 2" xfId="50732"/>
    <cellStyle name="Normal 5 24 3" xfId="50733"/>
    <cellStyle name="Normal 5 24 4" xfId="50734"/>
    <cellStyle name="Normal 5 24 5" xfId="50735"/>
    <cellStyle name="Normal 5 25" xfId="50736"/>
    <cellStyle name="Normal 5 25 2" xfId="50737"/>
    <cellStyle name="Normal 5 25 3" xfId="50738"/>
    <cellStyle name="Normal 5 25 4" xfId="50739"/>
    <cellStyle name="Normal 5 25 5" xfId="50740"/>
    <cellStyle name="Normal 5 25 6" xfId="50741"/>
    <cellStyle name="Normal 5 26" xfId="50742"/>
    <cellStyle name="Normal 5 26 2" xfId="50743"/>
    <cellStyle name="Normal 5 26 3" xfId="50744"/>
    <cellStyle name="Normal 5 26 4" xfId="50745"/>
    <cellStyle name="Normal 5 27" xfId="50746"/>
    <cellStyle name="Normal 5 27 2" xfId="50747"/>
    <cellStyle name="Normal 5 27 3" xfId="50748"/>
    <cellStyle name="Normal 5 27 4" xfId="50749"/>
    <cellStyle name="Normal 5 28" xfId="50750"/>
    <cellStyle name="Normal 5 28 2" xfId="50751"/>
    <cellStyle name="Normal 5 28 3" xfId="50752"/>
    <cellStyle name="Normal 5 28 4" xfId="50753"/>
    <cellStyle name="Normal 5 28 5" xfId="50754"/>
    <cellStyle name="Normal 5 29" xfId="50755"/>
    <cellStyle name="Normal 5 29 2" xfId="50756"/>
    <cellStyle name="Normal 5 29 3" xfId="50757"/>
    <cellStyle name="Normal 5 3" xfId="50758"/>
    <cellStyle name="Normal 5 3 10" xfId="50759"/>
    <cellStyle name="Normal 5 3 10 10" xfId="50760"/>
    <cellStyle name="Normal 5 3 10 11" xfId="50761"/>
    <cellStyle name="Normal 5 3 10 12" xfId="50762"/>
    <cellStyle name="Normal 5 3 10 13" xfId="50763"/>
    <cellStyle name="Normal 5 3 10 2" xfId="50764"/>
    <cellStyle name="Normal 5 3 10 2 2" xfId="50765"/>
    <cellStyle name="Normal 5 3 10 2 2 2" xfId="50766"/>
    <cellStyle name="Normal 5 3 10 2 2 3" xfId="50767"/>
    <cellStyle name="Normal 5 3 10 2 2 4" xfId="50768"/>
    <cellStyle name="Normal 5 3 10 2 2 5" xfId="50769"/>
    <cellStyle name="Normal 5 3 10 2 2 6" xfId="50770"/>
    <cellStyle name="Normal 5 3 10 2 3" xfId="50771"/>
    <cellStyle name="Normal 5 3 10 2 4" xfId="50772"/>
    <cellStyle name="Normal 5 3 10 2 5" xfId="50773"/>
    <cellStyle name="Normal 5 3 10 2 6" xfId="50774"/>
    <cellStyle name="Normal 5 3 10 2 7" xfId="50775"/>
    <cellStyle name="Normal 5 3 10 3" xfId="50776"/>
    <cellStyle name="Normal 5 3 10 3 2" xfId="50777"/>
    <cellStyle name="Normal 5 3 10 3 2 2" xfId="50778"/>
    <cellStyle name="Normal 5 3 10 3 2 3" xfId="50779"/>
    <cellStyle name="Normal 5 3 10 3 2 4" xfId="50780"/>
    <cellStyle name="Normal 5 3 10 3 2 5" xfId="50781"/>
    <cellStyle name="Normal 5 3 10 3 2 6" xfId="50782"/>
    <cellStyle name="Normal 5 3 10 3 3" xfId="50783"/>
    <cellStyle name="Normal 5 3 10 3 4" xfId="50784"/>
    <cellStyle name="Normal 5 3 10 3 5" xfId="50785"/>
    <cellStyle name="Normal 5 3 10 3 6" xfId="50786"/>
    <cellStyle name="Normal 5 3 10 3 7" xfId="50787"/>
    <cellStyle name="Normal 5 3 10 4" xfId="50788"/>
    <cellStyle name="Normal 5 3 10 4 2" xfId="50789"/>
    <cellStyle name="Normal 5 3 10 4 2 2" xfId="50790"/>
    <cellStyle name="Normal 5 3 10 4 2 3" xfId="50791"/>
    <cellStyle name="Normal 5 3 10 4 2 4" xfId="50792"/>
    <cellStyle name="Normal 5 3 10 4 2 5" xfId="50793"/>
    <cellStyle name="Normal 5 3 10 4 2 6" xfId="50794"/>
    <cellStyle name="Normal 5 3 10 4 3" xfId="50795"/>
    <cellStyle name="Normal 5 3 10 4 4" xfId="50796"/>
    <cellStyle name="Normal 5 3 10 4 5" xfId="50797"/>
    <cellStyle name="Normal 5 3 10 4 6" xfId="50798"/>
    <cellStyle name="Normal 5 3 10 4 7" xfId="50799"/>
    <cellStyle name="Normal 5 3 10 5" xfId="50800"/>
    <cellStyle name="Normal 5 3 10 5 2" xfId="50801"/>
    <cellStyle name="Normal 5 3 10 5 2 2" xfId="50802"/>
    <cellStyle name="Normal 5 3 10 5 2 3" xfId="50803"/>
    <cellStyle name="Normal 5 3 10 5 2 4" xfId="50804"/>
    <cellStyle name="Normal 5 3 10 5 2 5" xfId="50805"/>
    <cellStyle name="Normal 5 3 10 5 2 6" xfId="50806"/>
    <cellStyle name="Normal 5 3 10 5 3" xfId="50807"/>
    <cellStyle name="Normal 5 3 10 5 4" xfId="50808"/>
    <cellStyle name="Normal 5 3 10 5 5" xfId="50809"/>
    <cellStyle name="Normal 5 3 10 5 6" xfId="50810"/>
    <cellStyle name="Normal 5 3 10 5 7" xfId="50811"/>
    <cellStyle name="Normal 5 3 10 6" xfId="50812"/>
    <cellStyle name="Normal 5 3 10 6 2" xfId="50813"/>
    <cellStyle name="Normal 5 3 10 6 2 2" xfId="50814"/>
    <cellStyle name="Normal 5 3 10 6 2 3" xfId="50815"/>
    <cellStyle name="Normal 5 3 10 6 2 4" xfId="50816"/>
    <cellStyle name="Normal 5 3 10 6 2 5" xfId="50817"/>
    <cellStyle name="Normal 5 3 10 6 2 6" xfId="50818"/>
    <cellStyle name="Normal 5 3 10 6 3" xfId="50819"/>
    <cellStyle name="Normal 5 3 10 6 4" xfId="50820"/>
    <cellStyle name="Normal 5 3 10 6 5" xfId="50821"/>
    <cellStyle name="Normal 5 3 10 6 6" xfId="50822"/>
    <cellStyle name="Normal 5 3 10 6 7" xfId="50823"/>
    <cellStyle name="Normal 5 3 10 7" xfId="50824"/>
    <cellStyle name="Normal 5 3 10 7 2" xfId="50825"/>
    <cellStyle name="Normal 5 3 10 7 2 2" xfId="50826"/>
    <cellStyle name="Normal 5 3 10 7 2 3" xfId="50827"/>
    <cellStyle name="Normal 5 3 10 7 2 4" xfId="50828"/>
    <cellStyle name="Normal 5 3 10 7 2 5" xfId="50829"/>
    <cellStyle name="Normal 5 3 10 7 2 6" xfId="50830"/>
    <cellStyle name="Normal 5 3 10 7 3" xfId="50831"/>
    <cellStyle name="Normal 5 3 10 7 4" xfId="50832"/>
    <cellStyle name="Normal 5 3 10 7 5" xfId="50833"/>
    <cellStyle name="Normal 5 3 10 7 6" xfId="50834"/>
    <cellStyle name="Normal 5 3 10 7 7" xfId="50835"/>
    <cellStyle name="Normal 5 3 10 8" xfId="50836"/>
    <cellStyle name="Normal 5 3 10 8 2" xfId="50837"/>
    <cellStyle name="Normal 5 3 10 8 3" xfId="50838"/>
    <cellStyle name="Normal 5 3 10 8 4" xfId="50839"/>
    <cellStyle name="Normal 5 3 10 8 5" xfId="50840"/>
    <cellStyle name="Normal 5 3 10 8 6" xfId="50841"/>
    <cellStyle name="Normal 5 3 10 9" xfId="50842"/>
    <cellStyle name="Normal 5 3 11" xfId="50843"/>
    <cellStyle name="Normal 5 3 11 10" xfId="50844"/>
    <cellStyle name="Normal 5 3 11 11" xfId="50845"/>
    <cellStyle name="Normal 5 3 11 12" xfId="50846"/>
    <cellStyle name="Normal 5 3 11 13" xfId="50847"/>
    <cellStyle name="Normal 5 3 11 2" xfId="50848"/>
    <cellStyle name="Normal 5 3 11 2 2" xfId="50849"/>
    <cellStyle name="Normal 5 3 11 2 2 2" xfId="50850"/>
    <cellStyle name="Normal 5 3 11 2 2 3" xfId="50851"/>
    <cellStyle name="Normal 5 3 11 2 2 4" xfId="50852"/>
    <cellStyle name="Normal 5 3 11 2 2 5" xfId="50853"/>
    <cellStyle name="Normal 5 3 11 2 2 6" xfId="50854"/>
    <cellStyle name="Normal 5 3 11 2 3" xfId="50855"/>
    <cellStyle name="Normal 5 3 11 2 4" xfId="50856"/>
    <cellStyle name="Normal 5 3 11 2 5" xfId="50857"/>
    <cellStyle name="Normal 5 3 11 2 6" xfId="50858"/>
    <cellStyle name="Normal 5 3 11 2 7" xfId="50859"/>
    <cellStyle name="Normal 5 3 11 3" xfId="50860"/>
    <cellStyle name="Normal 5 3 11 3 2" xfId="50861"/>
    <cellStyle name="Normal 5 3 11 3 2 2" xfId="50862"/>
    <cellStyle name="Normal 5 3 11 3 2 3" xfId="50863"/>
    <cellStyle name="Normal 5 3 11 3 2 4" xfId="50864"/>
    <cellStyle name="Normal 5 3 11 3 2 5" xfId="50865"/>
    <cellStyle name="Normal 5 3 11 3 2 6" xfId="50866"/>
    <cellStyle name="Normal 5 3 11 3 3" xfId="50867"/>
    <cellStyle name="Normal 5 3 11 3 4" xfId="50868"/>
    <cellStyle name="Normal 5 3 11 3 5" xfId="50869"/>
    <cellStyle name="Normal 5 3 11 3 6" xfId="50870"/>
    <cellStyle name="Normal 5 3 11 3 7" xfId="50871"/>
    <cellStyle name="Normal 5 3 11 4" xfId="50872"/>
    <cellStyle name="Normal 5 3 11 4 2" xfId="50873"/>
    <cellStyle name="Normal 5 3 11 4 2 2" xfId="50874"/>
    <cellStyle name="Normal 5 3 11 4 2 3" xfId="50875"/>
    <cellStyle name="Normal 5 3 11 4 2 4" xfId="50876"/>
    <cellStyle name="Normal 5 3 11 4 2 5" xfId="50877"/>
    <cellStyle name="Normal 5 3 11 4 2 6" xfId="50878"/>
    <cellStyle name="Normal 5 3 11 4 3" xfId="50879"/>
    <cellStyle name="Normal 5 3 11 4 4" xfId="50880"/>
    <cellStyle name="Normal 5 3 11 4 5" xfId="50881"/>
    <cellStyle name="Normal 5 3 11 4 6" xfId="50882"/>
    <cellStyle name="Normal 5 3 11 4 7" xfId="50883"/>
    <cellStyle name="Normal 5 3 11 5" xfId="50884"/>
    <cellStyle name="Normal 5 3 11 5 2" xfId="50885"/>
    <cellStyle name="Normal 5 3 11 5 2 2" xfId="50886"/>
    <cellStyle name="Normal 5 3 11 5 2 3" xfId="50887"/>
    <cellStyle name="Normal 5 3 11 5 2 4" xfId="50888"/>
    <cellStyle name="Normal 5 3 11 5 2 5" xfId="50889"/>
    <cellStyle name="Normal 5 3 11 5 2 6" xfId="50890"/>
    <cellStyle name="Normal 5 3 11 5 3" xfId="50891"/>
    <cellStyle name="Normal 5 3 11 5 4" xfId="50892"/>
    <cellStyle name="Normal 5 3 11 5 5" xfId="50893"/>
    <cellStyle name="Normal 5 3 11 5 6" xfId="50894"/>
    <cellStyle name="Normal 5 3 11 5 7" xfId="50895"/>
    <cellStyle name="Normal 5 3 11 6" xfId="50896"/>
    <cellStyle name="Normal 5 3 11 6 2" xfId="50897"/>
    <cellStyle name="Normal 5 3 11 6 2 2" xfId="50898"/>
    <cellStyle name="Normal 5 3 11 6 2 3" xfId="50899"/>
    <cellStyle name="Normal 5 3 11 6 2 4" xfId="50900"/>
    <cellStyle name="Normal 5 3 11 6 2 5" xfId="50901"/>
    <cellStyle name="Normal 5 3 11 6 2 6" xfId="50902"/>
    <cellStyle name="Normal 5 3 11 6 3" xfId="50903"/>
    <cellStyle name="Normal 5 3 11 6 4" xfId="50904"/>
    <cellStyle name="Normal 5 3 11 6 5" xfId="50905"/>
    <cellStyle name="Normal 5 3 11 6 6" xfId="50906"/>
    <cellStyle name="Normal 5 3 11 6 7" xfId="50907"/>
    <cellStyle name="Normal 5 3 11 7" xfId="50908"/>
    <cellStyle name="Normal 5 3 11 7 2" xfId="50909"/>
    <cellStyle name="Normal 5 3 11 7 2 2" xfId="50910"/>
    <cellStyle name="Normal 5 3 11 7 2 3" xfId="50911"/>
    <cellStyle name="Normal 5 3 11 7 2 4" xfId="50912"/>
    <cellStyle name="Normal 5 3 11 7 2 5" xfId="50913"/>
    <cellStyle name="Normal 5 3 11 7 2 6" xfId="50914"/>
    <cellStyle name="Normal 5 3 11 7 3" xfId="50915"/>
    <cellStyle name="Normal 5 3 11 7 4" xfId="50916"/>
    <cellStyle name="Normal 5 3 11 7 5" xfId="50917"/>
    <cellStyle name="Normal 5 3 11 7 6" xfId="50918"/>
    <cellStyle name="Normal 5 3 11 7 7" xfId="50919"/>
    <cellStyle name="Normal 5 3 11 8" xfId="50920"/>
    <cellStyle name="Normal 5 3 11 8 2" xfId="50921"/>
    <cellStyle name="Normal 5 3 11 8 3" xfId="50922"/>
    <cellStyle name="Normal 5 3 11 8 4" xfId="50923"/>
    <cellStyle name="Normal 5 3 11 8 5" xfId="50924"/>
    <cellStyle name="Normal 5 3 11 8 6" xfId="50925"/>
    <cellStyle name="Normal 5 3 11 9" xfId="50926"/>
    <cellStyle name="Normal 5 3 12" xfId="50927"/>
    <cellStyle name="Normal 5 3 12 10" xfId="50928"/>
    <cellStyle name="Normal 5 3 12 11" xfId="50929"/>
    <cellStyle name="Normal 5 3 12 12" xfId="50930"/>
    <cellStyle name="Normal 5 3 12 13" xfId="50931"/>
    <cellStyle name="Normal 5 3 12 2" xfId="50932"/>
    <cellStyle name="Normal 5 3 12 2 2" xfId="50933"/>
    <cellStyle name="Normal 5 3 12 2 2 2" xfId="50934"/>
    <cellStyle name="Normal 5 3 12 2 2 3" xfId="50935"/>
    <cellStyle name="Normal 5 3 12 2 2 4" xfId="50936"/>
    <cellStyle name="Normal 5 3 12 2 2 5" xfId="50937"/>
    <cellStyle name="Normal 5 3 12 2 2 6" xfId="50938"/>
    <cellStyle name="Normal 5 3 12 2 3" xfId="50939"/>
    <cellStyle name="Normal 5 3 12 2 4" xfId="50940"/>
    <cellStyle name="Normal 5 3 12 2 5" xfId="50941"/>
    <cellStyle name="Normal 5 3 12 2 6" xfId="50942"/>
    <cellStyle name="Normal 5 3 12 2 7" xfId="50943"/>
    <cellStyle name="Normal 5 3 12 3" xfId="50944"/>
    <cellStyle name="Normal 5 3 12 3 2" xfId="50945"/>
    <cellStyle name="Normal 5 3 12 3 2 2" xfId="50946"/>
    <cellStyle name="Normal 5 3 12 3 2 3" xfId="50947"/>
    <cellStyle name="Normal 5 3 12 3 2 4" xfId="50948"/>
    <cellStyle name="Normal 5 3 12 3 2 5" xfId="50949"/>
    <cellStyle name="Normal 5 3 12 3 2 6" xfId="50950"/>
    <cellStyle name="Normal 5 3 12 3 3" xfId="50951"/>
    <cellStyle name="Normal 5 3 12 3 4" xfId="50952"/>
    <cellStyle name="Normal 5 3 12 3 5" xfId="50953"/>
    <cellStyle name="Normal 5 3 12 3 6" xfId="50954"/>
    <cellStyle name="Normal 5 3 12 3 7" xfId="50955"/>
    <cellStyle name="Normal 5 3 12 4" xfId="50956"/>
    <cellStyle name="Normal 5 3 12 4 2" xfId="50957"/>
    <cellStyle name="Normal 5 3 12 4 2 2" xfId="50958"/>
    <cellStyle name="Normal 5 3 12 4 2 3" xfId="50959"/>
    <cellStyle name="Normal 5 3 12 4 2 4" xfId="50960"/>
    <cellStyle name="Normal 5 3 12 4 2 5" xfId="50961"/>
    <cellStyle name="Normal 5 3 12 4 2 6" xfId="50962"/>
    <cellStyle name="Normal 5 3 12 4 3" xfId="50963"/>
    <cellStyle name="Normal 5 3 12 4 4" xfId="50964"/>
    <cellStyle name="Normal 5 3 12 4 5" xfId="50965"/>
    <cellStyle name="Normal 5 3 12 4 6" xfId="50966"/>
    <cellStyle name="Normal 5 3 12 4 7" xfId="50967"/>
    <cellStyle name="Normal 5 3 12 5" xfId="50968"/>
    <cellStyle name="Normal 5 3 12 5 2" xfId="50969"/>
    <cellStyle name="Normal 5 3 12 5 2 2" xfId="50970"/>
    <cellStyle name="Normal 5 3 12 5 2 3" xfId="50971"/>
    <cellStyle name="Normal 5 3 12 5 2 4" xfId="50972"/>
    <cellStyle name="Normal 5 3 12 5 2 5" xfId="50973"/>
    <cellStyle name="Normal 5 3 12 5 2 6" xfId="50974"/>
    <cellStyle name="Normal 5 3 12 5 3" xfId="50975"/>
    <cellStyle name="Normal 5 3 12 5 4" xfId="50976"/>
    <cellStyle name="Normal 5 3 12 5 5" xfId="50977"/>
    <cellStyle name="Normal 5 3 12 5 6" xfId="50978"/>
    <cellStyle name="Normal 5 3 12 5 7" xfId="50979"/>
    <cellStyle name="Normal 5 3 12 6" xfId="50980"/>
    <cellStyle name="Normal 5 3 12 6 2" xfId="50981"/>
    <cellStyle name="Normal 5 3 12 6 2 2" xfId="50982"/>
    <cellStyle name="Normal 5 3 12 6 2 3" xfId="50983"/>
    <cellStyle name="Normal 5 3 12 6 2 4" xfId="50984"/>
    <cellStyle name="Normal 5 3 12 6 2 5" xfId="50985"/>
    <cellStyle name="Normal 5 3 12 6 2 6" xfId="50986"/>
    <cellStyle name="Normal 5 3 12 6 3" xfId="50987"/>
    <cellStyle name="Normal 5 3 12 6 4" xfId="50988"/>
    <cellStyle name="Normal 5 3 12 6 5" xfId="50989"/>
    <cellStyle name="Normal 5 3 12 6 6" xfId="50990"/>
    <cellStyle name="Normal 5 3 12 6 7" xfId="50991"/>
    <cellStyle name="Normal 5 3 12 7" xfId="50992"/>
    <cellStyle name="Normal 5 3 12 7 2" xfId="50993"/>
    <cellStyle name="Normal 5 3 12 7 2 2" xfId="50994"/>
    <cellStyle name="Normal 5 3 12 7 2 3" xfId="50995"/>
    <cellStyle name="Normal 5 3 12 7 2 4" xfId="50996"/>
    <cellStyle name="Normal 5 3 12 7 2 5" xfId="50997"/>
    <cellStyle name="Normal 5 3 12 7 2 6" xfId="50998"/>
    <cellStyle name="Normal 5 3 12 7 3" xfId="50999"/>
    <cellStyle name="Normal 5 3 12 7 4" xfId="51000"/>
    <cellStyle name="Normal 5 3 12 7 5" xfId="51001"/>
    <cellStyle name="Normal 5 3 12 7 6" xfId="51002"/>
    <cellStyle name="Normal 5 3 12 7 7" xfId="51003"/>
    <cellStyle name="Normal 5 3 12 8" xfId="51004"/>
    <cellStyle name="Normal 5 3 12 8 2" xfId="51005"/>
    <cellStyle name="Normal 5 3 12 8 3" xfId="51006"/>
    <cellStyle name="Normal 5 3 12 8 4" xfId="51007"/>
    <cellStyle name="Normal 5 3 12 8 5" xfId="51008"/>
    <cellStyle name="Normal 5 3 12 8 6" xfId="51009"/>
    <cellStyle name="Normal 5 3 12 9" xfId="51010"/>
    <cellStyle name="Normal 5 3 13" xfId="51011"/>
    <cellStyle name="Normal 5 3 13 10" xfId="51012"/>
    <cellStyle name="Normal 5 3 13 11" xfId="51013"/>
    <cellStyle name="Normal 5 3 13 12" xfId="51014"/>
    <cellStyle name="Normal 5 3 13 13" xfId="51015"/>
    <cellStyle name="Normal 5 3 13 2" xfId="51016"/>
    <cellStyle name="Normal 5 3 13 2 2" xfId="51017"/>
    <cellStyle name="Normal 5 3 13 2 2 2" xfId="51018"/>
    <cellStyle name="Normal 5 3 13 2 2 3" xfId="51019"/>
    <cellStyle name="Normal 5 3 13 2 2 4" xfId="51020"/>
    <cellStyle name="Normal 5 3 13 2 2 5" xfId="51021"/>
    <cellStyle name="Normal 5 3 13 2 2 6" xfId="51022"/>
    <cellStyle name="Normal 5 3 13 2 3" xfId="51023"/>
    <cellStyle name="Normal 5 3 13 2 4" xfId="51024"/>
    <cellStyle name="Normal 5 3 13 2 5" xfId="51025"/>
    <cellStyle name="Normal 5 3 13 2 6" xfId="51026"/>
    <cellStyle name="Normal 5 3 13 2 7" xfId="51027"/>
    <cellStyle name="Normal 5 3 13 3" xfId="51028"/>
    <cellStyle name="Normal 5 3 13 3 2" xfId="51029"/>
    <cellStyle name="Normal 5 3 13 3 2 2" xfId="51030"/>
    <cellStyle name="Normal 5 3 13 3 2 3" xfId="51031"/>
    <cellStyle name="Normal 5 3 13 3 2 4" xfId="51032"/>
    <cellStyle name="Normal 5 3 13 3 2 5" xfId="51033"/>
    <cellStyle name="Normal 5 3 13 3 2 6" xfId="51034"/>
    <cellStyle name="Normal 5 3 13 3 3" xfId="51035"/>
    <cellStyle name="Normal 5 3 13 3 3 2" xfId="51036"/>
    <cellStyle name="Normal 5 3 13 3 3 2 2" xfId="51037"/>
    <cellStyle name="Normal 5 3 13 3 3 3" xfId="51038"/>
    <cellStyle name="Normal 5 3 13 3 4" xfId="51039"/>
    <cellStyle name="Normal 5 3 13 3 5" xfId="51040"/>
    <cellStyle name="Normal 5 3 13 3 6" xfId="51041"/>
    <cellStyle name="Normal 5 3 13 3 7" xfId="51042"/>
    <cellStyle name="Normal 5 3 13 4" xfId="51043"/>
    <cellStyle name="Normal 5 3 13 4 2" xfId="51044"/>
    <cellStyle name="Normal 5 3 13 4 2 2" xfId="51045"/>
    <cellStyle name="Normal 5 3 13 4 2 3" xfId="51046"/>
    <cellStyle name="Normal 5 3 13 4 2 4" xfId="51047"/>
    <cellStyle name="Normal 5 3 13 4 2 5" xfId="51048"/>
    <cellStyle name="Normal 5 3 13 4 2 6" xfId="51049"/>
    <cellStyle name="Normal 5 3 13 4 3" xfId="51050"/>
    <cellStyle name="Normal 5 3 13 4 4" xfId="51051"/>
    <cellStyle name="Normal 5 3 13 4 5" xfId="51052"/>
    <cellStyle name="Normal 5 3 13 4 6" xfId="51053"/>
    <cellStyle name="Normal 5 3 13 4 7" xfId="51054"/>
    <cellStyle name="Normal 5 3 13 5" xfId="51055"/>
    <cellStyle name="Normal 5 3 13 5 2" xfId="51056"/>
    <cellStyle name="Normal 5 3 13 5 2 2" xfId="51057"/>
    <cellStyle name="Normal 5 3 13 5 2 3" xfId="51058"/>
    <cellStyle name="Normal 5 3 13 5 2 4" xfId="51059"/>
    <cellStyle name="Normal 5 3 13 5 2 5" xfId="51060"/>
    <cellStyle name="Normal 5 3 13 5 2 6" xfId="51061"/>
    <cellStyle name="Normal 5 3 13 5 3" xfId="51062"/>
    <cellStyle name="Normal 5 3 13 5 3 2" xfId="51063"/>
    <cellStyle name="Normal 5 3 13 5 3 2 2" xfId="51064"/>
    <cellStyle name="Normal 5 3 13 5 3 3" xfId="51065"/>
    <cellStyle name="Normal 5 3 13 5 4" xfId="51066"/>
    <cellStyle name="Normal 5 3 13 5 5" xfId="51067"/>
    <cellStyle name="Normal 5 3 13 5 6" xfId="51068"/>
    <cellStyle name="Normal 5 3 13 5 7" xfId="51069"/>
    <cellStyle name="Normal 5 3 13 6" xfId="51070"/>
    <cellStyle name="Normal 5 3 13 6 2" xfId="51071"/>
    <cellStyle name="Normal 5 3 13 6 2 2" xfId="51072"/>
    <cellStyle name="Normal 5 3 13 6 2 3" xfId="51073"/>
    <cellStyle name="Normal 5 3 13 6 2 4" xfId="51074"/>
    <cellStyle name="Normal 5 3 13 6 2 5" xfId="51075"/>
    <cellStyle name="Normal 5 3 13 6 2 6" xfId="51076"/>
    <cellStyle name="Normal 5 3 13 6 3" xfId="51077"/>
    <cellStyle name="Normal 5 3 13 6 4" xfId="51078"/>
    <cellStyle name="Normal 5 3 13 6 5" xfId="51079"/>
    <cellStyle name="Normal 5 3 13 6 6" xfId="51080"/>
    <cellStyle name="Normal 5 3 13 6 7" xfId="51081"/>
    <cellStyle name="Normal 5 3 13 7" xfId="51082"/>
    <cellStyle name="Normal 5 3 13 7 2" xfId="51083"/>
    <cellStyle name="Normal 5 3 13 7 2 2" xfId="51084"/>
    <cellStyle name="Normal 5 3 13 7 2 3" xfId="51085"/>
    <cellStyle name="Normal 5 3 13 7 2 4" xfId="51086"/>
    <cellStyle name="Normal 5 3 13 7 2 5" xfId="51087"/>
    <cellStyle name="Normal 5 3 13 7 2 6" xfId="51088"/>
    <cellStyle name="Normal 5 3 13 7 3" xfId="51089"/>
    <cellStyle name="Normal 5 3 13 7 4" xfId="51090"/>
    <cellStyle name="Normal 5 3 13 7 5" xfId="51091"/>
    <cellStyle name="Normal 5 3 13 7 6" xfId="51092"/>
    <cellStyle name="Normal 5 3 13 7 7" xfId="51093"/>
    <cellStyle name="Normal 5 3 13 8" xfId="51094"/>
    <cellStyle name="Normal 5 3 13 8 2" xfId="51095"/>
    <cellStyle name="Normal 5 3 13 8 3" xfId="51096"/>
    <cellStyle name="Normal 5 3 13 8 4" xfId="51097"/>
    <cellStyle name="Normal 5 3 13 8 5" xfId="51098"/>
    <cellStyle name="Normal 5 3 13 8 6" xfId="51099"/>
    <cellStyle name="Normal 5 3 13 9" xfId="51100"/>
    <cellStyle name="Normal 5 3 14" xfId="51101"/>
    <cellStyle name="Normal 5 3 14 2" xfId="51102"/>
    <cellStyle name="Normal 5 3 14 2 2" xfId="51103"/>
    <cellStyle name="Normal 5 3 14 2 3" xfId="51104"/>
    <cellStyle name="Normal 5 3 14 2 4" xfId="51105"/>
    <cellStyle name="Normal 5 3 14 2 5" xfId="51106"/>
    <cellStyle name="Normal 5 3 14 2 6" xfId="51107"/>
    <cellStyle name="Normal 5 3 14 3" xfId="51108"/>
    <cellStyle name="Normal 5 3 14 4" xfId="51109"/>
    <cellStyle name="Normal 5 3 14 5" xfId="51110"/>
    <cellStyle name="Normal 5 3 14 6" xfId="51111"/>
    <cellStyle name="Normal 5 3 14 7" xfId="51112"/>
    <cellStyle name="Normal 5 3 15" xfId="51113"/>
    <cellStyle name="Normal 5 3 15 2" xfId="51114"/>
    <cellStyle name="Normal 5 3 15 2 2" xfId="51115"/>
    <cellStyle name="Normal 5 3 15 2 3" xfId="51116"/>
    <cellStyle name="Normal 5 3 15 2 4" xfId="51117"/>
    <cellStyle name="Normal 5 3 15 2 5" xfId="51118"/>
    <cellStyle name="Normal 5 3 15 2 6" xfId="51119"/>
    <cellStyle name="Normal 5 3 15 3" xfId="51120"/>
    <cellStyle name="Normal 5 3 15 4" xfId="51121"/>
    <cellStyle name="Normal 5 3 15 5" xfId="51122"/>
    <cellStyle name="Normal 5 3 15 6" xfId="51123"/>
    <cellStyle name="Normal 5 3 15 7" xfId="51124"/>
    <cellStyle name="Normal 5 3 16" xfId="51125"/>
    <cellStyle name="Normal 5 3 16 2" xfId="51126"/>
    <cellStyle name="Normal 5 3 16 2 2" xfId="51127"/>
    <cellStyle name="Normal 5 3 16 2 3" xfId="51128"/>
    <cellStyle name="Normal 5 3 16 2 4" xfId="51129"/>
    <cellStyle name="Normal 5 3 16 2 5" xfId="51130"/>
    <cellStyle name="Normal 5 3 16 2 6" xfId="51131"/>
    <cellStyle name="Normal 5 3 16 3" xfId="51132"/>
    <cellStyle name="Normal 5 3 16 4" xfId="51133"/>
    <cellStyle name="Normal 5 3 16 5" xfId="51134"/>
    <cellStyle name="Normal 5 3 16 6" xfId="51135"/>
    <cellStyle name="Normal 5 3 16 7" xfId="51136"/>
    <cellStyle name="Normal 5 3 17" xfId="51137"/>
    <cellStyle name="Normal 5 3 17 2" xfId="51138"/>
    <cellStyle name="Normal 5 3 17 2 2" xfId="51139"/>
    <cellStyle name="Normal 5 3 17 2 3" xfId="51140"/>
    <cellStyle name="Normal 5 3 17 2 4" xfId="51141"/>
    <cellStyle name="Normal 5 3 17 2 5" xfId="51142"/>
    <cellStyle name="Normal 5 3 17 2 6" xfId="51143"/>
    <cellStyle name="Normal 5 3 17 3" xfId="51144"/>
    <cellStyle name="Normal 5 3 17 4" xfId="51145"/>
    <cellStyle name="Normal 5 3 17 5" xfId="51146"/>
    <cellStyle name="Normal 5 3 17 6" xfId="51147"/>
    <cellStyle name="Normal 5 3 17 7" xfId="51148"/>
    <cellStyle name="Normal 5 3 18" xfId="51149"/>
    <cellStyle name="Normal 5 3 18 2" xfId="51150"/>
    <cellStyle name="Normal 5 3 18 2 2" xfId="51151"/>
    <cellStyle name="Normal 5 3 18 2 3" xfId="51152"/>
    <cellStyle name="Normal 5 3 18 2 4" xfId="51153"/>
    <cellStyle name="Normal 5 3 18 2 5" xfId="51154"/>
    <cellStyle name="Normal 5 3 18 2 6" xfId="51155"/>
    <cellStyle name="Normal 5 3 18 3" xfId="51156"/>
    <cellStyle name="Normal 5 3 18 4" xfId="51157"/>
    <cellStyle name="Normal 5 3 18 5" xfId="51158"/>
    <cellStyle name="Normal 5 3 18 6" xfId="51159"/>
    <cellStyle name="Normal 5 3 18 7" xfId="51160"/>
    <cellStyle name="Normal 5 3 19" xfId="51161"/>
    <cellStyle name="Normal 5 3 19 2" xfId="51162"/>
    <cellStyle name="Normal 5 3 19 2 2" xfId="51163"/>
    <cellStyle name="Normal 5 3 19 2 3" xfId="51164"/>
    <cellStyle name="Normal 5 3 19 2 4" xfId="51165"/>
    <cellStyle name="Normal 5 3 19 2 5" xfId="51166"/>
    <cellStyle name="Normal 5 3 19 2 6" xfId="51167"/>
    <cellStyle name="Normal 5 3 19 3" xfId="51168"/>
    <cellStyle name="Normal 5 3 19 3 2" xfId="51169"/>
    <cellStyle name="Normal 5 3 19 3 2 2" xfId="51170"/>
    <cellStyle name="Normal 5 3 19 3 3" xfId="51171"/>
    <cellStyle name="Normal 5 3 19 4" xfId="51172"/>
    <cellStyle name="Normal 5 3 19 5" xfId="51173"/>
    <cellStyle name="Normal 5 3 19 6" xfId="51174"/>
    <cellStyle name="Normal 5 3 19 7" xfId="51175"/>
    <cellStyle name="Normal 5 3 2" xfId="51176"/>
    <cellStyle name="Normal 5 3 2 10" xfId="51177"/>
    <cellStyle name="Normal 5 3 2 11" xfId="51178"/>
    <cellStyle name="Normal 5 3 2 12" xfId="51179"/>
    <cellStyle name="Normal 5 3 2 13" xfId="51180"/>
    <cellStyle name="Normal 5 3 2 2" xfId="51181"/>
    <cellStyle name="Normal 5 3 2 2 2" xfId="51182"/>
    <cellStyle name="Normal 5 3 2 2 2 2" xfId="51183"/>
    <cellStyle name="Normal 5 3 2 2 2 3" xfId="51184"/>
    <cellStyle name="Normal 5 3 2 2 2 3 2" xfId="51185"/>
    <cellStyle name="Normal 5 3 2 2 2 3 2 2" xfId="51186"/>
    <cellStyle name="Normal 5 3 2 2 2 3 3" xfId="51187"/>
    <cellStyle name="Normal 5 3 2 2 2 4" xfId="51188"/>
    <cellStyle name="Normal 5 3 2 2 2 5" xfId="51189"/>
    <cellStyle name="Normal 5 3 2 2 2 6" xfId="51190"/>
    <cellStyle name="Normal 5 3 2 2 3" xfId="51191"/>
    <cellStyle name="Normal 5 3 2 2 4" xfId="51192"/>
    <cellStyle name="Normal 5 3 2 2 5" xfId="51193"/>
    <cellStyle name="Normal 5 3 2 2 6" xfId="51194"/>
    <cellStyle name="Normal 5 3 2 2 7" xfId="51195"/>
    <cellStyle name="Normal 5 3 2 3" xfId="51196"/>
    <cellStyle name="Normal 5 3 2 3 2" xfId="51197"/>
    <cellStyle name="Normal 5 3 2 3 2 2" xfId="51198"/>
    <cellStyle name="Normal 5 3 2 3 2 3" xfId="51199"/>
    <cellStyle name="Normal 5 3 2 3 2 4" xfId="51200"/>
    <cellStyle name="Normal 5 3 2 3 2 5" xfId="51201"/>
    <cellStyle name="Normal 5 3 2 3 2 6" xfId="51202"/>
    <cellStyle name="Normal 5 3 2 3 3" xfId="51203"/>
    <cellStyle name="Normal 5 3 2 3 4" xfId="51204"/>
    <cellStyle name="Normal 5 3 2 3 5" xfId="51205"/>
    <cellStyle name="Normal 5 3 2 3 6" xfId="51206"/>
    <cellStyle name="Normal 5 3 2 3 7" xfId="51207"/>
    <cellStyle name="Normal 5 3 2 4" xfId="51208"/>
    <cellStyle name="Normal 5 3 2 4 2" xfId="51209"/>
    <cellStyle name="Normal 5 3 2 4 2 2" xfId="51210"/>
    <cellStyle name="Normal 5 3 2 4 2 3" xfId="51211"/>
    <cellStyle name="Normal 5 3 2 4 2 4" xfId="51212"/>
    <cellStyle name="Normal 5 3 2 4 2 5" xfId="51213"/>
    <cellStyle name="Normal 5 3 2 4 2 6" xfId="51214"/>
    <cellStyle name="Normal 5 3 2 4 3" xfId="51215"/>
    <cellStyle name="Normal 5 3 2 4 4" xfId="51216"/>
    <cellStyle name="Normal 5 3 2 4 5" xfId="51217"/>
    <cellStyle name="Normal 5 3 2 4 6" xfId="51218"/>
    <cellStyle name="Normal 5 3 2 4 7" xfId="51219"/>
    <cellStyle name="Normal 5 3 2 5" xfId="51220"/>
    <cellStyle name="Normal 5 3 2 5 2" xfId="51221"/>
    <cellStyle name="Normal 5 3 2 5 2 2" xfId="51222"/>
    <cellStyle name="Normal 5 3 2 5 2 3" xfId="51223"/>
    <cellStyle name="Normal 5 3 2 5 2 4" xfId="51224"/>
    <cellStyle name="Normal 5 3 2 5 2 5" xfId="51225"/>
    <cellStyle name="Normal 5 3 2 5 2 6" xfId="51226"/>
    <cellStyle name="Normal 5 3 2 5 3" xfId="51227"/>
    <cellStyle name="Normal 5 3 2 5 4" xfId="51228"/>
    <cellStyle name="Normal 5 3 2 5 5" xfId="51229"/>
    <cellStyle name="Normal 5 3 2 5 6" xfId="51230"/>
    <cellStyle name="Normal 5 3 2 5 7" xfId="51231"/>
    <cellStyle name="Normal 5 3 2 6" xfId="51232"/>
    <cellStyle name="Normal 5 3 2 6 2" xfId="51233"/>
    <cellStyle name="Normal 5 3 2 6 2 2" xfId="51234"/>
    <cellStyle name="Normal 5 3 2 6 2 3" xfId="51235"/>
    <cellStyle name="Normal 5 3 2 6 2 4" xfId="51236"/>
    <cellStyle name="Normal 5 3 2 6 2 5" xfId="51237"/>
    <cellStyle name="Normal 5 3 2 6 2 6" xfId="51238"/>
    <cellStyle name="Normal 5 3 2 6 3" xfId="51239"/>
    <cellStyle name="Normal 5 3 2 6 4" xfId="51240"/>
    <cellStyle name="Normal 5 3 2 6 5" xfId="51241"/>
    <cellStyle name="Normal 5 3 2 6 6" xfId="51242"/>
    <cellStyle name="Normal 5 3 2 6 7" xfId="51243"/>
    <cellStyle name="Normal 5 3 2 7" xfId="51244"/>
    <cellStyle name="Normal 5 3 2 7 2" xfId="51245"/>
    <cellStyle name="Normal 5 3 2 7 2 2" xfId="51246"/>
    <cellStyle name="Normal 5 3 2 7 2 2 2" xfId="51247"/>
    <cellStyle name="Normal 5 3 2 7 2 2 2 2" xfId="51248"/>
    <cellStyle name="Normal 5 3 2 7 2 2 3" xfId="51249"/>
    <cellStyle name="Normal 5 3 2 7 2 3" xfId="51250"/>
    <cellStyle name="Normal 5 3 2 7 2 4" xfId="51251"/>
    <cellStyle name="Normal 5 3 2 7 2 5" xfId="51252"/>
    <cellStyle name="Normal 5 3 2 7 2 6" xfId="51253"/>
    <cellStyle name="Normal 5 3 2 7 3" xfId="51254"/>
    <cellStyle name="Normal 5 3 2 7 4" xfId="51255"/>
    <cellStyle name="Normal 5 3 2 7 5" xfId="51256"/>
    <cellStyle name="Normal 5 3 2 7 6" xfId="51257"/>
    <cellStyle name="Normal 5 3 2 7 7" xfId="51258"/>
    <cellStyle name="Normal 5 3 2 8" xfId="51259"/>
    <cellStyle name="Normal 5 3 2 8 2" xfId="51260"/>
    <cellStyle name="Normal 5 3 2 8 3" xfId="51261"/>
    <cellStyle name="Normal 5 3 2 8 4" xfId="51262"/>
    <cellStyle name="Normal 5 3 2 8 5" xfId="51263"/>
    <cellStyle name="Normal 5 3 2 8 6" xfId="51264"/>
    <cellStyle name="Normal 5 3 2 9" xfId="51265"/>
    <cellStyle name="Normal 5 3 20" xfId="51266"/>
    <cellStyle name="Normal 5 3 20 2" xfId="51267"/>
    <cellStyle name="Normal 5 3 20 3" xfId="51268"/>
    <cellStyle name="Normal 5 3 20 4" xfId="51269"/>
    <cellStyle name="Normal 5 3 20 5" xfId="51270"/>
    <cellStyle name="Normal 5 3 20 6" xfId="51271"/>
    <cellStyle name="Normal 5 3 21" xfId="51272"/>
    <cellStyle name="Normal 5 3 21 2" xfId="51273"/>
    <cellStyle name="Normal 5 3 21 3" xfId="51274"/>
    <cellStyle name="Normal 5 3 21 4" xfId="51275"/>
    <cellStyle name="Normal 5 3 21 5" xfId="51276"/>
    <cellStyle name="Normal 5 3 21 6" xfId="51277"/>
    <cellStyle name="Normal 5 3 22" xfId="51278"/>
    <cellStyle name="Normal 5 3 23" xfId="51279"/>
    <cellStyle name="Normal 5 3 24" xfId="51280"/>
    <cellStyle name="Normal 5 3 25" xfId="51281"/>
    <cellStyle name="Normal 5 3 26" xfId="51282"/>
    <cellStyle name="Normal 5 3 3" xfId="51283"/>
    <cellStyle name="Normal 5 3 3 10" xfId="51284"/>
    <cellStyle name="Normal 5 3 3 11" xfId="51285"/>
    <cellStyle name="Normal 5 3 3 12" xfId="51286"/>
    <cellStyle name="Normal 5 3 3 13" xfId="51287"/>
    <cellStyle name="Normal 5 3 3 2" xfId="51288"/>
    <cellStyle name="Normal 5 3 3 2 2" xfId="51289"/>
    <cellStyle name="Normal 5 3 3 2 2 2" xfId="51290"/>
    <cellStyle name="Normal 5 3 3 2 2 3" xfId="51291"/>
    <cellStyle name="Normal 5 3 3 2 2 4" xfId="51292"/>
    <cellStyle name="Normal 5 3 3 2 2 5" xfId="51293"/>
    <cellStyle name="Normal 5 3 3 2 2 6" xfId="51294"/>
    <cellStyle name="Normal 5 3 3 2 3" xfId="51295"/>
    <cellStyle name="Normal 5 3 3 2 4" xfId="51296"/>
    <cellStyle name="Normal 5 3 3 2 5" xfId="51297"/>
    <cellStyle name="Normal 5 3 3 2 6" xfId="51298"/>
    <cellStyle name="Normal 5 3 3 2 7" xfId="51299"/>
    <cellStyle name="Normal 5 3 3 3" xfId="51300"/>
    <cellStyle name="Normal 5 3 3 3 2" xfId="51301"/>
    <cellStyle name="Normal 5 3 3 3 2 2" xfId="51302"/>
    <cellStyle name="Normal 5 3 3 3 2 3" xfId="51303"/>
    <cellStyle name="Normal 5 3 3 3 2 4" xfId="51304"/>
    <cellStyle name="Normal 5 3 3 3 2 5" xfId="51305"/>
    <cellStyle name="Normal 5 3 3 3 2 6" xfId="51306"/>
    <cellStyle name="Normal 5 3 3 3 3" xfId="51307"/>
    <cellStyle name="Normal 5 3 3 3 4" xfId="51308"/>
    <cellStyle name="Normal 5 3 3 3 5" xfId="51309"/>
    <cellStyle name="Normal 5 3 3 3 6" xfId="51310"/>
    <cellStyle name="Normal 5 3 3 3 7" xfId="51311"/>
    <cellStyle name="Normal 5 3 3 4" xfId="51312"/>
    <cellStyle name="Normal 5 3 3 4 2" xfId="51313"/>
    <cellStyle name="Normal 5 3 3 4 2 2" xfId="51314"/>
    <cellStyle name="Normal 5 3 3 4 2 3" xfId="51315"/>
    <cellStyle name="Normal 5 3 3 4 2 4" xfId="51316"/>
    <cellStyle name="Normal 5 3 3 4 2 5" xfId="51317"/>
    <cellStyle name="Normal 5 3 3 4 2 6" xfId="51318"/>
    <cellStyle name="Normal 5 3 3 4 3" xfId="51319"/>
    <cellStyle name="Normal 5 3 3 4 4" xfId="51320"/>
    <cellStyle name="Normal 5 3 3 4 5" xfId="51321"/>
    <cellStyle name="Normal 5 3 3 4 6" xfId="51322"/>
    <cellStyle name="Normal 5 3 3 4 7" xfId="51323"/>
    <cellStyle name="Normal 5 3 3 5" xfId="51324"/>
    <cellStyle name="Normal 5 3 3 5 2" xfId="51325"/>
    <cellStyle name="Normal 5 3 3 5 2 2" xfId="51326"/>
    <cellStyle name="Normal 5 3 3 5 2 3" xfId="51327"/>
    <cellStyle name="Normal 5 3 3 5 2 4" xfId="51328"/>
    <cellStyle name="Normal 5 3 3 5 2 5" xfId="51329"/>
    <cellStyle name="Normal 5 3 3 5 2 6" xfId="51330"/>
    <cellStyle name="Normal 5 3 3 5 3" xfId="51331"/>
    <cellStyle name="Normal 5 3 3 5 4" xfId="51332"/>
    <cellStyle name="Normal 5 3 3 5 5" xfId="51333"/>
    <cellStyle name="Normal 5 3 3 5 6" xfId="51334"/>
    <cellStyle name="Normal 5 3 3 5 7" xfId="51335"/>
    <cellStyle name="Normal 5 3 3 6" xfId="51336"/>
    <cellStyle name="Normal 5 3 3 6 2" xfId="51337"/>
    <cellStyle name="Normal 5 3 3 6 2 2" xfId="51338"/>
    <cellStyle name="Normal 5 3 3 6 2 3" xfId="51339"/>
    <cellStyle name="Normal 5 3 3 6 2 4" xfId="51340"/>
    <cellStyle name="Normal 5 3 3 6 2 5" xfId="51341"/>
    <cellStyle name="Normal 5 3 3 6 2 6" xfId="51342"/>
    <cellStyle name="Normal 5 3 3 6 3" xfId="51343"/>
    <cellStyle name="Normal 5 3 3 6 4" xfId="51344"/>
    <cellStyle name="Normal 5 3 3 6 5" xfId="51345"/>
    <cellStyle name="Normal 5 3 3 6 6" xfId="51346"/>
    <cellStyle name="Normal 5 3 3 6 7" xfId="51347"/>
    <cellStyle name="Normal 5 3 3 7" xfId="51348"/>
    <cellStyle name="Normal 5 3 3 7 2" xfId="51349"/>
    <cellStyle name="Normal 5 3 3 7 2 2" xfId="51350"/>
    <cellStyle name="Normal 5 3 3 7 2 3" xfId="51351"/>
    <cellStyle name="Normal 5 3 3 7 2 4" xfId="51352"/>
    <cellStyle name="Normal 5 3 3 7 2 5" xfId="51353"/>
    <cellStyle name="Normal 5 3 3 7 2 6" xfId="51354"/>
    <cellStyle name="Normal 5 3 3 7 3" xfId="51355"/>
    <cellStyle name="Normal 5 3 3 7 4" xfId="51356"/>
    <cellStyle name="Normal 5 3 3 7 5" xfId="51357"/>
    <cellStyle name="Normal 5 3 3 7 6" xfId="51358"/>
    <cellStyle name="Normal 5 3 3 7 7" xfId="51359"/>
    <cellStyle name="Normal 5 3 3 8" xfId="51360"/>
    <cellStyle name="Normal 5 3 3 8 2" xfId="51361"/>
    <cellStyle name="Normal 5 3 3 8 3" xfId="51362"/>
    <cellStyle name="Normal 5 3 3 8 4" xfId="51363"/>
    <cellStyle name="Normal 5 3 3 8 5" xfId="51364"/>
    <cellStyle name="Normal 5 3 3 8 6" xfId="51365"/>
    <cellStyle name="Normal 5 3 3 9" xfId="51366"/>
    <cellStyle name="Normal 5 3 4" xfId="51367"/>
    <cellStyle name="Normal 5 3 4 10" xfId="51368"/>
    <cellStyle name="Normal 5 3 4 11" xfId="51369"/>
    <cellStyle name="Normal 5 3 4 12" xfId="51370"/>
    <cellStyle name="Normal 5 3 4 13" xfId="51371"/>
    <cellStyle name="Normal 5 3 4 2" xfId="51372"/>
    <cellStyle name="Normal 5 3 4 2 2" xfId="51373"/>
    <cellStyle name="Normal 5 3 4 2 2 2" xfId="51374"/>
    <cellStyle name="Normal 5 3 4 2 2 2 2" xfId="51375"/>
    <cellStyle name="Normal 5 3 4 2 2 3" xfId="51376"/>
    <cellStyle name="Normal 5 3 4 2 2 4" xfId="51377"/>
    <cellStyle name="Normal 5 3 4 2 2 5" xfId="51378"/>
    <cellStyle name="Normal 5 3 4 2 2 6" xfId="51379"/>
    <cellStyle name="Normal 5 3 4 2 3" xfId="51380"/>
    <cellStyle name="Normal 5 3 4 2 4" xfId="51381"/>
    <cellStyle name="Normal 5 3 4 2 5" xfId="51382"/>
    <cellStyle name="Normal 5 3 4 2 6" xfId="51383"/>
    <cellStyle name="Normal 5 3 4 2 7" xfId="51384"/>
    <cellStyle name="Normal 5 3 4 3" xfId="51385"/>
    <cellStyle name="Normal 5 3 4 3 2" xfId="51386"/>
    <cellStyle name="Normal 5 3 4 3 2 2" xfId="51387"/>
    <cellStyle name="Normal 5 3 4 3 2 3" xfId="51388"/>
    <cellStyle name="Normal 5 3 4 3 2 4" xfId="51389"/>
    <cellStyle name="Normal 5 3 4 3 2 5" xfId="51390"/>
    <cellStyle name="Normal 5 3 4 3 2 6" xfId="51391"/>
    <cellStyle name="Normal 5 3 4 3 3" xfId="51392"/>
    <cellStyle name="Normal 5 3 4 3 4" xfId="51393"/>
    <cellStyle name="Normal 5 3 4 3 5" xfId="51394"/>
    <cellStyle name="Normal 5 3 4 3 6" xfId="51395"/>
    <cellStyle name="Normal 5 3 4 3 7" xfId="51396"/>
    <cellStyle name="Normal 5 3 4 4" xfId="51397"/>
    <cellStyle name="Normal 5 3 4 4 2" xfId="51398"/>
    <cellStyle name="Normal 5 3 4 4 2 2" xfId="51399"/>
    <cellStyle name="Normal 5 3 4 4 2 3" xfId="51400"/>
    <cellStyle name="Normal 5 3 4 4 2 4" xfId="51401"/>
    <cellStyle name="Normal 5 3 4 4 2 5" xfId="51402"/>
    <cellStyle name="Normal 5 3 4 4 2 6" xfId="51403"/>
    <cellStyle name="Normal 5 3 4 4 3" xfId="51404"/>
    <cellStyle name="Normal 5 3 4 4 4" xfId="51405"/>
    <cellStyle name="Normal 5 3 4 4 5" xfId="51406"/>
    <cellStyle name="Normal 5 3 4 4 6" xfId="51407"/>
    <cellStyle name="Normal 5 3 4 4 7" xfId="51408"/>
    <cellStyle name="Normal 5 3 4 5" xfId="51409"/>
    <cellStyle name="Normal 5 3 4 5 2" xfId="51410"/>
    <cellStyle name="Normal 5 3 4 5 2 2" xfId="51411"/>
    <cellStyle name="Normal 5 3 4 5 2 3" xfId="51412"/>
    <cellStyle name="Normal 5 3 4 5 2 4" xfId="51413"/>
    <cellStyle name="Normal 5 3 4 5 2 5" xfId="51414"/>
    <cellStyle name="Normal 5 3 4 5 2 6" xfId="51415"/>
    <cellStyle name="Normal 5 3 4 5 3" xfId="51416"/>
    <cellStyle name="Normal 5 3 4 5 4" xfId="51417"/>
    <cellStyle name="Normal 5 3 4 5 5" xfId="51418"/>
    <cellStyle name="Normal 5 3 4 5 6" xfId="51419"/>
    <cellStyle name="Normal 5 3 4 5 7" xfId="51420"/>
    <cellStyle name="Normal 5 3 4 6" xfId="51421"/>
    <cellStyle name="Normal 5 3 4 6 2" xfId="51422"/>
    <cellStyle name="Normal 5 3 4 6 2 2" xfId="51423"/>
    <cellStyle name="Normal 5 3 4 6 2 3" xfId="51424"/>
    <cellStyle name="Normal 5 3 4 6 2 4" xfId="51425"/>
    <cellStyle name="Normal 5 3 4 6 2 5" xfId="51426"/>
    <cellStyle name="Normal 5 3 4 6 2 6" xfId="51427"/>
    <cellStyle name="Normal 5 3 4 6 3" xfId="51428"/>
    <cellStyle name="Normal 5 3 4 6 4" xfId="51429"/>
    <cellStyle name="Normal 5 3 4 6 5" xfId="51430"/>
    <cellStyle name="Normal 5 3 4 6 6" xfId="51431"/>
    <cellStyle name="Normal 5 3 4 6 7" xfId="51432"/>
    <cellStyle name="Normal 5 3 4 7" xfId="51433"/>
    <cellStyle name="Normal 5 3 4 7 2" xfId="51434"/>
    <cellStyle name="Normal 5 3 4 7 2 2" xfId="51435"/>
    <cellStyle name="Normal 5 3 4 7 2 3" xfId="51436"/>
    <cellStyle name="Normal 5 3 4 7 2 4" xfId="51437"/>
    <cellStyle name="Normal 5 3 4 7 2 5" xfId="51438"/>
    <cellStyle name="Normal 5 3 4 7 2 6" xfId="51439"/>
    <cellStyle name="Normal 5 3 4 7 3" xfId="51440"/>
    <cellStyle name="Normal 5 3 4 7 4" xfId="51441"/>
    <cellStyle name="Normal 5 3 4 7 5" xfId="51442"/>
    <cellStyle name="Normal 5 3 4 7 6" xfId="51443"/>
    <cellStyle name="Normal 5 3 4 7 7" xfId="51444"/>
    <cellStyle name="Normal 5 3 4 8" xfId="51445"/>
    <cellStyle name="Normal 5 3 4 8 2" xfId="51446"/>
    <cellStyle name="Normal 5 3 4 8 3" xfId="51447"/>
    <cellStyle name="Normal 5 3 4 8 4" xfId="51448"/>
    <cellStyle name="Normal 5 3 4 8 5" xfId="51449"/>
    <cellStyle name="Normal 5 3 4 8 6" xfId="51450"/>
    <cellStyle name="Normal 5 3 4 9" xfId="51451"/>
    <cellStyle name="Normal 5 3 5" xfId="51452"/>
    <cellStyle name="Normal 5 3 5 10" xfId="51453"/>
    <cellStyle name="Normal 5 3 5 11" xfId="51454"/>
    <cellStyle name="Normal 5 3 5 12" xfId="51455"/>
    <cellStyle name="Normal 5 3 5 13" xfId="51456"/>
    <cellStyle name="Normal 5 3 5 2" xfId="51457"/>
    <cellStyle name="Normal 5 3 5 2 2" xfId="51458"/>
    <cellStyle name="Normal 5 3 5 2 2 2" xfId="51459"/>
    <cellStyle name="Normal 5 3 5 2 2 3" xfId="51460"/>
    <cellStyle name="Normal 5 3 5 2 2 4" xfId="51461"/>
    <cellStyle name="Normal 5 3 5 2 2 5" xfId="51462"/>
    <cellStyle name="Normal 5 3 5 2 2 6" xfId="51463"/>
    <cellStyle name="Normal 5 3 5 2 3" xfId="51464"/>
    <cellStyle name="Normal 5 3 5 2 4" xfId="51465"/>
    <cellStyle name="Normal 5 3 5 2 5" xfId="51466"/>
    <cellStyle name="Normal 5 3 5 2 6" xfId="51467"/>
    <cellStyle name="Normal 5 3 5 2 7" xfId="51468"/>
    <cellStyle name="Normal 5 3 5 3" xfId="51469"/>
    <cellStyle name="Normal 5 3 5 3 2" xfId="51470"/>
    <cellStyle name="Normal 5 3 5 3 2 2" xfId="51471"/>
    <cellStyle name="Normal 5 3 5 3 2 3" xfId="51472"/>
    <cellStyle name="Normal 5 3 5 3 2 4" xfId="51473"/>
    <cellStyle name="Normal 5 3 5 3 2 5" xfId="51474"/>
    <cellStyle name="Normal 5 3 5 3 2 6" xfId="51475"/>
    <cellStyle name="Normal 5 3 5 3 3" xfId="51476"/>
    <cellStyle name="Normal 5 3 5 3 4" xfId="51477"/>
    <cellStyle name="Normal 5 3 5 3 5" xfId="51478"/>
    <cellStyle name="Normal 5 3 5 3 6" xfId="51479"/>
    <cellStyle name="Normal 5 3 5 3 7" xfId="51480"/>
    <cellStyle name="Normal 5 3 5 4" xfId="51481"/>
    <cellStyle name="Normal 5 3 5 4 2" xfId="51482"/>
    <cellStyle name="Normal 5 3 5 4 2 2" xfId="51483"/>
    <cellStyle name="Normal 5 3 5 4 2 3" xfId="51484"/>
    <cellStyle name="Normal 5 3 5 4 2 4" xfId="51485"/>
    <cellStyle name="Normal 5 3 5 4 2 5" xfId="51486"/>
    <cellStyle name="Normal 5 3 5 4 2 6" xfId="51487"/>
    <cellStyle name="Normal 5 3 5 4 3" xfId="51488"/>
    <cellStyle name="Normal 5 3 5 4 4" xfId="51489"/>
    <cellStyle name="Normal 5 3 5 4 5" xfId="51490"/>
    <cellStyle name="Normal 5 3 5 4 6" xfId="51491"/>
    <cellStyle name="Normal 5 3 5 4 7" xfId="51492"/>
    <cellStyle name="Normal 5 3 5 5" xfId="51493"/>
    <cellStyle name="Normal 5 3 5 5 2" xfId="51494"/>
    <cellStyle name="Normal 5 3 5 5 2 2" xfId="51495"/>
    <cellStyle name="Normal 5 3 5 5 2 3" xfId="51496"/>
    <cellStyle name="Normal 5 3 5 5 2 4" xfId="51497"/>
    <cellStyle name="Normal 5 3 5 5 2 5" xfId="51498"/>
    <cellStyle name="Normal 5 3 5 5 2 6" xfId="51499"/>
    <cellStyle name="Normal 5 3 5 5 3" xfId="51500"/>
    <cellStyle name="Normal 5 3 5 5 4" xfId="51501"/>
    <cellStyle name="Normal 5 3 5 5 5" xfId="51502"/>
    <cellStyle name="Normal 5 3 5 5 6" xfId="51503"/>
    <cellStyle name="Normal 5 3 5 5 7" xfId="51504"/>
    <cellStyle name="Normal 5 3 5 6" xfId="51505"/>
    <cellStyle name="Normal 5 3 5 6 2" xfId="51506"/>
    <cellStyle name="Normal 5 3 5 6 2 2" xfId="51507"/>
    <cellStyle name="Normal 5 3 5 6 2 3" xfId="51508"/>
    <cellStyle name="Normal 5 3 5 6 2 4" xfId="51509"/>
    <cellStyle name="Normal 5 3 5 6 2 5" xfId="51510"/>
    <cellStyle name="Normal 5 3 5 6 2 6" xfId="51511"/>
    <cellStyle name="Normal 5 3 5 6 3" xfId="51512"/>
    <cellStyle name="Normal 5 3 5 6 4" xfId="51513"/>
    <cellStyle name="Normal 5 3 5 6 5" xfId="51514"/>
    <cellStyle name="Normal 5 3 5 6 6" xfId="51515"/>
    <cellStyle name="Normal 5 3 5 6 7" xfId="51516"/>
    <cellStyle name="Normal 5 3 5 7" xfId="51517"/>
    <cellStyle name="Normal 5 3 5 7 2" xfId="51518"/>
    <cellStyle name="Normal 5 3 5 7 2 2" xfId="51519"/>
    <cellStyle name="Normal 5 3 5 7 2 3" xfId="51520"/>
    <cellStyle name="Normal 5 3 5 7 2 4" xfId="51521"/>
    <cellStyle name="Normal 5 3 5 7 2 5" xfId="51522"/>
    <cellStyle name="Normal 5 3 5 7 2 6" xfId="51523"/>
    <cellStyle name="Normal 5 3 5 7 3" xfId="51524"/>
    <cellStyle name="Normal 5 3 5 7 4" xfId="51525"/>
    <cellStyle name="Normal 5 3 5 7 4 2" xfId="51526"/>
    <cellStyle name="Normal 5 3 5 7 4 2 2" xfId="51527"/>
    <cellStyle name="Normal 5 3 5 7 4 3" xfId="51528"/>
    <cellStyle name="Normal 5 3 5 7 5" xfId="51529"/>
    <cellStyle name="Normal 5 3 5 7 6" xfId="51530"/>
    <cellStyle name="Normal 5 3 5 7 7" xfId="51531"/>
    <cellStyle name="Normal 5 3 5 8" xfId="51532"/>
    <cellStyle name="Normal 5 3 5 8 2" xfId="51533"/>
    <cellStyle name="Normal 5 3 5 8 3" xfId="51534"/>
    <cellStyle name="Normal 5 3 5 8 4" xfId="51535"/>
    <cellStyle name="Normal 5 3 5 8 5" xfId="51536"/>
    <cellStyle name="Normal 5 3 5 8 6" xfId="51537"/>
    <cellStyle name="Normal 5 3 5 9" xfId="51538"/>
    <cellStyle name="Normal 5 3 6" xfId="51539"/>
    <cellStyle name="Normal 5 3 6 10" xfId="51540"/>
    <cellStyle name="Normal 5 3 6 11" xfId="51541"/>
    <cellStyle name="Normal 5 3 6 12" xfId="51542"/>
    <cellStyle name="Normal 5 3 6 13" xfId="51543"/>
    <cellStyle name="Normal 5 3 6 2" xfId="51544"/>
    <cellStyle name="Normal 5 3 6 2 2" xfId="51545"/>
    <cellStyle name="Normal 5 3 6 2 2 2" xfId="51546"/>
    <cellStyle name="Normal 5 3 6 2 2 3" xfId="51547"/>
    <cellStyle name="Normal 5 3 6 2 2 4" xfId="51548"/>
    <cellStyle name="Normal 5 3 6 2 2 5" xfId="51549"/>
    <cellStyle name="Normal 5 3 6 2 2 6" xfId="51550"/>
    <cellStyle name="Normal 5 3 6 2 3" xfId="51551"/>
    <cellStyle name="Normal 5 3 6 2 4" xfId="51552"/>
    <cellStyle name="Normal 5 3 6 2 5" xfId="51553"/>
    <cellStyle name="Normal 5 3 6 2 6" xfId="51554"/>
    <cellStyle name="Normal 5 3 6 2 7" xfId="51555"/>
    <cellStyle name="Normal 5 3 6 3" xfId="51556"/>
    <cellStyle name="Normal 5 3 6 3 2" xfId="51557"/>
    <cellStyle name="Normal 5 3 6 3 2 2" xfId="51558"/>
    <cellStyle name="Normal 5 3 6 3 2 3" xfId="51559"/>
    <cellStyle name="Normal 5 3 6 3 2 4" xfId="51560"/>
    <cellStyle name="Normal 5 3 6 3 2 5" xfId="51561"/>
    <cellStyle name="Normal 5 3 6 3 2 6" xfId="51562"/>
    <cellStyle name="Normal 5 3 6 3 3" xfId="51563"/>
    <cellStyle name="Normal 5 3 6 3 4" xfId="51564"/>
    <cellStyle name="Normal 5 3 6 3 5" xfId="51565"/>
    <cellStyle name="Normal 5 3 6 3 6" xfId="51566"/>
    <cellStyle name="Normal 5 3 6 3 7" xfId="51567"/>
    <cellStyle name="Normal 5 3 6 4" xfId="51568"/>
    <cellStyle name="Normal 5 3 6 4 2" xfId="51569"/>
    <cellStyle name="Normal 5 3 6 4 2 2" xfId="51570"/>
    <cellStyle name="Normal 5 3 6 4 2 3" xfId="51571"/>
    <cellStyle name="Normal 5 3 6 4 2 4" xfId="51572"/>
    <cellStyle name="Normal 5 3 6 4 2 5" xfId="51573"/>
    <cellStyle name="Normal 5 3 6 4 2 6" xfId="51574"/>
    <cellStyle name="Normal 5 3 6 4 3" xfId="51575"/>
    <cellStyle name="Normal 5 3 6 4 4" xfId="51576"/>
    <cellStyle name="Normal 5 3 6 4 5" xfId="51577"/>
    <cellStyle name="Normal 5 3 6 4 6" xfId="51578"/>
    <cellStyle name="Normal 5 3 6 4 7" xfId="51579"/>
    <cellStyle name="Normal 5 3 6 5" xfId="51580"/>
    <cellStyle name="Normal 5 3 6 5 2" xfId="51581"/>
    <cellStyle name="Normal 5 3 6 5 2 2" xfId="51582"/>
    <cellStyle name="Normal 5 3 6 5 2 3" xfId="51583"/>
    <cellStyle name="Normal 5 3 6 5 2 4" xfId="51584"/>
    <cellStyle name="Normal 5 3 6 5 2 5" xfId="51585"/>
    <cellStyle name="Normal 5 3 6 5 2 6" xfId="51586"/>
    <cellStyle name="Normal 5 3 6 5 3" xfId="51587"/>
    <cellStyle name="Normal 5 3 6 5 4" xfId="51588"/>
    <cellStyle name="Normal 5 3 6 5 5" xfId="51589"/>
    <cellStyle name="Normal 5 3 6 5 6" xfId="51590"/>
    <cellStyle name="Normal 5 3 6 5 7" xfId="51591"/>
    <cellStyle name="Normal 5 3 6 6" xfId="51592"/>
    <cellStyle name="Normal 5 3 6 6 2" xfId="51593"/>
    <cellStyle name="Normal 5 3 6 6 2 2" xfId="51594"/>
    <cellStyle name="Normal 5 3 6 6 2 3" xfId="51595"/>
    <cellStyle name="Normal 5 3 6 6 2 4" xfId="51596"/>
    <cellStyle name="Normal 5 3 6 6 2 5" xfId="51597"/>
    <cellStyle name="Normal 5 3 6 6 2 6" xfId="51598"/>
    <cellStyle name="Normal 5 3 6 6 3" xfId="51599"/>
    <cellStyle name="Normal 5 3 6 6 4" xfId="51600"/>
    <cellStyle name="Normal 5 3 6 6 5" xfId="51601"/>
    <cellStyle name="Normal 5 3 6 6 6" xfId="51602"/>
    <cellStyle name="Normal 5 3 6 6 7" xfId="51603"/>
    <cellStyle name="Normal 5 3 6 7" xfId="51604"/>
    <cellStyle name="Normal 5 3 6 7 2" xfId="51605"/>
    <cellStyle name="Normal 5 3 6 7 2 2" xfId="51606"/>
    <cellStyle name="Normal 5 3 6 7 2 3" xfId="51607"/>
    <cellStyle name="Normal 5 3 6 7 2 4" xfId="51608"/>
    <cellStyle name="Normal 5 3 6 7 2 5" xfId="51609"/>
    <cellStyle name="Normal 5 3 6 7 2 6" xfId="51610"/>
    <cellStyle name="Normal 5 3 6 7 3" xfId="51611"/>
    <cellStyle name="Normal 5 3 6 7 4" xfId="51612"/>
    <cellStyle name="Normal 5 3 6 7 5" xfId="51613"/>
    <cellStyle name="Normal 5 3 6 7 6" xfId="51614"/>
    <cellStyle name="Normal 5 3 6 7 7" xfId="51615"/>
    <cellStyle name="Normal 5 3 6 8" xfId="51616"/>
    <cellStyle name="Normal 5 3 6 8 2" xfId="51617"/>
    <cellStyle name="Normal 5 3 6 8 3" xfId="51618"/>
    <cellStyle name="Normal 5 3 6 8 4" xfId="51619"/>
    <cellStyle name="Normal 5 3 6 8 5" xfId="51620"/>
    <cellStyle name="Normal 5 3 6 8 6" xfId="51621"/>
    <cellStyle name="Normal 5 3 6 9" xfId="51622"/>
    <cellStyle name="Normal 5 3 7" xfId="51623"/>
    <cellStyle name="Normal 5 3 7 10" xfId="51624"/>
    <cellStyle name="Normal 5 3 7 11" xfId="51625"/>
    <cellStyle name="Normal 5 3 7 12" xfId="51626"/>
    <cellStyle name="Normal 5 3 7 13" xfId="51627"/>
    <cellStyle name="Normal 5 3 7 2" xfId="51628"/>
    <cellStyle name="Normal 5 3 7 2 2" xfId="51629"/>
    <cellStyle name="Normal 5 3 7 2 2 2" xfId="51630"/>
    <cellStyle name="Normal 5 3 7 2 2 3" xfId="51631"/>
    <cellStyle name="Normal 5 3 7 2 2 4" xfId="51632"/>
    <cellStyle name="Normal 5 3 7 2 2 5" xfId="51633"/>
    <cellStyle name="Normal 5 3 7 2 2 6" xfId="51634"/>
    <cellStyle name="Normal 5 3 7 2 3" xfId="51635"/>
    <cellStyle name="Normal 5 3 7 2 4" xfId="51636"/>
    <cellStyle name="Normal 5 3 7 2 5" xfId="51637"/>
    <cellStyle name="Normal 5 3 7 2 6" xfId="51638"/>
    <cellStyle name="Normal 5 3 7 2 7" xfId="51639"/>
    <cellStyle name="Normal 5 3 7 3" xfId="51640"/>
    <cellStyle name="Normal 5 3 7 3 2" xfId="51641"/>
    <cellStyle name="Normal 5 3 7 3 2 2" xfId="51642"/>
    <cellStyle name="Normal 5 3 7 3 2 3" xfId="51643"/>
    <cellStyle name="Normal 5 3 7 3 2 4" xfId="51644"/>
    <cellStyle name="Normal 5 3 7 3 2 5" xfId="51645"/>
    <cellStyle name="Normal 5 3 7 3 2 6" xfId="51646"/>
    <cellStyle name="Normal 5 3 7 3 3" xfId="51647"/>
    <cellStyle name="Normal 5 3 7 3 4" xfId="51648"/>
    <cellStyle name="Normal 5 3 7 3 5" xfId="51649"/>
    <cellStyle name="Normal 5 3 7 3 6" xfId="51650"/>
    <cellStyle name="Normal 5 3 7 3 7" xfId="51651"/>
    <cellStyle name="Normal 5 3 7 4" xfId="51652"/>
    <cellStyle name="Normal 5 3 7 4 2" xfId="51653"/>
    <cellStyle name="Normal 5 3 7 4 2 2" xfId="51654"/>
    <cellStyle name="Normal 5 3 7 4 2 3" xfId="51655"/>
    <cellStyle name="Normal 5 3 7 4 2 4" xfId="51656"/>
    <cellStyle name="Normal 5 3 7 4 2 5" xfId="51657"/>
    <cellStyle name="Normal 5 3 7 4 2 6" xfId="51658"/>
    <cellStyle name="Normal 5 3 7 4 3" xfId="51659"/>
    <cellStyle name="Normal 5 3 7 4 4" xfId="51660"/>
    <cellStyle name="Normal 5 3 7 4 4 2" xfId="51661"/>
    <cellStyle name="Normal 5 3 7 4 4 2 2" xfId="51662"/>
    <cellStyle name="Normal 5 3 7 4 4 3" xfId="51663"/>
    <cellStyle name="Normal 5 3 7 4 5" xfId="51664"/>
    <cellStyle name="Normal 5 3 7 4 6" xfId="51665"/>
    <cellStyle name="Normal 5 3 7 4 7" xfId="51666"/>
    <cellStyle name="Normal 5 3 7 5" xfId="51667"/>
    <cellStyle name="Normal 5 3 7 5 2" xfId="51668"/>
    <cellStyle name="Normal 5 3 7 5 2 2" xfId="51669"/>
    <cellStyle name="Normal 5 3 7 5 2 3" xfId="51670"/>
    <cellStyle name="Normal 5 3 7 5 2 4" xfId="51671"/>
    <cellStyle name="Normal 5 3 7 5 2 5" xfId="51672"/>
    <cellStyle name="Normal 5 3 7 5 2 6" xfId="51673"/>
    <cellStyle name="Normal 5 3 7 5 3" xfId="51674"/>
    <cellStyle name="Normal 5 3 7 5 4" xfId="51675"/>
    <cellStyle name="Normal 5 3 7 5 5" xfId="51676"/>
    <cellStyle name="Normal 5 3 7 5 6" xfId="51677"/>
    <cellStyle name="Normal 5 3 7 5 7" xfId="51678"/>
    <cellStyle name="Normal 5 3 7 6" xfId="51679"/>
    <cellStyle name="Normal 5 3 7 6 2" xfId="51680"/>
    <cellStyle name="Normal 5 3 7 6 2 2" xfId="51681"/>
    <cellStyle name="Normal 5 3 7 6 2 3" xfId="51682"/>
    <cellStyle name="Normal 5 3 7 6 2 4" xfId="51683"/>
    <cellStyle name="Normal 5 3 7 6 2 5" xfId="51684"/>
    <cellStyle name="Normal 5 3 7 6 2 6" xfId="51685"/>
    <cellStyle name="Normal 5 3 7 6 3" xfId="51686"/>
    <cellStyle name="Normal 5 3 7 6 4" xfId="51687"/>
    <cellStyle name="Normal 5 3 7 6 5" xfId="51688"/>
    <cellStyle name="Normal 5 3 7 6 6" xfId="51689"/>
    <cellStyle name="Normal 5 3 7 6 7" xfId="51690"/>
    <cellStyle name="Normal 5 3 7 7" xfId="51691"/>
    <cellStyle name="Normal 5 3 7 7 2" xfId="51692"/>
    <cellStyle name="Normal 5 3 7 7 2 2" xfId="51693"/>
    <cellStyle name="Normal 5 3 7 7 2 2 2" xfId="51694"/>
    <cellStyle name="Normal 5 3 7 7 2 2 2 2" xfId="51695"/>
    <cellStyle name="Normal 5 3 7 7 2 2 3" xfId="51696"/>
    <cellStyle name="Normal 5 3 7 7 2 3" xfId="51697"/>
    <cellStyle name="Normal 5 3 7 7 2 4" xfId="51698"/>
    <cellStyle name="Normal 5 3 7 7 2 5" xfId="51699"/>
    <cellStyle name="Normal 5 3 7 7 2 6" xfId="51700"/>
    <cellStyle name="Normal 5 3 7 7 3" xfId="51701"/>
    <cellStyle name="Normal 5 3 7 7 4" xfId="51702"/>
    <cellStyle name="Normal 5 3 7 7 5" xfId="51703"/>
    <cellStyle name="Normal 5 3 7 7 6" xfId="51704"/>
    <cellStyle name="Normal 5 3 7 7 7" xfId="51705"/>
    <cellStyle name="Normal 5 3 7 8" xfId="51706"/>
    <cellStyle name="Normal 5 3 7 8 2" xfId="51707"/>
    <cellStyle name="Normal 5 3 7 8 3" xfId="51708"/>
    <cellStyle name="Normal 5 3 7 8 4" xfId="51709"/>
    <cellStyle name="Normal 5 3 7 8 5" xfId="51710"/>
    <cellStyle name="Normal 5 3 7 8 6" xfId="51711"/>
    <cellStyle name="Normal 5 3 7 9" xfId="51712"/>
    <cellStyle name="Normal 5 3 8" xfId="51713"/>
    <cellStyle name="Normal 5 3 8 10" xfId="51714"/>
    <cellStyle name="Normal 5 3 8 10 2" xfId="51715"/>
    <cellStyle name="Normal 5 3 8 10 2 2" xfId="51716"/>
    <cellStyle name="Normal 5 3 8 10 3" xfId="51717"/>
    <cellStyle name="Normal 5 3 8 11" xfId="51718"/>
    <cellStyle name="Normal 5 3 8 12" xfId="51719"/>
    <cellStyle name="Normal 5 3 8 13" xfId="51720"/>
    <cellStyle name="Normal 5 3 8 2" xfId="51721"/>
    <cellStyle name="Normal 5 3 8 2 2" xfId="51722"/>
    <cellStyle name="Normal 5 3 8 2 2 2" xfId="51723"/>
    <cellStyle name="Normal 5 3 8 2 2 2 2" xfId="51724"/>
    <cellStyle name="Normal 5 3 8 2 2 3" xfId="51725"/>
    <cellStyle name="Normal 5 3 8 2 2 4" xfId="51726"/>
    <cellStyle name="Normal 5 3 8 2 2 5" xfId="51727"/>
    <cellStyle name="Normal 5 3 8 2 2 6" xfId="51728"/>
    <cellStyle name="Normal 5 3 8 2 3" xfId="51729"/>
    <cellStyle name="Normal 5 3 8 2 4" xfId="51730"/>
    <cellStyle name="Normal 5 3 8 2 5" xfId="51731"/>
    <cellStyle name="Normal 5 3 8 2 6" xfId="51732"/>
    <cellStyle name="Normal 5 3 8 2 7" xfId="51733"/>
    <cellStyle name="Normal 5 3 8 3" xfId="51734"/>
    <cellStyle name="Normal 5 3 8 3 2" xfId="51735"/>
    <cellStyle name="Normal 5 3 8 3 2 2" xfId="51736"/>
    <cellStyle name="Normal 5 3 8 3 2 3" xfId="51737"/>
    <cellStyle name="Normal 5 3 8 3 2 4" xfId="51738"/>
    <cellStyle name="Normal 5 3 8 3 2 5" xfId="51739"/>
    <cellStyle name="Normal 5 3 8 3 2 6" xfId="51740"/>
    <cellStyle name="Normal 5 3 8 3 3" xfId="51741"/>
    <cellStyle name="Normal 5 3 8 3 4" xfId="51742"/>
    <cellStyle name="Normal 5 3 8 3 5" xfId="51743"/>
    <cellStyle name="Normal 5 3 8 3 6" xfId="51744"/>
    <cellStyle name="Normal 5 3 8 3 7" xfId="51745"/>
    <cellStyle name="Normal 5 3 8 4" xfId="51746"/>
    <cellStyle name="Normal 5 3 8 4 2" xfId="51747"/>
    <cellStyle name="Normal 5 3 8 4 2 2" xfId="51748"/>
    <cellStyle name="Normal 5 3 8 4 2 3" xfId="51749"/>
    <cellStyle name="Normal 5 3 8 4 2 4" xfId="51750"/>
    <cellStyle name="Normal 5 3 8 4 2 5" xfId="51751"/>
    <cellStyle name="Normal 5 3 8 4 2 6" xfId="51752"/>
    <cellStyle name="Normal 5 3 8 4 3" xfId="51753"/>
    <cellStyle name="Normal 5 3 8 4 4" xfId="51754"/>
    <cellStyle name="Normal 5 3 8 4 5" xfId="51755"/>
    <cellStyle name="Normal 5 3 8 4 6" xfId="51756"/>
    <cellStyle name="Normal 5 3 8 4 7" xfId="51757"/>
    <cellStyle name="Normal 5 3 8 5" xfId="51758"/>
    <cellStyle name="Normal 5 3 8 5 2" xfId="51759"/>
    <cellStyle name="Normal 5 3 8 5 2 2" xfId="51760"/>
    <cellStyle name="Normal 5 3 8 5 2 3" xfId="51761"/>
    <cellStyle name="Normal 5 3 8 5 2 4" xfId="51762"/>
    <cellStyle name="Normal 5 3 8 5 2 5" xfId="51763"/>
    <cellStyle name="Normal 5 3 8 5 2 6" xfId="51764"/>
    <cellStyle name="Normal 5 3 8 5 3" xfId="51765"/>
    <cellStyle name="Normal 5 3 8 5 4" xfId="51766"/>
    <cellStyle name="Normal 5 3 8 5 5" xfId="51767"/>
    <cellStyle name="Normal 5 3 8 5 6" xfId="51768"/>
    <cellStyle name="Normal 5 3 8 5 7" xfId="51769"/>
    <cellStyle name="Normal 5 3 8 6" xfId="51770"/>
    <cellStyle name="Normal 5 3 8 6 2" xfId="51771"/>
    <cellStyle name="Normal 5 3 8 6 2 2" xfId="51772"/>
    <cellStyle name="Normal 5 3 8 6 2 3" xfId="51773"/>
    <cellStyle name="Normal 5 3 8 6 2 4" xfId="51774"/>
    <cellStyle name="Normal 5 3 8 6 2 5" xfId="51775"/>
    <cellStyle name="Normal 5 3 8 6 2 6" xfId="51776"/>
    <cellStyle name="Normal 5 3 8 6 3" xfId="51777"/>
    <cellStyle name="Normal 5 3 8 6 4" xfId="51778"/>
    <cellStyle name="Normal 5 3 8 6 5" xfId="51779"/>
    <cellStyle name="Normal 5 3 8 6 6" xfId="51780"/>
    <cellStyle name="Normal 5 3 8 6 7" xfId="51781"/>
    <cellStyle name="Normal 5 3 8 7" xfId="51782"/>
    <cellStyle name="Normal 5 3 8 7 2" xfId="51783"/>
    <cellStyle name="Normal 5 3 8 7 2 2" xfId="51784"/>
    <cellStyle name="Normal 5 3 8 7 2 3" xfId="51785"/>
    <cellStyle name="Normal 5 3 8 7 2 4" xfId="51786"/>
    <cellStyle name="Normal 5 3 8 7 2 5" xfId="51787"/>
    <cellStyle name="Normal 5 3 8 7 2 6" xfId="51788"/>
    <cellStyle name="Normal 5 3 8 7 3" xfId="51789"/>
    <cellStyle name="Normal 5 3 8 7 4" xfId="51790"/>
    <cellStyle name="Normal 5 3 8 7 5" xfId="51791"/>
    <cellStyle name="Normal 5 3 8 7 6" xfId="51792"/>
    <cellStyle name="Normal 5 3 8 7 7" xfId="51793"/>
    <cellStyle name="Normal 5 3 8 8" xfId="51794"/>
    <cellStyle name="Normal 5 3 8 8 2" xfId="51795"/>
    <cellStyle name="Normal 5 3 8 8 2 2" xfId="51796"/>
    <cellStyle name="Normal 5 3 8 8 3" xfId="51797"/>
    <cellStyle name="Normal 5 3 8 8 4" xfId="51798"/>
    <cellStyle name="Normal 5 3 8 8 5" xfId="51799"/>
    <cellStyle name="Normal 5 3 8 8 6" xfId="51800"/>
    <cellStyle name="Normal 5 3 8 9" xfId="51801"/>
    <cellStyle name="Normal 5 3 9" xfId="51802"/>
    <cellStyle name="Normal 5 3 9 10" xfId="51803"/>
    <cellStyle name="Normal 5 3 9 11" xfId="51804"/>
    <cellStyle name="Normal 5 3 9 12" xfId="51805"/>
    <cellStyle name="Normal 5 3 9 13" xfId="51806"/>
    <cellStyle name="Normal 5 3 9 2" xfId="51807"/>
    <cellStyle name="Normal 5 3 9 2 2" xfId="51808"/>
    <cellStyle name="Normal 5 3 9 2 2 2" xfId="51809"/>
    <cellStyle name="Normal 5 3 9 2 2 3" xfId="51810"/>
    <cellStyle name="Normal 5 3 9 2 2 4" xfId="51811"/>
    <cellStyle name="Normal 5 3 9 2 2 5" xfId="51812"/>
    <cellStyle name="Normal 5 3 9 2 2 6" xfId="51813"/>
    <cellStyle name="Normal 5 3 9 2 3" xfId="51814"/>
    <cellStyle name="Normal 5 3 9 2 4" xfId="51815"/>
    <cellStyle name="Normal 5 3 9 2 5" xfId="51816"/>
    <cellStyle name="Normal 5 3 9 2 6" xfId="51817"/>
    <cellStyle name="Normal 5 3 9 2 7" xfId="51818"/>
    <cellStyle name="Normal 5 3 9 3" xfId="51819"/>
    <cellStyle name="Normal 5 3 9 3 2" xfId="51820"/>
    <cellStyle name="Normal 5 3 9 3 2 2" xfId="51821"/>
    <cellStyle name="Normal 5 3 9 3 2 2 2" xfId="51822"/>
    <cellStyle name="Normal 5 3 9 3 2 2 2 2" xfId="51823"/>
    <cellStyle name="Normal 5 3 9 3 2 2 3" xfId="51824"/>
    <cellStyle name="Normal 5 3 9 3 2 3" xfId="51825"/>
    <cellStyle name="Normal 5 3 9 3 2 4" xfId="51826"/>
    <cellStyle name="Normal 5 3 9 3 2 5" xfId="51827"/>
    <cellStyle name="Normal 5 3 9 3 2 6" xfId="51828"/>
    <cellStyle name="Normal 5 3 9 3 3" xfId="51829"/>
    <cellStyle name="Normal 5 3 9 3 4" xfId="51830"/>
    <cellStyle name="Normal 5 3 9 3 5" xfId="51831"/>
    <cellStyle name="Normal 5 3 9 3 6" xfId="51832"/>
    <cellStyle name="Normal 5 3 9 3 7" xfId="51833"/>
    <cellStyle name="Normal 5 3 9 4" xfId="51834"/>
    <cellStyle name="Normal 5 3 9 4 2" xfId="51835"/>
    <cellStyle name="Normal 5 3 9 4 2 2" xfId="51836"/>
    <cellStyle name="Normal 5 3 9 4 2 3" xfId="51837"/>
    <cellStyle name="Normal 5 3 9 4 2 4" xfId="51838"/>
    <cellStyle name="Normal 5 3 9 4 2 5" xfId="51839"/>
    <cellStyle name="Normal 5 3 9 4 2 6" xfId="51840"/>
    <cellStyle name="Normal 5 3 9 4 3" xfId="51841"/>
    <cellStyle name="Normal 5 3 9 4 4" xfId="51842"/>
    <cellStyle name="Normal 5 3 9 4 5" xfId="51843"/>
    <cellStyle name="Normal 5 3 9 4 6" xfId="51844"/>
    <cellStyle name="Normal 5 3 9 4 7" xfId="51845"/>
    <cellStyle name="Normal 5 3 9 5" xfId="51846"/>
    <cellStyle name="Normal 5 3 9 5 2" xfId="51847"/>
    <cellStyle name="Normal 5 3 9 5 2 2" xfId="51848"/>
    <cellStyle name="Normal 5 3 9 5 2 3" xfId="51849"/>
    <cellStyle name="Normal 5 3 9 5 2 4" xfId="51850"/>
    <cellStyle name="Normal 5 3 9 5 2 5" xfId="51851"/>
    <cellStyle name="Normal 5 3 9 5 2 6" xfId="51852"/>
    <cellStyle name="Normal 5 3 9 5 3" xfId="51853"/>
    <cellStyle name="Normal 5 3 9 5 4" xfId="51854"/>
    <cellStyle name="Normal 5 3 9 5 5" xfId="51855"/>
    <cellStyle name="Normal 5 3 9 5 6" xfId="51856"/>
    <cellStyle name="Normal 5 3 9 5 7" xfId="51857"/>
    <cellStyle name="Normal 5 3 9 6" xfId="51858"/>
    <cellStyle name="Normal 5 3 9 6 2" xfId="51859"/>
    <cellStyle name="Normal 5 3 9 6 2 2" xfId="51860"/>
    <cellStyle name="Normal 5 3 9 6 2 3" xfId="51861"/>
    <cellStyle name="Normal 5 3 9 6 2 4" xfId="51862"/>
    <cellStyle name="Normal 5 3 9 6 2 5" xfId="51863"/>
    <cellStyle name="Normal 5 3 9 6 2 6" xfId="51864"/>
    <cellStyle name="Normal 5 3 9 6 3" xfId="51865"/>
    <cellStyle name="Normal 5 3 9 6 4" xfId="51866"/>
    <cellStyle name="Normal 5 3 9 6 5" xfId="51867"/>
    <cellStyle name="Normal 5 3 9 6 6" xfId="51868"/>
    <cellStyle name="Normal 5 3 9 6 7" xfId="51869"/>
    <cellStyle name="Normal 5 3 9 7" xfId="51870"/>
    <cellStyle name="Normal 5 3 9 7 2" xfId="51871"/>
    <cellStyle name="Normal 5 3 9 7 2 2" xfId="51872"/>
    <cellStyle name="Normal 5 3 9 7 2 3" xfId="51873"/>
    <cellStyle name="Normal 5 3 9 7 2 4" xfId="51874"/>
    <cellStyle name="Normal 5 3 9 7 2 5" xfId="51875"/>
    <cellStyle name="Normal 5 3 9 7 2 6" xfId="51876"/>
    <cellStyle name="Normal 5 3 9 7 3" xfId="51877"/>
    <cellStyle name="Normal 5 3 9 7 4" xfId="51878"/>
    <cellStyle name="Normal 5 3 9 7 5" xfId="51879"/>
    <cellStyle name="Normal 5 3 9 7 6" xfId="51880"/>
    <cellStyle name="Normal 5 3 9 7 7" xfId="51881"/>
    <cellStyle name="Normal 5 3 9 8" xfId="51882"/>
    <cellStyle name="Normal 5 3 9 8 2" xfId="51883"/>
    <cellStyle name="Normal 5 3 9 8 3" xfId="51884"/>
    <cellStyle name="Normal 5 3 9 8 4" xfId="51885"/>
    <cellStyle name="Normal 5 3 9 8 5" xfId="51886"/>
    <cellStyle name="Normal 5 3 9 8 6" xfId="51887"/>
    <cellStyle name="Normal 5 3 9 9" xfId="51888"/>
    <cellStyle name="Normal 5 30" xfId="51889"/>
    <cellStyle name="Normal 5 30 2" xfId="51890"/>
    <cellStyle name="Normal 5 30 3" xfId="51891"/>
    <cellStyle name="Normal 5 31" xfId="51892"/>
    <cellStyle name="Normal 5 31 2" xfId="51893"/>
    <cellStyle name="Normal 5 32" xfId="51894"/>
    <cellStyle name="Normal 5 32 2" xfId="51895"/>
    <cellStyle name="Normal 5 33" xfId="51896"/>
    <cellStyle name="Normal 5 33 2" xfId="51897"/>
    <cellStyle name="Normal 5 34" xfId="51898"/>
    <cellStyle name="Normal 5 34 2" xfId="51899"/>
    <cellStyle name="Normal 5 35" xfId="51900"/>
    <cellStyle name="Normal 5 36" xfId="51901"/>
    <cellStyle name="Normal 5 36 2" xfId="51902"/>
    <cellStyle name="Normal 5 36 2 2" xfId="51903"/>
    <cellStyle name="Normal 5 36 2 2 2" xfId="51904"/>
    <cellStyle name="Normal 5 36 2 2 2 2" xfId="51905"/>
    <cellStyle name="Normal 5 36 2 2 2 2 2" xfId="51906"/>
    <cellStyle name="Normal 5 36 2 2 2 3" xfId="51907"/>
    <cellStyle name="Normal 5 36 2 2 3" xfId="51908"/>
    <cellStyle name="Normal 5 36 2 2 3 2" xfId="51909"/>
    <cellStyle name="Normal 5 36 2 2 4" xfId="51910"/>
    <cellStyle name="Normal 5 36 2 2 4 2" xfId="51911"/>
    <cellStyle name="Normal 5 36 2 2 5" xfId="51912"/>
    <cellStyle name="Normal 5 36 2 2 5 2" xfId="51913"/>
    <cellStyle name="Normal 5 36 2 2 6" xfId="51914"/>
    <cellStyle name="Normal 5 36 2 3" xfId="51915"/>
    <cellStyle name="Normal 5 36 2 3 2" xfId="51916"/>
    <cellStyle name="Normal 5 36 2 3 2 2" xfId="51917"/>
    <cellStyle name="Normal 5 36 2 3 3" xfId="51918"/>
    <cellStyle name="Normal 5 36 2 4" xfId="51919"/>
    <cellStyle name="Normal 5 36 2 4 2" xfId="51920"/>
    <cellStyle name="Normal 5 36 2 5" xfId="51921"/>
    <cellStyle name="Normal 5 36 2 5 2" xfId="51922"/>
    <cellStyle name="Normal 5 36 2 6" xfId="51923"/>
    <cellStyle name="Normal 5 36 2 6 2" xfId="51924"/>
    <cellStyle name="Normal 5 36 2 7" xfId="51925"/>
    <cellStyle name="Normal 5 36 3" xfId="51926"/>
    <cellStyle name="Normal 5 36 3 2" xfId="51927"/>
    <cellStyle name="Normal 5 36 3 2 2" xfId="51928"/>
    <cellStyle name="Normal 5 36 3 2 2 2" xfId="51929"/>
    <cellStyle name="Normal 5 36 3 2 2 2 2" xfId="51930"/>
    <cellStyle name="Normal 5 36 3 2 2 3" xfId="51931"/>
    <cellStyle name="Normal 5 36 3 2 3" xfId="51932"/>
    <cellStyle name="Normal 5 36 3 2 3 2" xfId="51933"/>
    <cellStyle name="Normal 5 36 3 2 4" xfId="51934"/>
    <cellStyle name="Normal 5 36 3 2 4 2" xfId="51935"/>
    <cellStyle name="Normal 5 36 3 2 5" xfId="51936"/>
    <cellStyle name="Normal 5 36 3 2 5 2" xfId="51937"/>
    <cellStyle name="Normal 5 36 3 2 6" xfId="51938"/>
    <cellStyle name="Normal 5 36 3 3" xfId="51939"/>
    <cellStyle name="Normal 5 36 3 3 2" xfId="51940"/>
    <cellStyle name="Normal 5 36 3 3 2 2" xfId="51941"/>
    <cellStyle name="Normal 5 36 3 3 3" xfId="51942"/>
    <cellStyle name="Normal 5 36 3 4" xfId="51943"/>
    <cellStyle name="Normal 5 36 3 4 2" xfId="51944"/>
    <cellStyle name="Normal 5 36 3 5" xfId="51945"/>
    <cellStyle name="Normal 5 36 3 5 2" xfId="51946"/>
    <cellStyle name="Normal 5 36 3 6" xfId="51947"/>
    <cellStyle name="Normal 5 36 3 6 2" xfId="51948"/>
    <cellStyle name="Normal 5 36 3 7" xfId="51949"/>
    <cellStyle name="Normal 5 36 4" xfId="51950"/>
    <cellStyle name="Normal 5 36 4 2" xfId="51951"/>
    <cellStyle name="Normal 5 36 4 2 2" xfId="51952"/>
    <cellStyle name="Normal 5 36 4 2 2 2" xfId="51953"/>
    <cellStyle name="Normal 5 36 4 2 3" xfId="51954"/>
    <cellStyle name="Normal 5 36 4 3" xfId="51955"/>
    <cellStyle name="Normal 5 36 4 3 2" xfId="51956"/>
    <cellStyle name="Normal 5 36 4 4" xfId="51957"/>
    <cellStyle name="Normal 5 36 4 4 2" xfId="51958"/>
    <cellStyle name="Normal 5 36 4 5" xfId="51959"/>
    <cellStyle name="Normal 5 36 4 5 2" xfId="51960"/>
    <cellStyle name="Normal 5 36 4 6" xfId="51961"/>
    <cellStyle name="Normal 5 36 5" xfId="51962"/>
    <cellStyle name="Normal 5 36 5 2" xfId="51963"/>
    <cellStyle name="Normal 5 36 5 2 2" xfId="51964"/>
    <cellStyle name="Normal 5 36 5 3" xfId="51965"/>
    <cellStyle name="Normal 5 36 6" xfId="51966"/>
    <cellStyle name="Normal 5 36 6 2" xfId="51967"/>
    <cellStyle name="Normal 5 36 7" xfId="51968"/>
    <cellStyle name="Normal 5 36 7 2" xfId="51969"/>
    <cellStyle name="Normal 5 36 8" xfId="51970"/>
    <cellStyle name="Normal 5 36 8 2" xfId="51971"/>
    <cellStyle name="Normal 5 36 9" xfId="51972"/>
    <cellStyle name="Normal 5 36 9 2" xfId="51973"/>
    <cellStyle name="Normal 5 37" xfId="51974"/>
    <cellStyle name="Normal 5 37 2" xfId="51975"/>
    <cellStyle name="Normal 5 37 2 2" xfId="51976"/>
    <cellStyle name="Normal 5 37 2 2 2" xfId="51977"/>
    <cellStyle name="Normal 5 37 2 2 2 2" xfId="51978"/>
    <cellStyle name="Normal 5 37 2 2 3" xfId="51979"/>
    <cellStyle name="Normal 5 37 2 3" xfId="51980"/>
    <cellStyle name="Normal 5 37 2 3 2" xfId="51981"/>
    <cellStyle name="Normal 5 37 2 4" xfId="51982"/>
    <cellStyle name="Normal 5 37 2 4 2" xfId="51983"/>
    <cellStyle name="Normal 5 37 2 5" xfId="51984"/>
    <cellStyle name="Normal 5 37 2 5 2" xfId="51985"/>
    <cellStyle name="Normal 5 37 2 6" xfId="51986"/>
    <cellStyle name="Normal 5 37 3" xfId="51987"/>
    <cellStyle name="Normal 5 37 3 2" xfId="51988"/>
    <cellStyle name="Normal 5 37 3 2 2" xfId="51989"/>
    <cellStyle name="Normal 5 37 3 3" xfId="51990"/>
    <cellStyle name="Normal 5 37 4" xfId="51991"/>
    <cellStyle name="Normal 5 37 4 2" xfId="51992"/>
    <cellStyle name="Normal 5 37 5" xfId="51993"/>
    <cellStyle name="Normal 5 37 5 2" xfId="51994"/>
    <cellStyle name="Normal 5 37 6" xfId="51995"/>
    <cellStyle name="Normal 5 37 6 2" xfId="51996"/>
    <cellStyle name="Normal 5 37 7" xfId="51997"/>
    <cellStyle name="Normal 5 38" xfId="51998"/>
    <cellStyle name="Normal 5 38 2" xfId="51999"/>
    <cellStyle name="Normal 5 38 2 2" xfId="52000"/>
    <cellStyle name="Normal 5 38 2 2 2" xfId="52001"/>
    <cellStyle name="Normal 5 38 2 2 2 2" xfId="52002"/>
    <cellStyle name="Normal 5 38 2 2 3" xfId="52003"/>
    <cellStyle name="Normal 5 38 2 3" xfId="52004"/>
    <cellStyle name="Normal 5 38 2 3 2" xfId="52005"/>
    <cellStyle name="Normal 5 38 2 4" xfId="52006"/>
    <cellStyle name="Normal 5 38 2 4 2" xfId="52007"/>
    <cellStyle name="Normal 5 38 2 5" xfId="52008"/>
    <cellStyle name="Normal 5 38 2 5 2" xfId="52009"/>
    <cellStyle name="Normal 5 38 2 6" xfId="52010"/>
    <cellStyle name="Normal 5 38 3" xfId="52011"/>
    <cellStyle name="Normal 5 38 3 2" xfId="52012"/>
    <cellStyle name="Normal 5 38 3 2 2" xfId="52013"/>
    <cellStyle name="Normal 5 38 3 3" xfId="52014"/>
    <cellStyle name="Normal 5 38 4" xfId="52015"/>
    <cellStyle name="Normal 5 38 4 2" xfId="52016"/>
    <cellStyle name="Normal 5 38 5" xfId="52017"/>
    <cellStyle name="Normal 5 38 5 2" xfId="52018"/>
    <cellStyle name="Normal 5 38 6" xfId="52019"/>
    <cellStyle name="Normal 5 38 6 2" xfId="52020"/>
    <cellStyle name="Normal 5 38 7" xfId="52021"/>
    <cellStyle name="Normal 5 39" xfId="52022"/>
    <cellStyle name="Normal 5 39 2" xfId="52023"/>
    <cellStyle name="Normal 5 39 2 2" xfId="52024"/>
    <cellStyle name="Normal 5 39 2 2 2" xfId="52025"/>
    <cellStyle name="Normal 5 39 2 3" xfId="52026"/>
    <cellStyle name="Normal 5 39 3" xfId="52027"/>
    <cellStyle name="Normal 5 39 3 2" xfId="52028"/>
    <cellStyle name="Normal 5 39 4" xfId="52029"/>
    <cellStyle name="Normal 5 39 4 2" xfId="52030"/>
    <cellStyle name="Normal 5 39 5" xfId="52031"/>
    <cellStyle name="Normal 5 39 5 2" xfId="52032"/>
    <cellStyle name="Normal 5 39 6" xfId="52033"/>
    <cellStyle name="Normal 5 4" xfId="52034"/>
    <cellStyle name="Normal 5 4 10" xfId="52035"/>
    <cellStyle name="Normal 5 4 10 2" xfId="52036"/>
    <cellStyle name="Normal 5 4 10 2 2" xfId="52037"/>
    <cellStyle name="Normal 5 4 10 3" xfId="52038"/>
    <cellStyle name="Normal 5 4 11" xfId="52039"/>
    <cellStyle name="Normal 5 4 12" xfId="52040"/>
    <cellStyle name="Normal 5 4 13" xfId="52041"/>
    <cellStyle name="Normal 5 4 14" xfId="52042"/>
    <cellStyle name="Normal 5 4 15" xfId="52043"/>
    <cellStyle name="Normal 5 4 2" xfId="52044"/>
    <cellStyle name="Normal 5 4 2 2" xfId="52045"/>
    <cellStyle name="Normal 5 4 2 2 2" xfId="52046"/>
    <cellStyle name="Normal 5 4 2 2 3" xfId="52047"/>
    <cellStyle name="Normal 5 4 2 2 4" xfId="52048"/>
    <cellStyle name="Normal 5 4 2 2 5" xfId="52049"/>
    <cellStyle name="Normal 5 4 2 2 6" xfId="52050"/>
    <cellStyle name="Normal 5 4 2 3" xfId="52051"/>
    <cellStyle name="Normal 5 4 2 3 2" xfId="52052"/>
    <cellStyle name="Normal 5 4 2 4" xfId="52053"/>
    <cellStyle name="Normal 5 4 2 5" xfId="52054"/>
    <cellStyle name="Normal 5 4 2 6" xfId="52055"/>
    <cellStyle name="Normal 5 4 2 7" xfId="52056"/>
    <cellStyle name="Normal 5 4 2 8" xfId="52057"/>
    <cellStyle name="Normal 5 4 3" xfId="52058"/>
    <cellStyle name="Normal 5 4 3 2" xfId="52059"/>
    <cellStyle name="Normal 5 4 3 2 2" xfId="52060"/>
    <cellStyle name="Normal 5 4 3 2 3" xfId="52061"/>
    <cellStyle name="Normal 5 4 3 2 4" xfId="52062"/>
    <cellStyle name="Normal 5 4 3 2 5" xfId="52063"/>
    <cellStyle name="Normal 5 4 3 2 6" xfId="52064"/>
    <cellStyle name="Normal 5 4 3 3" xfId="52065"/>
    <cellStyle name="Normal 5 4 3 4" xfId="52066"/>
    <cellStyle name="Normal 5 4 3 5" xfId="52067"/>
    <cellStyle name="Normal 5 4 3 6" xfId="52068"/>
    <cellStyle name="Normal 5 4 3 7" xfId="52069"/>
    <cellStyle name="Normal 5 4 4" xfId="52070"/>
    <cellStyle name="Normal 5 4 4 2" xfId="52071"/>
    <cellStyle name="Normal 5 4 4 2 2" xfId="52072"/>
    <cellStyle name="Normal 5 4 4 2 3" xfId="52073"/>
    <cellStyle name="Normal 5 4 4 2 4" xfId="52074"/>
    <cellStyle name="Normal 5 4 4 2 5" xfId="52075"/>
    <cellStyle name="Normal 5 4 4 2 6" xfId="52076"/>
    <cellStyle name="Normal 5 4 4 3" xfId="52077"/>
    <cellStyle name="Normal 5 4 4 4" xfId="52078"/>
    <cellStyle name="Normal 5 4 4 5" xfId="52079"/>
    <cellStyle name="Normal 5 4 4 6" xfId="52080"/>
    <cellStyle name="Normal 5 4 4 7" xfId="52081"/>
    <cellStyle name="Normal 5 4 5" xfId="52082"/>
    <cellStyle name="Normal 5 4 5 2" xfId="52083"/>
    <cellStyle name="Normal 5 4 5 2 2" xfId="52084"/>
    <cellStyle name="Normal 5 4 5 2 3" xfId="52085"/>
    <cellStyle name="Normal 5 4 5 2 4" xfId="52086"/>
    <cellStyle name="Normal 5 4 5 2 5" xfId="52087"/>
    <cellStyle name="Normal 5 4 5 2 6" xfId="52088"/>
    <cellStyle name="Normal 5 4 5 3" xfId="52089"/>
    <cellStyle name="Normal 5 4 5 4" xfId="52090"/>
    <cellStyle name="Normal 5 4 5 5" xfId="52091"/>
    <cellStyle name="Normal 5 4 5 6" xfId="52092"/>
    <cellStyle name="Normal 5 4 5 7" xfId="52093"/>
    <cellStyle name="Normal 5 4 6" xfId="52094"/>
    <cellStyle name="Normal 5 4 6 2" xfId="52095"/>
    <cellStyle name="Normal 5 4 6 2 2" xfId="52096"/>
    <cellStyle name="Normal 5 4 6 2 3" xfId="52097"/>
    <cellStyle name="Normal 5 4 6 2 4" xfId="52098"/>
    <cellStyle name="Normal 5 4 6 2 5" xfId="52099"/>
    <cellStyle name="Normal 5 4 6 2 6" xfId="52100"/>
    <cellStyle name="Normal 5 4 6 3" xfId="52101"/>
    <cellStyle name="Normal 5 4 6 4" xfId="52102"/>
    <cellStyle name="Normal 5 4 6 5" xfId="52103"/>
    <cellStyle name="Normal 5 4 6 6" xfId="52104"/>
    <cellStyle name="Normal 5 4 6 7" xfId="52105"/>
    <cellStyle name="Normal 5 4 7" xfId="52106"/>
    <cellStyle name="Normal 5 4 7 2" xfId="52107"/>
    <cellStyle name="Normal 5 4 7 2 2" xfId="52108"/>
    <cellStyle name="Normal 5 4 7 2 3" xfId="52109"/>
    <cellStyle name="Normal 5 4 7 2 4" xfId="52110"/>
    <cellStyle name="Normal 5 4 7 2 5" xfId="52111"/>
    <cellStyle name="Normal 5 4 7 2 6" xfId="52112"/>
    <cellStyle name="Normal 5 4 7 3" xfId="52113"/>
    <cellStyle name="Normal 5 4 7 4" xfId="52114"/>
    <cellStyle name="Normal 5 4 7 5" xfId="52115"/>
    <cellStyle name="Normal 5 4 7 6" xfId="52116"/>
    <cellStyle name="Normal 5 4 7 7" xfId="52117"/>
    <cellStyle name="Normal 5 4 8" xfId="52118"/>
    <cellStyle name="Normal 5 4 8 2" xfId="52119"/>
    <cellStyle name="Normal 5 4 8 3" xfId="52120"/>
    <cellStyle name="Normal 5 4 8 4" xfId="52121"/>
    <cellStyle name="Normal 5 4 8 5" xfId="52122"/>
    <cellStyle name="Normal 5 4 8 6" xfId="52123"/>
    <cellStyle name="Normal 5 4 9" xfId="52124"/>
    <cellStyle name="Normal 5 4 9 2" xfId="52125"/>
    <cellStyle name="Normal 5 4 9 3" xfId="52126"/>
    <cellStyle name="Normal 5 4 9 4" xfId="52127"/>
    <cellStyle name="Normal 5 4 9 5" xfId="52128"/>
    <cellStyle name="Normal 5 4 9 6" xfId="52129"/>
    <cellStyle name="Normal 5 40" xfId="52130"/>
    <cellStyle name="Normal 5 40 2" xfId="52131"/>
    <cellStyle name="Normal 5 40 2 2" xfId="52132"/>
    <cellStyle name="Normal 5 40 3" xfId="52133"/>
    <cellStyle name="Normal 5 41" xfId="52134"/>
    <cellStyle name="Normal 5 41 2" xfId="52135"/>
    <cellStyle name="Normal 5 42" xfId="52136"/>
    <cellStyle name="Normal 5 42 2" xfId="52137"/>
    <cellStyle name="Normal 5 43" xfId="52138"/>
    <cellStyle name="Normal 5 43 2" xfId="52139"/>
    <cellStyle name="Normal 5 44" xfId="52140"/>
    <cellStyle name="Normal 5 45" xfId="52141"/>
    <cellStyle name="Normal 5 46" xfId="52142"/>
    <cellStyle name="Normal 5 5" xfId="52143"/>
    <cellStyle name="Normal 5 5 10" xfId="52144"/>
    <cellStyle name="Normal 5 5 10 2" xfId="52145"/>
    <cellStyle name="Normal 5 5 11" xfId="52146"/>
    <cellStyle name="Normal 5 5 12" xfId="52147"/>
    <cellStyle name="Normal 5 5 13" xfId="52148"/>
    <cellStyle name="Normal 5 5 14" xfId="52149"/>
    <cellStyle name="Normal 5 5 15" xfId="52150"/>
    <cellStyle name="Normal 5 5 2" xfId="52151"/>
    <cellStyle name="Normal 5 5 2 2" xfId="52152"/>
    <cellStyle name="Normal 5 5 2 2 2" xfId="52153"/>
    <cellStyle name="Normal 5 5 2 2 3" xfId="52154"/>
    <cellStyle name="Normal 5 5 2 2 4" xfId="52155"/>
    <cellStyle name="Normal 5 5 2 2 5" xfId="52156"/>
    <cellStyle name="Normal 5 5 2 2 6" xfId="52157"/>
    <cellStyle name="Normal 5 5 2 3" xfId="52158"/>
    <cellStyle name="Normal 5 5 2 3 2" xfId="52159"/>
    <cellStyle name="Normal 5 5 2 4" xfId="52160"/>
    <cellStyle name="Normal 5 5 2 4 2" xfId="52161"/>
    <cellStyle name="Normal 5 5 2 4 2 2" xfId="52162"/>
    <cellStyle name="Normal 5 5 2 4 3" xfId="52163"/>
    <cellStyle name="Normal 5 5 2 5" xfId="52164"/>
    <cellStyle name="Normal 5 5 2 6" xfId="52165"/>
    <cellStyle name="Normal 5 5 2 7" xfId="52166"/>
    <cellStyle name="Normal 5 5 2 8" xfId="52167"/>
    <cellStyle name="Normal 5 5 3" xfId="52168"/>
    <cellStyle name="Normal 5 5 3 2" xfId="52169"/>
    <cellStyle name="Normal 5 5 3 2 2" xfId="52170"/>
    <cellStyle name="Normal 5 5 3 2 3" xfId="52171"/>
    <cellStyle name="Normal 5 5 3 2 4" xfId="52172"/>
    <cellStyle name="Normal 5 5 3 2 5" xfId="52173"/>
    <cellStyle name="Normal 5 5 3 2 6" xfId="52174"/>
    <cellStyle name="Normal 5 5 3 3" xfId="52175"/>
    <cellStyle name="Normal 5 5 3 4" xfId="52176"/>
    <cellStyle name="Normal 5 5 3 5" xfId="52177"/>
    <cellStyle name="Normal 5 5 3 6" xfId="52178"/>
    <cellStyle name="Normal 5 5 3 7" xfId="52179"/>
    <cellStyle name="Normal 5 5 4" xfId="52180"/>
    <cellStyle name="Normal 5 5 4 2" xfId="52181"/>
    <cellStyle name="Normal 5 5 4 2 2" xfId="52182"/>
    <cellStyle name="Normal 5 5 4 2 3" xfId="52183"/>
    <cellStyle name="Normal 5 5 4 2 4" xfId="52184"/>
    <cellStyle name="Normal 5 5 4 2 5" xfId="52185"/>
    <cellStyle name="Normal 5 5 4 2 6" xfId="52186"/>
    <cellStyle name="Normal 5 5 4 3" xfId="52187"/>
    <cellStyle name="Normal 5 5 4 4" xfId="52188"/>
    <cellStyle name="Normal 5 5 4 5" xfId="52189"/>
    <cellStyle name="Normal 5 5 4 6" xfId="52190"/>
    <cellStyle name="Normal 5 5 4 7" xfId="52191"/>
    <cellStyle name="Normal 5 5 5" xfId="52192"/>
    <cellStyle name="Normal 5 5 5 2" xfId="52193"/>
    <cellStyle name="Normal 5 5 5 2 2" xfId="52194"/>
    <cellStyle name="Normal 5 5 5 2 3" xfId="52195"/>
    <cellStyle name="Normal 5 5 5 2 4" xfId="52196"/>
    <cellStyle name="Normal 5 5 5 2 5" xfId="52197"/>
    <cellStyle name="Normal 5 5 5 2 6" xfId="52198"/>
    <cellStyle name="Normal 5 5 5 3" xfId="52199"/>
    <cellStyle name="Normal 5 5 5 4" xfId="52200"/>
    <cellStyle name="Normal 5 5 5 5" xfId="52201"/>
    <cellStyle name="Normal 5 5 5 6" xfId="52202"/>
    <cellStyle name="Normal 5 5 5 7" xfId="52203"/>
    <cellStyle name="Normal 5 5 6" xfId="52204"/>
    <cellStyle name="Normal 5 5 6 2" xfId="52205"/>
    <cellStyle name="Normal 5 5 6 2 2" xfId="52206"/>
    <cellStyle name="Normal 5 5 6 2 3" xfId="52207"/>
    <cellStyle name="Normal 5 5 6 2 4" xfId="52208"/>
    <cellStyle name="Normal 5 5 6 2 5" xfId="52209"/>
    <cellStyle name="Normal 5 5 6 2 6" xfId="52210"/>
    <cellStyle name="Normal 5 5 6 3" xfId="52211"/>
    <cellStyle name="Normal 5 5 6 4" xfId="52212"/>
    <cellStyle name="Normal 5 5 6 5" xfId="52213"/>
    <cellStyle name="Normal 5 5 6 6" xfId="52214"/>
    <cellStyle name="Normal 5 5 6 7" xfId="52215"/>
    <cellStyle name="Normal 5 5 7" xfId="52216"/>
    <cellStyle name="Normal 5 5 7 2" xfId="52217"/>
    <cellStyle name="Normal 5 5 7 2 2" xfId="52218"/>
    <cellStyle name="Normal 5 5 7 2 3" xfId="52219"/>
    <cellStyle name="Normal 5 5 7 2 4" xfId="52220"/>
    <cellStyle name="Normal 5 5 7 2 5" xfId="52221"/>
    <cellStyle name="Normal 5 5 7 2 6" xfId="52222"/>
    <cellStyle name="Normal 5 5 7 3" xfId="52223"/>
    <cellStyle name="Normal 5 5 7 4" xfId="52224"/>
    <cellStyle name="Normal 5 5 7 5" xfId="52225"/>
    <cellStyle name="Normal 5 5 7 6" xfId="52226"/>
    <cellStyle name="Normal 5 5 7 7" xfId="52227"/>
    <cellStyle name="Normal 5 5 8" xfId="52228"/>
    <cellStyle name="Normal 5 5 8 2" xfId="52229"/>
    <cellStyle name="Normal 5 5 8 3" xfId="52230"/>
    <cellStyle name="Normal 5 5 8 4" xfId="52231"/>
    <cellStyle name="Normal 5 5 8 5" xfId="52232"/>
    <cellStyle name="Normal 5 5 8 6" xfId="52233"/>
    <cellStyle name="Normal 5 5 9" xfId="52234"/>
    <cellStyle name="Normal 5 5 9 2" xfId="52235"/>
    <cellStyle name="Normal 5 5 9 3" xfId="52236"/>
    <cellStyle name="Normal 5 5 9 4" xfId="52237"/>
    <cellStyle name="Normal 5 5 9 5" xfId="52238"/>
    <cellStyle name="Normal 5 5 9 6" xfId="52239"/>
    <cellStyle name="Normal 5 6" xfId="52240"/>
    <cellStyle name="Normal 5 6 10" xfId="52241"/>
    <cellStyle name="Normal 5 6 10 2" xfId="52242"/>
    <cellStyle name="Normal 5 6 11" xfId="52243"/>
    <cellStyle name="Normal 5 6 12" xfId="52244"/>
    <cellStyle name="Normal 5 6 13" xfId="52245"/>
    <cellStyle name="Normal 5 6 14" xfId="52246"/>
    <cellStyle name="Normal 5 6 15" xfId="52247"/>
    <cellStyle name="Normal 5 6 2" xfId="52248"/>
    <cellStyle name="Normal 5 6 2 2" xfId="52249"/>
    <cellStyle name="Normal 5 6 2 2 2" xfId="52250"/>
    <cellStyle name="Normal 5 6 2 2 3" xfId="52251"/>
    <cellStyle name="Normal 5 6 2 2 4" xfId="52252"/>
    <cellStyle name="Normal 5 6 2 2 5" xfId="52253"/>
    <cellStyle name="Normal 5 6 2 2 6" xfId="52254"/>
    <cellStyle name="Normal 5 6 2 3" xfId="52255"/>
    <cellStyle name="Normal 5 6 2 3 2" xfId="52256"/>
    <cellStyle name="Normal 5 6 2 4" xfId="52257"/>
    <cellStyle name="Normal 5 6 2 5" xfId="52258"/>
    <cellStyle name="Normal 5 6 2 6" xfId="52259"/>
    <cellStyle name="Normal 5 6 2 7" xfId="52260"/>
    <cellStyle name="Normal 5 6 2 8" xfId="52261"/>
    <cellStyle name="Normal 5 6 3" xfId="52262"/>
    <cellStyle name="Normal 5 6 3 2" xfId="52263"/>
    <cellStyle name="Normal 5 6 3 2 2" xfId="52264"/>
    <cellStyle name="Normal 5 6 3 2 3" xfId="52265"/>
    <cellStyle name="Normal 5 6 3 2 4" xfId="52266"/>
    <cellStyle name="Normal 5 6 3 2 5" xfId="52267"/>
    <cellStyle name="Normal 5 6 3 2 6" xfId="52268"/>
    <cellStyle name="Normal 5 6 3 3" xfId="52269"/>
    <cellStyle name="Normal 5 6 3 4" xfId="52270"/>
    <cellStyle name="Normal 5 6 3 5" xfId="52271"/>
    <cellStyle name="Normal 5 6 3 6" xfId="52272"/>
    <cellStyle name="Normal 5 6 3 7" xfId="52273"/>
    <cellStyle name="Normal 5 6 4" xfId="52274"/>
    <cellStyle name="Normal 5 6 4 2" xfId="52275"/>
    <cellStyle name="Normal 5 6 4 2 2" xfId="52276"/>
    <cellStyle name="Normal 5 6 4 2 3" xfId="52277"/>
    <cellStyle name="Normal 5 6 4 2 4" xfId="52278"/>
    <cellStyle name="Normal 5 6 4 2 5" xfId="52279"/>
    <cellStyle name="Normal 5 6 4 2 6" xfId="52280"/>
    <cellStyle name="Normal 5 6 4 3" xfId="52281"/>
    <cellStyle name="Normal 5 6 4 4" xfId="52282"/>
    <cellStyle name="Normal 5 6 4 5" xfId="52283"/>
    <cellStyle name="Normal 5 6 4 6" xfId="52284"/>
    <cellStyle name="Normal 5 6 4 7" xfId="52285"/>
    <cellStyle name="Normal 5 6 5" xfId="52286"/>
    <cellStyle name="Normal 5 6 5 2" xfId="52287"/>
    <cellStyle name="Normal 5 6 5 2 2" xfId="52288"/>
    <cellStyle name="Normal 5 6 5 2 3" xfId="52289"/>
    <cellStyle name="Normal 5 6 5 2 3 2" xfId="52290"/>
    <cellStyle name="Normal 5 6 5 2 3 2 2" xfId="52291"/>
    <cellStyle name="Normal 5 6 5 2 3 3" xfId="52292"/>
    <cellStyle name="Normal 5 6 5 2 4" xfId="52293"/>
    <cellStyle name="Normal 5 6 5 2 5" xfId="52294"/>
    <cellStyle name="Normal 5 6 5 2 6" xfId="52295"/>
    <cellStyle name="Normal 5 6 5 3" xfId="52296"/>
    <cellStyle name="Normal 5 6 5 4" xfId="52297"/>
    <cellStyle name="Normal 5 6 5 5" xfId="52298"/>
    <cellStyle name="Normal 5 6 5 6" xfId="52299"/>
    <cellStyle name="Normal 5 6 5 7" xfId="52300"/>
    <cellStyle name="Normal 5 6 6" xfId="52301"/>
    <cellStyle name="Normal 5 6 6 2" xfId="52302"/>
    <cellStyle name="Normal 5 6 6 2 2" xfId="52303"/>
    <cellStyle name="Normal 5 6 6 2 3" xfId="52304"/>
    <cellStyle name="Normal 5 6 6 2 4" xfId="52305"/>
    <cellStyle name="Normal 5 6 6 2 5" xfId="52306"/>
    <cellStyle name="Normal 5 6 6 2 6" xfId="52307"/>
    <cellStyle name="Normal 5 6 6 3" xfId="52308"/>
    <cellStyle name="Normal 5 6 6 4" xfId="52309"/>
    <cellStyle name="Normal 5 6 6 5" xfId="52310"/>
    <cellStyle name="Normal 5 6 6 6" xfId="52311"/>
    <cellStyle name="Normal 5 6 6 7" xfId="52312"/>
    <cellStyle name="Normal 5 6 7" xfId="52313"/>
    <cellStyle name="Normal 5 6 7 2" xfId="52314"/>
    <cellStyle name="Normal 5 6 7 2 2" xfId="52315"/>
    <cellStyle name="Normal 5 6 7 2 3" xfId="52316"/>
    <cellStyle name="Normal 5 6 7 2 4" xfId="52317"/>
    <cellStyle name="Normal 5 6 7 2 5" xfId="52318"/>
    <cellStyle name="Normal 5 6 7 2 6" xfId="52319"/>
    <cellStyle name="Normal 5 6 7 3" xfId="52320"/>
    <cellStyle name="Normal 5 6 7 4" xfId="52321"/>
    <cellStyle name="Normal 5 6 7 5" xfId="52322"/>
    <cellStyle name="Normal 5 6 7 6" xfId="52323"/>
    <cellStyle name="Normal 5 6 7 7" xfId="52324"/>
    <cellStyle name="Normal 5 6 8" xfId="52325"/>
    <cellStyle name="Normal 5 6 8 2" xfId="52326"/>
    <cellStyle name="Normal 5 6 8 3" xfId="52327"/>
    <cellStyle name="Normal 5 6 8 4" xfId="52328"/>
    <cellStyle name="Normal 5 6 8 5" xfId="52329"/>
    <cellStyle name="Normal 5 6 8 6" xfId="52330"/>
    <cellStyle name="Normal 5 6 9" xfId="52331"/>
    <cellStyle name="Normal 5 6 9 2" xfId="52332"/>
    <cellStyle name="Normal 5 6 9 3" xfId="52333"/>
    <cellStyle name="Normal 5 6 9 4" xfId="52334"/>
    <cellStyle name="Normal 5 6 9 5" xfId="52335"/>
    <cellStyle name="Normal 5 6 9 6" xfId="52336"/>
    <cellStyle name="Normal 5 7" xfId="52337"/>
    <cellStyle name="Normal 5 7 10" xfId="52338"/>
    <cellStyle name="Normal 5 7 10 2" xfId="52339"/>
    <cellStyle name="Normal 5 7 11" xfId="52340"/>
    <cellStyle name="Normal 5 7 12" xfId="52341"/>
    <cellStyle name="Normal 5 7 13" xfId="52342"/>
    <cellStyle name="Normal 5 7 14" xfId="52343"/>
    <cellStyle name="Normal 5 7 15" xfId="52344"/>
    <cellStyle name="Normal 5 7 2" xfId="52345"/>
    <cellStyle name="Normal 5 7 2 2" xfId="52346"/>
    <cellStyle name="Normal 5 7 2 2 2" xfId="52347"/>
    <cellStyle name="Normal 5 7 2 2 3" xfId="52348"/>
    <cellStyle name="Normal 5 7 2 2 4" xfId="52349"/>
    <cellStyle name="Normal 5 7 2 2 5" xfId="52350"/>
    <cellStyle name="Normal 5 7 2 2 6" xfId="52351"/>
    <cellStyle name="Normal 5 7 2 3" xfId="52352"/>
    <cellStyle name="Normal 5 7 2 3 2" xfId="52353"/>
    <cellStyle name="Normal 5 7 2 4" xfId="52354"/>
    <cellStyle name="Normal 5 7 2 5" xfId="52355"/>
    <cellStyle name="Normal 5 7 2 6" xfId="52356"/>
    <cellStyle name="Normal 5 7 2 7" xfId="52357"/>
    <cellStyle name="Normal 5 7 2 8" xfId="52358"/>
    <cellStyle name="Normal 5 7 3" xfId="52359"/>
    <cellStyle name="Normal 5 7 3 2" xfId="52360"/>
    <cellStyle name="Normal 5 7 3 2 2" xfId="52361"/>
    <cellStyle name="Normal 5 7 3 2 3" xfId="52362"/>
    <cellStyle name="Normal 5 7 3 2 4" xfId="52363"/>
    <cellStyle name="Normal 5 7 3 2 5" xfId="52364"/>
    <cellStyle name="Normal 5 7 3 2 6" xfId="52365"/>
    <cellStyle name="Normal 5 7 3 3" xfId="52366"/>
    <cellStyle name="Normal 5 7 3 4" xfId="52367"/>
    <cellStyle name="Normal 5 7 3 5" xfId="52368"/>
    <cellStyle name="Normal 5 7 3 6" xfId="52369"/>
    <cellStyle name="Normal 5 7 3 7" xfId="52370"/>
    <cellStyle name="Normal 5 7 4" xfId="52371"/>
    <cellStyle name="Normal 5 7 4 2" xfId="52372"/>
    <cellStyle name="Normal 5 7 4 2 2" xfId="52373"/>
    <cellStyle name="Normal 5 7 4 2 3" xfId="52374"/>
    <cellStyle name="Normal 5 7 4 2 4" xfId="52375"/>
    <cellStyle name="Normal 5 7 4 2 5" xfId="52376"/>
    <cellStyle name="Normal 5 7 4 2 6" xfId="52377"/>
    <cellStyle name="Normal 5 7 4 3" xfId="52378"/>
    <cellStyle name="Normal 5 7 4 4" xfId="52379"/>
    <cellStyle name="Normal 5 7 4 5" xfId="52380"/>
    <cellStyle name="Normal 5 7 4 6" xfId="52381"/>
    <cellStyle name="Normal 5 7 4 7" xfId="52382"/>
    <cellStyle name="Normal 5 7 5" xfId="52383"/>
    <cellStyle name="Normal 5 7 5 2" xfId="52384"/>
    <cellStyle name="Normal 5 7 5 2 2" xfId="52385"/>
    <cellStyle name="Normal 5 7 5 2 3" xfId="52386"/>
    <cellStyle name="Normal 5 7 5 2 4" xfId="52387"/>
    <cellStyle name="Normal 5 7 5 2 5" xfId="52388"/>
    <cellStyle name="Normal 5 7 5 2 6" xfId="52389"/>
    <cellStyle name="Normal 5 7 5 3" xfId="52390"/>
    <cellStyle name="Normal 5 7 5 4" xfId="52391"/>
    <cellStyle name="Normal 5 7 5 5" xfId="52392"/>
    <cellStyle name="Normal 5 7 5 6" xfId="52393"/>
    <cellStyle name="Normal 5 7 5 7" xfId="52394"/>
    <cellStyle name="Normal 5 7 6" xfId="52395"/>
    <cellStyle name="Normal 5 7 6 2" xfId="52396"/>
    <cellStyle name="Normal 5 7 6 2 2" xfId="52397"/>
    <cellStyle name="Normal 5 7 6 2 3" xfId="52398"/>
    <cellStyle name="Normal 5 7 6 2 4" xfId="52399"/>
    <cellStyle name="Normal 5 7 6 2 5" xfId="52400"/>
    <cellStyle name="Normal 5 7 6 2 6" xfId="52401"/>
    <cellStyle name="Normal 5 7 6 3" xfId="52402"/>
    <cellStyle name="Normal 5 7 6 4" xfId="52403"/>
    <cellStyle name="Normal 5 7 6 5" xfId="52404"/>
    <cellStyle name="Normal 5 7 6 6" xfId="52405"/>
    <cellStyle name="Normal 5 7 6 7" xfId="52406"/>
    <cellStyle name="Normal 5 7 7" xfId="52407"/>
    <cellStyle name="Normal 5 7 7 2" xfId="52408"/>
    <cellStyle name="Normal 5 7 7 2 2" xfId="52409"/>
    <cellStyle name="Normal 5 7 7 2 3" xfId="52410"/>
    <cellStyle name="Normal 5 7 7 2 4" xfId="52411"/>
    <cellStyle name="Normal 5 7 7 2 5" xfId="52412"/>
    <cellStyle name="Normal 5 7 7 2 6" xfId="52413"/>
    <cellStyle name="Normal 5 7 7 3" xfId="52414"/>
    <cellStyle name="Normal 5 7 7 4" xfId="52415"/>
    <cellStyle name="Normal 5 7 7 5" xfId="52416"/>
    <cellStyle name="Normal 5 7 7 6" xfId="52417"/>
    <cellStyle name="Normal 5 7 7 7" xfId="52418"/>
    <cellStyle name="Normal 5 7 8" xfId="52419"/>
    <cellStyle name="Normal 5 7 8 2" xfId="52420"/>
    <cellStyle name="Normal 5 7 8 3" xfId="52421"/>
    <cellStyle name="Normal 5 7 8 4" xfId="52422"/>
    <cellStyle name="Normal 5 7 8 5" xfId="52423"/>
    <cellStyle name="Normal 5 7 8 6" xfId="52424"/>
    <cellStyle name="Normal 5 7 9" xfId="52425"/>
    <cellStyle name="Normal 5 7 9 2" xfId="52426"/>
    <cellStyle name="Normal 5 7 9 3" xfId="52427"/>
    <cellStyle name="Normal 5 7 9 4" xfId="52428"/>
    <cellStyle name="Normal 5 7 9 5" xfId="52429"/>
    <cellStyle name="Normal 5 7 9 6" xfId="52430"/>
    <cellStyle name="Normal 5 8" xfId="52431"/>
    <cellStyle name="Normal 5 8 10" xfId="52432"/>
    <cellStyle name="Normal 5 8 10 2" xfId="52433"/>
    <cellStyle name="Normal 5 8 11" xfId="52434"/>
    <cellStyle name="Normal 5 8 12" xfId="52435"/>
    <cellStyle name="Normal 5 8 13" xfId="52436"/>
    <cellStyle name="Normal 5 8 14" xfId="52437"/>
    <cellStyle name="Normal 5 8 15" xfId="52438"/>
    <cellStyle name="Normal 5 8 2" xfId="52439"/>
    <cellStyle name="Normal 5 8 2 2" xfId="52440"/>
    <cellStyle name="Normal 5 8 2 2 2" xfId="52441"/>
    <cellStyle name="Normal 5 8 2 2 3" xfId="52442"/>
    <cellStyle name="Normal 5 8 2 2 4" xfId="52443"/>
    <cellStyle name="Normal 5 8 2 2 5" xfId="52444"/>
    <cellStyle name="Normal 5 8 2 2 6" xfId="52445"/>
    <cellStyle name="Normal 5 8 2 3" xfId="52446"/>
    <cellStyle name="Normal 5 8 2 3 2" xfId="52447"/>
    <cellStyle name="Normal 5 8 2 4" xfId="52448"/>
    <cellStyle name="Normal 5 8 2 5" xfId="52449"/>
    <cellStyle name="Normal 5 8 2 6" xfId="52450"/>
    <cellStyle name="Normal 5 8 2 7" xfId="52451"/>
    <cellStyle name="Normal 5 8 2 8" xfId="52452"/>
    <cellStyle name="Normal 5 8 3" xfId="52453"/>
    <cellStyle name="Normal 5 8 3 2" xfId="52454"/>
    <cellStyle name="Normal 5 8 3 2 2" xfId="52455"/>
    <cellStyle name="Normal 5 8 3 2 3" xfId="52456"/>
    <cellStyle name="Normal 5 8 3 2 4" xfId="52457"/>
    <cellStyle name="Normal 5 8 3 2 5" xfId="52458"/>
    <cellStyle name="Normal 5 8 3 2 6" xfId="52459"/>
    <cellStyle name="Normal 5 8 3 3" xfId="52460"/>
    <cellStyle name="Normal 5 8 3 4" xfId="52461"/>
    <cellStyle name="Normal 5 8 3 5" xfId="52462"/>
    <cellStyle name="Normal 5 8 3 6" xfId="52463"/>
    <cellStyle name="Normal 5 8 3 7" xfId="52464"/>
    <cellStyle name="Normal 5 8 4" xfId="52465"/>
    <cellStyle name="Normal 5 8 4 2" xfId="52466"/>
    <cellStyle name="Normal 5 8 4 2 2" xfId="52467"/>
    <cellStyle name="Normal 5 8 4 2 3" xfId="52468"/>
    <cellStyle name="Normal 5 8 4 2 4" xfId="52469"/>
    <cellStyle name="Normal 5 8 4 2 5" xfId="52470"/>
    <cellStyle name="Normal 5 8 4 2 6" xfId="52471"/>
    <cellStyle name="Normal 5 8 4 3" xfId="52472"/>
    <cellStyle name="Normal 5 8 4 4" xfId="52473"/>
    <cellStyle name="Normal 5 8 4 5" xfId="52474"/>
    <cellStyle name="Normal 5 8 4 6" xfId="52475"/>
    <cellStyle name="Normal 5 8 4 7" xfId="52476"/>
    <cellStyle name="Normal 5 8 5" xfId="52477"/>
    <cellStyle name="Normal 5 8 5 2" xfId="52478"/>
    <cellStyle name="Normal 5 8 5 2 2" xfId="52479"/>
    <cellStyle name="Normal 5 8 5 2 3" xfId="52480"/>
    <cellStyle name="Normal 5 8 5 2 4" xfId="52481"/>
    <cellStyle name="Normal 5 8 5 2 5" xfId="52482"/>
    <cellStyle name="Normal 5 8 5 2 6" xfId="52483"/>
    <cellStyle name="Normal 5 8 5 3" xfId="52484"/>
    <cellStyle name="Normal 5 8 5 4" xfId="52485"/>
    <cellStyle name="Normal 5 8 5 5" xfId="52486"/>
    <cellStyle name="Normal 5 8 5 6" xfId="52487"/>
    <cellStyle name="Normal 5 8 5 7" xfId="52488"/>
    <cellStyle name="Normal 5 8 6" xfId="52489"/>
    <cellStyle name="Normal 5 8 6 2" xfId="52490"/>
    <cellStyle name="Normal 5 8 6 2 2" xfId="52491"/>
    <cellStyle name="Normal 5 8 6 2 3" xfId="52492"/>
    <cellStyle name="Normal 5 8 6 2 4" xfId="52493"/>
    <cellStyle name="Normal 5 8 6 2 5" xfId="52494"/>
    <cellStyle name="Normal 5 8 6 2 6" xfId="52495"/>
    <cellStyle name="Normal 5 8 6 3" xfId="52496"/>
    <cellStyle name="Normal 5 8 6 4" xfId="52497"/>
    <cellStyle name="Normal 5 8 6 5" xfId="52498"/>
    <cellStyle name="Normal 5 8 6 6" xfId="52499"/>
    <cellStyle name="Normal 5 8 6 7" xfId="52500"/>
    <cellStyle name="Normal 5 8 7" xfId="52501"/>
    <cellStyle name="Normal 5 8 7 2" xfId="52502"/>
    <cellStyle name="Normal 5 8 7 2 2" xfId="52503"/>
    <cellStyle name="Normal 5 8 7 2 3" xfId="52504"/>
    <cellStyle name="Normal 5 8 7 2 4" xfId="52505"/>
    <cellStyle name="Normal 5 8 7 2 5" xfId="52506"/>
    <cellStyle name="Normal 5 8 7 2 6" xfId="52507"/>
    <cellStyle name="Normal 5 8 7 3" xfId="52508"/>
    <cellStyle name="Normal 5 8 7 4" xfId="52509"/>
    <cellStyle name="Normal 5 8 7 5" xfId="52510"/>
    <cellStyle name="Normal 5 8 7 6" xfId="52511"/>
    <cellStyle name="Normal 5 8 7 7" xfId="52512"/>
    <cellStyle name="Normal 5 8 8" xfId="52513"/>
    <cellStyle name="Normal 5 8 8 2" xfId="52514"/>
    <cellStyle name="Normal 5 8 8 3" xfId="52515"/>
    <cellStyle name="Normal 5 8 8 4" xfId="52516"/>
    <cellStyle name="Normal 5 8 8 5" xfId="52517"/>
    <cellStyle name="Normal 5 8 8 6" xfId="52518"/>
    <cellStyle name="Normal 5 8 9" xfId="52519"/>
    <cellStyle name="Normal 5 8 9 2" xfId="52520"/>
    <cellStyle name="Normal 5 8 9 3" xfId="52521"/>
    <cellStyle name="Normal 5 8 9 4" xfId="52522"/>
    <cellStyle name="Normal 5 8 9 5" xfId="52523"/>
    <cellStyle name="Normal 5 8 9 6" xfId="52524"/>
    <cellStyle name="Normal 5 9" xfId="52525"/>
    <cellStyle name="Normal 5 9 10" xfId="52526"/>
    <cellStyle name="Normal 5 9 10 2" xfId="52527"/>
    <cellStyle name="Normal 5 9 11" xfId="52528"/>
    <cellStyle name="Normal 5 9 12" xfId="52529"/>
    <cellStyle name="Normal 5 9 13" xfId="52530"/>
    <cellStyle name="Normal 5 9 14" xfId="52531"/>
    <cellStyle name="Normal 5 9 15" xfId="52532"/>
    <cellStyle name="Normal 5 9 2" xfId="52533"/>
    <cellStyle name="Normal 5 9 2 2" xfId="52534"/>
    <cellStyle name="Normal 5 9 2 2 2" xfId="52535"/>
    <cellStyle name="Normal 5 9 2 2 3" xfId="52536"/>
    <cellStyle name="Normal 5 9 2 2 4" xfId="52537"/>
    <cellStyle name="Normal 5 9 2 2 5" xfId="52538"/>
    <cellStyle name="Normal 5 9 2 2 6" xfId="52539"/>
    <cellStyle name="Normal 5 9 2 3" xfId="52540"/>
    <cellStyle name="Normal 5 9 2 3 2" xfId="52541"/>
    <cellStyle name="Normal 5 9 2 4" xfId="52542"/>
    <cellStyle name="Normal 5 9 2 5" xfId="52543"/>
    <cellStyle name="Normal 5 9 2 6" xfId="52544"/>
    <cellStyle name="Normal 5 9 2 7" xfId="52545"/>
    <cellStyle name="Normal 5 9 2 8" xfId="52546"/>
    <cellStyle name="Normal 5 9 3" xfId="52547"/>
    <cellStyle name="Normal 5 9 3 2" xfId="52548"/>
    <cellStyle name="Normal 5 9 3 2 2" xfId="52549"/>
    <cellStyle name="Normal 5 9 3 2 3" xfId="52550"/>
    <cellStyle name="Normal 5 9 3 2 4" xfId="52551"/>
    <cellStyle name="Normal 5 9 3 2 5" xfId="52552"/>
    <cellStyle name="Normal 5 9 3 2 6" xfId="52553"/>
    <cellStyle name="Normal 5 9 3 3" xfId="52554"/>
    <cellStyle name="Normal 5 9 3 4" xfId="52555"/>
    <cellStyle name="Normal 5 9 3 5" xfId="52556"/>
    <cellStyle name="Normal 5 9 3 6" xfId="52557"/>
    <cellStyle name="Normal 5 9 3 7" xfId="52558"/>
    <cellStyle name="Normal 5 9 4" xfId="52559"/>
    <cellStyle name="Normal 5 9 4 2" xfId="52560"/>
    <cellStyle name="Normal 5 9 4 2 2" xfId="52561"/>
    <cellStyle name="Normal 5 9 4 2 3" xfId="52562"/>
    <cellStyle name="Normal 5 9 4 2 4" xfId="52563"/>
    <cellStyle name="Normal 5 9 4 2 5" xfId="52564"/>
    <cellStyle name="Normal 5 9 4 2 6" xfId="52565"/>
    <cellStyle name="Normal 5 9 4 3" xfId="52566"/>
    <cellStyle name="Normal 5 9 4 4" xfId="52567"/>
    <cellStyle name="Normal 5 9 4 5" xfId="52568"/>
    <cellStyle name="Normal 5 9 4 6" xfId="52569"/>
    <cellStyle name="Normal 5 9 4 7" xfId="52570"/>
    <cellStyle name="Normal 5 9 5" xfId="52571"/>
    <cellStyle name="Normal 5 9 5 2" xfId="52572"/>
    <cellStyle name="Normal 5 9 5 2 2" xfId="52573"/>
    <cellStyle name="Normal 5 9 5 2 3" xfId="52574"/>
    <cellStyle name="Normal 5 9 5 2 4" xfId="52575"/>
    <cellStyle name="Normal 5 9 5 2 5" xfId="52576"/>
    <cellStyle name="Normal 5 9 5 2 6" xfId="52577"/>
    <cellStyle name="Normal 5 9 5 3" xfId="52578"/>
    <cellStyle name="Normal 5 9 5 4" xfId="52579"/>
    <cellStyle name="Normal 5 9 5 5" xfId="52580"/>
    <cellStyle name="Normal 5 9 5 6" xfId="52581"/>
    <cellStyle name="Normal 5 9 5 7" xfId="52582"/>
    <cellStyle name="Normal 5 9 6" xfId="52583"/>
    <cellStyle name="Normal 5 9 6 2" xfId="52584"/>
    <cellStyle name="Normal 5 9 6 2 2" xfId="52585"/>
    <cellStyle name="Normal 5 9 6 2 3" xfId="52586"/>
    <cellStyle name="Normal 5 9 6 2 4" xfId="52587"/>
    <cellStyle name="Normal 5 9 6 2 5" xfId="52588"/>
    <cellStyle name="Normal 5 9 6 2 6" xfId="52589"/>
    <cellStyle name="Normal 5 9 6 3" xfId="52590"/>
    <cellStyle name="Normal 5 9 6 4" xfId="52591"/>
    <cellStyle name="Normal 5 9 6 5" xfId="52592"/>
    <cellStyle name="Normal 5 9 6 6" xfId="52593"/>
    <cellStyle name="Normal 5 9 6 7" xfId="52594"/>
    <cellStyle name="Normal 5 9 7" xfId="52595"/>
    <cellStyle name="Normal 5 9 7 2" xfId="52596"/>
    <cellStyle name="Normal 5 9 7 2 2" xfId="52597"/>
    <cellStyle name="Normal 5 9 7 2 3" xfId="52598"/>
    <cellStyle name="Normal 5 9 7 2 4" xfId="52599"/>
    <cellStyle name="Normal 5 9 7 2 5" xfId="52600"/>
    <cellStyle name="Normal 5 9 7 2 6" xfId="52601"/>
    <cellStyle name="Normal 5 9 7 3" xfId="52602"/>
    <cellStyle name="Normal 5 9 7 4" xfId="52603"/>
    <cellStyle name="Normal 5 9 7 5" xfId="52604"/>
    <cellStyle name="Normal 5 9 7 6" xfId="52605"/>
    <cellStyle name="Normal 5 9 7 7" xfId="52606"/>
    <cellStyle name="Normal 5 9 8" xfId="52607"/>
    <cellStyle name="Normal 5 9 8 2" xfId="52608"/>
    <cellStyle name="Normal 5 9 8 3" xfId="52609"/>
    <cellStyle name="Normal 5 9 8 4" xfId="52610"/>
    <cellStyle name="Normal 5 9 8 5" xfId="52611"/>
    <cellStyle name="Normal 5 9 8 6" xfId="52612"/>
    <cellStyle name="Normal 5 9 9" xfId="52613"/>
    <cellStyle name="Normal 5 9 9 2" xfId="52614"/>
    <cellStyle name="Normal 5 9 9 3" xfId="52615"/>
    <cellStyle name="Normal 5 9 9 4" xfId="52616"/>
    <cellStyle name="Normal 5 9 9 5" xfId="52617"/>
    <cellStyle name="Normal 5 9 9 6" xfId="52618"/>
    <cellStyle name="Normal 50" xfId="52619"/>
    <cellStyle name="Normal 50 10" xfId="52620"/>
    <cellStyle name="Normal 50 10 2" xfId="52621"/>
    <cellStyle name="Normal 50 11" xfId="52622"/>
    <cellStyle name="Normal 50 11 2" xfId="52623"/>
    <cellStyle name="Normal 50 12" xfId="52624"/>
    <cellStyle name="Normal 50 12 2" xfId="52625"/>
    <cellStyle name="Normal 50 13" xfId="52626"/>
    <cellStyle name="Normal 50 13 2" xfId="52627"/>
    <cellStyle name="Normal 50 14" xfId="52628"/>
    <cellStyle name="Normal 50 14 2" xfId="52629"/>
    <cellStyle name="Normal 50 15" xfId="52630"/>
    <cellStyle name="Normal 50 15 2" xfId="52631"/>
    <cellStyle name="Normal 50 15 3" xfId="52632"/>
    <cellStyle name="Normal 50 16" xfId="52633"/>
    <cellStyle name="Normal 50 16 2" xfId="52634"/>
    <cellStyle name="Normal 50 17" xfId="52635"/>
    <cellStyle name="Normal 50 17 2" xfId="52636"/>
    <cellStyle name="Normal 50 18" xfId="52637"/>
    <cellStyle name="Normal 50 18 2" xfId="52638"/>
    <cellStyle name="Normal 50 19" xfId="52639"/>
    <cellStyle name="Normal 50 19 2" xfId="52640"/>
    <cellStyle name="Normal 50 2" xfId="52641"/>
    <cellStyle name="Normal 50 2 2" xfId="52642"/>
    <cellStyle name="Normal 50 20" xfId="52643"/>
    <cellStyle name="Normal 50 20 2" xfId="52644"/>
    <cellStyle name="Normal 50 21" xfId="52645"/>
    <cellStyle name="Normal 50 21 2" xfId="52646"/>
    <cellStyle name="Normal 50 22" xfId="52647"/>
    <cellStyle name="Normal 50 22 2" xfId="52648"/>
    <cellStyle name="Normal 50 23" xfId="52649"/>
    <cellStyle name="Normal 50 23 2" xfId="52650"/>
    <cellStyle name="Normal 50 24" xfId="52651"/>
    <cellStyle name="Normal 50 24 2" xfId="52652"/>
    <cellStyle name="Normal 50 25" xfId="52653"/>
    <cellStyle name="Normal 50 25 2" xfId="52654"/>
    <cellStyle name="Normal 50 26" xfId="52655"/>
    <cellStyle name="Normal 50 26 2" xfId="52656"/>
    <cellStyle name="Normal 50 27" xfId="52657"/>
    <cellStyle name="Normal 50 27 2" xfId="52658"/>
    <cellStyle name="Normal 50 28" xfId="52659"/>
    <cellStyle name="Normal 50 28 2" xfId="52660"/>
    <cellStyle name="Normal 50 3" xfId="52661"/>
    <cellStyle name="Normal 50 3 2" xfId="52662"/>
    <cellStyle name="Normal 50 4" xfId="52663"/>
    <cellStyle name="Normal 50 4 2" xfId="52664"/>
    <cellStyle name="Normal 50 5" xfId="52665"/>
    <cellStyle name="Normal 50 5 2" xfId="52666"/>
    <cellStyle name="Normal 50 6" xfId="52667"/>
    <cellStyle name="Normal 50 6 2" xfId="52668"/>
    <cellStyle name="Normal 50 7" xfId="52669"/>
    <cellStyle name="Normal 50 7 2" xfId="52670"/>
    <cellStyle name="Normal 50 8" xfId="52671"/>
    <cellStyle name="Normal 50 8 2" xfId="52672"/>
    <cellStyle name="Normal 50 9" xfId="52673"/>
    <cellStyle name="Normal 50 9 2" xfId="52674"/>
    <cellStyle name="Normal 51" xfId="52675"/>
    <cellStyle name="Normal 51 2" xfId="52676"/>
    <cellStyle name="Normal 51 3" xfId="52677"/>
    <cellStyle name="Normal 51 4" xfId="52678"/>
    <cellStyle name="Normal 51 5" xfId="52679"/>
    <cellStyle name="Normal 51 6" xfId="52680"/>
    <cellStyle name="Normal 52" xfId="52681"/>
    <cellStyle name="Normal 52 2" xfId="52682"/>
    <cellStyle name="Normal 52 2 2" xfId="52683"/>
    <cellStyle name="Normal 52 3" xfId="52684"/>
    <cellStyle name="Normal 52 3 2" xfId="52685"/>
    <cellStyle name="Normal 52 4" xfId="52686"/>
    <cellStyle name="Normal 52 4 2" xfId="52687"/>
    <cellStyle name="Normal 52 5" xfId="52688"/>
    <cellStyle name="Normal 52 5 2" xfId="52689"/>
    <cellStyle name="Normal 52 6" xfId="52690"/>
    <cellStyle name="Normal 52 6 2" xfId="52691"/>
    <cellStyle name="Normal 53" xfId="52692"/>
    <cellStyle name="Normal 53 2" xfId="52693"/>
    <cellStyle name="Normal 53 3" xfId="52694"/>
    <cellStyle name="Normal 53 4" xfId="52695"/>
    <cellStyle name="Normal 53 5" xfId="52696"/>
    <cellStyle name="Normal 53 6" xfId="52697"/>
    <cellStyle name="Normal 54" xfId="52698"/>
    <cellStyle name="Normal 54 2" xfId="52699"/>
    <cellStyle name="Normal 54 2 2" xfId="52700"/>
    <cellStyle name="Normal 54 3" xfId="52701"/>
    <cellStyle name="Normal 54 3 2" xfId="52702"/>
    <cellStyle name="Normal 54 4" xfId="52703"/>
    <cellStyle name="Normal 54 4 2" xfId="52704"/>
    <cellStyle name="Normal 54 5" xfId="52705"/>
    <cellStyle name="Normal 54 5 2" xfId="52706"/>
    <cellStyle name="Normal 54 6" xfId="52707"/>
    <cellStyle name="Normal 54 6 2" xfId="52708"/>
    <cellStyle name="Normal 55" xfId="52709"/>
    <cellStyle name="Normal 55 2" xfId="52710"/>
    <cellStyle name="Normal 55 2 2" xfId="52711"/>
    <cellStyle name="Normal 55 3" xfId="52712"/>
    <cellStyle name="Normal 55 3 2" xfId="52713"/>
    <cellStyle name="Normal 55 4" xfId="52714"/>
    <cellStyle name="Normal 55 4 2" xfId="52715"/>
    <cellStyle name="Normal 55 5" xfId="52716"/>
    <cellStyle name="Normal 55 5 2" xfId="52717"/>
    <cellStyle name="Normal 55 6" xfId="52718"/>
    <cellStyle name="Normal 55 6 2" xfId="52719"/>
    <cellStyle name="Normal 56" xfId="52720"/>
    <cellStyle name="Normal 56 2" xfId="52721"/>
    <cellStyle name="Normal 56 2 2" xfId="52722"/>
    <cellStyle name="Normal 56 3" xfId="52723"/>
    <cellStyle name="Normal 56 3 2" xfId="52724"/>
    <cellStyle name="Normal 56 4" xfId="52725"/>
    <cellStyle name="Normal 56 4 2" xfId="52726"/>
    <cellStyle name="Normal 56 5" xfId="52727"/>
    <cellStyle name="Normal 56 5 2" xfId="52728"/>
    <cellStyle name="Normal 56 6" xfId="52729"/>
    <cellStyle name="Normal 56 6 2" xfId="52730"/>
    <cellStyle name="Normal 57" xfId="52731"/>
    <cellStyle name="Normal 57 2" xfId="52732"/>
    <cellStyle name="Normal 57 2 2" xfId="52733"/>
    <cellStyle name="Normal 57 3" xfId="52734"/>
    <cellStyle name="Normal 57 3 2" xfId="52735"/>
    <cellStyle name="Normal 57 4" xfId="52736"/>
    <cellStyle name="Normal 57 4 2" xfId="52737"/>
    <cellStyle name="Normal 57 5" xfId="52738"/>
    <cellStyle name="Normal 57 5 2" xfId="52739"/>
    <cellStyle name="Normal 57 6" xfId="52740"/>
    <cellStyle name="Normal 57 6 2" xfId="52741"/>
    <cellStyle name="Normal 58" xfId="52742"/>
    <cellStyle name="Normal 58 2" xfId="52743"/>
    <cellStyle name="Normal 58 2 2" xfId="52744"/>
    <cellStyle name="Normal 58 3" xfId="52745"/>
    <cellStyle name="Normal 58 3 2" xfId="52746"/>
    <cellStyle name="Normal 58 4" xfId="52747"/>
    <cellStyle name="Normal 58 4 2" xfId="52748"/>
    <cellStyle name="Normal 58 5" xfId="52749"/>
    <cellStyle name="Normal 58 5 2" xfId="52750"/>
    <cellStyle name="Normal 58 6" xfId="52751"/>
    <cellStyle name="Normal 58 6 2" xfId="52752"/>
    <cellStyle name="Normal 59" xfId="52753"/>
    <cellStyle name="Normal 59 2" xfId="52754"/>
    <cellStyle name="Normal 59 2 2" xfId="52755"/>
    <cellStyle name="Normal 59 3" xfId="52756"/>
    <cellStyle name="Normal 59 3 2" xfId="52757"/>
    <cellStyle name="Normal 59 4" xfId="52758"/>
    <cellStyle name="Normal 59 4 2" xfId="52759"/>
    <cellStyle name="Normal 59 5" xfId="52760"/>
    <cellStyle name="Normal 59 5 2" xfId="52761"/>
    <cellStyle name="Normal 59 6" xfId="52762"/>
    <cellStyle name="Normal 59 6 2" xfId="52763"/>
    <cellStyle name="Normal 6" xfId="52764"/>
    <cellStyle name="Normal 6 10" xfId="52765"/>
    <cellStyle name="Normal 6 10 2" xfId="52766"/>
    <cellStyle name="Normal 6 10 2 2" xfId="52767"/>
    <cellStyle name="Normal 6 10 2 3" xfId="52768"/>
    <cellStyle name="Normal 6 10 2 4" xfId="52769"/>
    <cellStyle name="Normal 6 10 2 5" xfId="52770"/>
    <cellStyle name="Normal 6 10 2 6" xfId="52771"/>
    <cellStyle name="Normal 6 10 3" xfId="52772"/>
    <cellStyle name="Normal 6 10 3 2" xfId="52773"/>
    <cellStyle name="Normal 6 10 4" xfId="52774"/>
    <cellStyle name="Normal 6 10 5" xfId="52775"/>
    <cellStyle name="Normal 6 10 6" xfId="52776"/>
    <cellStyle name="Normal 6 10 7" xfId="52777"/>
    <cellStyle name="Normal 6 10 8" xfId="52778"/>
    <cellStyle name="Normal 6 11" xfId="52779"/>
    <cellStyle name="Normal 6 11 2" xfId="52780"/>
    <cellStyle name="Normal 6 11 2 2" xfId="52781"/>
    <cellStyle name="Normal 6 11 2 3" xfId="52782"/>
    <cellStyle name="Normal 6 11 2 4" xfId="52783"/>
    <cellStyle name="Normal 6 11 2 5" xfId="52784"/>
    <cellStyle name="Normal 6 11 2 6" xfId="52785"/>
    <cellStyle name="Normal 6 11 3" xfId="52786"/>
    <cellStyle name="Normal 6 11 3 2" xfId="52787"/>
    <cellStyle name="Normal 6 11 4" xfId="52788"/>
    <cellStyle name="Normal 6 11 5" xfId="52789"/>
    <cellStyle name="Normal 6 11 6" xfId="52790"/>
    <cellStyle name="Normal 6 11 7" xfId="52791"/>
    <cellStyle name="Normal 6 11 8" xfId="52792"/>
    <cellStyle name="Normal 6 12" xfId="52793"/>
    <cellStyle name="Normal 6 12 2" xfId="52794"/>
    <cellStyle name="Normal 6 12 2 2" xfId="52795"/>
    <cellStyle name="Normal 6 12 2 3" xfId="52796"/>
    <cellStyle name="Normal 6 12 2 4" xfId="52797"/>
    <cellStyle name="Normal 6 12 2 5" xfId="52798"/>
    <cellStyle name="Normal 6 12 2 6" xfId="52799"/>
    <cellStyle name="Normal 6 12 3" xfId="52800"/>
    <cellStyle name="Normal 6 12 3 2" xfId="52801"/>
    <cellStyle name="Normal 6 12 4" xfId="52802"/>
    <cellStyle name="Normal 6 12 5" xfId="52803"/>
    <cellStyle name="Normal 6 12 6" xfId="52804"/>
    <cellStyle name="Normal 6 12 7" xfId="52805"/>
    <cellStyle name="Normal 6 12 8" xfId="52806"/>
    <cellStyle name="Normal 6 13" xfId="52807"/>
    <cellStyle name="Normal 6 13 2" xfId="52808"/>
    <cellStyle name="Normal 6 13 2 2" xfId="52809"/>
    <cellStyle name="Normal 6 13 2 3" xfId="52810"/>
    <cellStyle name="Normal 6 13 2 4" xfId="52811"/>
    <cellStyle name="Normal 6 13 2 5" xfId="52812"/>
    <cellStyle name="Normal 6 13 2 6" xfId="52813"/>
    <cellStyle name="Normal 6 13 3" xfId="52814"/>
    <cellStyle name="Normal 6 13 3 2" xfId="52815"/>
    <cellStyle name="Normal 6 13 4" xfId="52816"/>
    <cellStyle name="Normal 6 13 5" xfId="52817"/>
    <cellStyle name="Normal 6 13 6" xfId="52818"/>
    <cellStyle name="Normal 6 13 7" xfId="52819"/>
    <cellStyle name="Normal 6 13 8" xfId="52820"/>
    <cellStyle name="Normal 6 14" xfId="52821"/>
    <cellStyle name="Normal 6 14 2" xfId="52822"/>
    <cellStyle name="Normal 6 14 2 2" xfId="52823"/>
    <cellStyle name="Normal 6 14 2 3" xfId="52824"/>
    <cellStyle name="Normal 6 14 2 4" xfId="52825"/>
    <cellStyle name="Normal 6 14 2 5" xfId="52826"/>
    <cellStyle name="Normal 6 14 2 6" xfId="52827"/>
    <cellStyle name="Normal 6 14 3" xfId="52828"/>
    <cellStyle name="Normal 6 14 3 2" xfId="52829"/>
    <cellStyle name="Normal 6 14 4" xfId="52830"/>
    <cellStyle name="Normal 6 14 5" xfId="52831"/>
    <cellStyle name="Normal 6 14 6" xfId="52832"/>
    <cellStyle name="Normal 6 14 7" xfId="52833"/>
    <cellStyle name="Normal 6 14 8" xfId="52834"/>
    <cellStyle name="Normal 6 15" xfId="52835"/>
    <cellStyle name="Normal 6 15 2" xfId="52836"/>
    <cellStyle name="Normal 6 15 2 2" xfId="52837"/>
    <cellStyle name="Normal 6 15 2 3" xfId="52838"/>
    <cellStyle name="Normal 6 15 2 4" xfId="52839"/>
    <cellStyle name="Normal 6 15 2 5" xfId="52840"/>
    <cellStyle name="Normal 6 15 2 6" xfId="52841"/>
    <cellStyle name="Normal 6 15 3" xfId="52842"/>
    <cellStyle name="Normal 6 15 3 2" xfId="52843"/>
    <cellStyle name="Normal 6 15 4" xfId="52844"/>
    <cellStyle name="Normal 6 15 5" xfId="52845"/>
    <cellStyle name="Normal 6 15 6" xfId="52846"/>
    <cellStyle name="Normal 6 15 7" xfId="52847"/>
    <cellStyle name="Normal 6 15 8" xfId="52848"/>
    <cellStyle name="Normal 6 16" xfId="52849"/>
    <cellStyle name="Normal 6 16 2" xfId="52850"/>
    <cellStyle name="Normal 6 16 2 2" xfId="52851"/>
    <cellStyle name="Normal 6 16 2 3" xfId="52852"/>
    <cellStyle name="Normal 6 16 2 4" xfId="52853"/>
    <cellStyle name="Normal 6 16 2 5" xfId="52854"/>
    <cellStyle name="Normal 6 16 2 6" xfId="52855"/>
    <cellStyle name="Normal 6 16 3" xfId="52856"/>
    <cellStyle name="Normal 6 16 3 2" xfId="52857"/>
    <cellStyle name="Normal 6 16 4" xfId="52858"/>
    <cellStyle name="Normal 6 16 5" xfId="52859"/>
    <cellStyle name="Normal 6 16 6" xfId="52860"/>
    <cellStyle name="Normal 6 16 7" xfId="52861"/>
    <cellStyle name="Normal 6 16 8" xfId="52862"/>
    <cellStyle name="Normal 6 17" xfId="52863"/>
    <cellStyle name="Normal 6 17 2" xfId="52864"/>
    <cellStyle name="Normal 6 17 2 2" xfId="52865"/>
    <cellStyle name="Normal 6 17 2 2 2" xfId="52866"/>
    <cellStyle name="Normal 6 17 2 2 2 2" xfId="52867"/>
    <cellStyle name="Normal 6 17 2 2 3" xfId="52868"/>
    <cellStyle name="Normal 6 17 2 3" xfId="52869"/>
    <cellStyle name="Normal 6 17 2 4" xfId="52870"/>
    <cellStyle name="Normal 6 17 2 5" xfId="52871"/>
    <cellStyle name="Normal 6 17 2 6" xfId="52872"/>
    <cellStyle name="Normal 6 17 3" xfId="52873"/>
    <cellStyle name="Normal 6 17 3 2" xfId="52874"/>
    <cellStyle name="Normal 6 17 4" xfId="52875"/>
    <cellStyle name="Normal 6 17 5" xfId="52876"/>
    <cellStyle name="Normal 6 17 6" xfId="52877"/>
    <cellStyle name="Normal 6 17 7" xfId="52878"/>
    <cellStyle name="Normal 6 17 8" xfId="52879"/>
    <cellStyle name="Normal 6 18" xfId="52880"/>
    <cellStyle name="Normal 6 18 2" xfId="52881"/>
    <cellStyle name="Normal 6 18 2 2" xfId="52882"/>
    <cellStyle name="Normal 6 18 2 3" xfId="52883"/>
    <cellStyle name="Normal 6 18 2 4" xfId="52884"/>
    <cellStyle name="Normal 6 18 2 5" xfId="52885"/>
    <cellStyle name="Normal 6 18 2 6" xfId="52886"/>
    <cellStyle name="Normal 6 18 3" xfId="52887"/>
    <cellStyle name="Normal 6 18 3 2" xfId="52888"/>
    <cellStyle name="Normal 6 18 4" xfId="52889"/>
    <cellStyle name="Normal 6 18 5" xfId="52890"/>
    <cellStyle name="Normal 6 18 6" xfId="52891"/>
    <cellStyle name="Normal 6 18 7" xfId="52892"/>
    <cellStyle name="Normal 6 18 8" xfId="52893"/>
    <cellStyle name="Normal 6 19" xfId="52894"/>
    <cellStyle name="Normal 6 19 2" xfId="52895"/>
    <cellStyle name="Normal 6 19 2 2" xfId="52896"/>
    <cellStyle name="Normal 6 19 2 3" xfId="52897"/>
    <cellStyle name="Normal 6 19 2 4" xfId="52898"/>
    <cellStyle name="Normal 6 19 2 5" xfId="52899"/>
    <cellStyle name="Normal 6 19 2 6" xfId="52900"/>
    <cellStyle name="Normal 6 19 3" xfId="52901"/>
    <cellStyle name="Normal 6 19 3 2" xfId="52902"/>
    <cellStyle name="Normal 6 19 4" xfId="52903"/>
    <cellStyle name="Normal 6 19 5" xfId="52904"/>
    <cellStyle name="Normal 6 19 6" xfId="52905"/>
    <cellStyle name="Normal 6 19 7" xfId="52906"/>
    <cellStyle name="Normal 6 19 8" xfId="52907"/>
    <cellStyle name="Normal 6 2" xfId="52908"/>
    <cellStyle name="Normal 6 2 10" xfId="52909"/>
    <cellStyle name="Normal 6 2 10 2" xfId="52910"/>
    <cellStyle name="Normal 6 2 11" xfId="52911"/>
    <cellStyle name="Normal 6 2 12" xfId="52912"/>
    <cellStyle name="Normal 6 2 2" xfId="52913"/>
    <cellStyle name="Normal 6 2 2 10" xfId="52914"/>
    <cellStyle name="Normal 6 2 2 11" xfId="52915"/>
    <cellStyle name="Normal 6 2 2 12" xfId="52916"/>
    <cellStyle name="Normal 6 2 2 2" xfId="52917"/>
    <cellStyle name="Normal 6 2 2 2 2" xfId="52918"/>
    <cellStyle name="Normal 6 2 2 2 2 2" xfId="52919"/>
    <cellStyle name="Normal 6 2 2 2 2 2 2" xfId="52920"/>
    <cellStyle name="Normal 6 2 2 2 2 2 2 2" xfId="52921"/>
    <cellStyle name="Normal 6 2 2 2 2 2 3" xfId="52922"/>
    <cellStyle name="Normal 6 2 2 2 2 2 4" xfId="52923"/>
    <cellStyle name="Normal 6 2 2 2 2 3" xfId="52924"/>
    <cellStyle name="Normal 6 2 2 2 2 3 2" xfId="52925"/>
    <cellStyle name="Normal 6 2 2 2 2 4" xfId="52926"/>
    <cellStyle name="Normal 6 2 2 2 2 4 2" xfId="52927"/>
    <cellStyle name="Normal 6 2 2 2 2 4 2 2" xfId="52928"/>
    <cellStyle name="Normal 6 2 2 2 2 4 3" xfId="52929"/>
    <cellStyle name="Normal 6 2 2 2 2 5" xfId="52930"/>
    <cellStyle name="Normal 6 2 2 2 2 5 2" xfId="52931"/>
    <cellStyle name="Normal 6 2 2 2 2 6" xfId="52932"/>
    <cellStyle name="Normal 6 2 2 2 3" xfId="52933"/>
    <cellStyle name="Normal 6 2 2 2 3 2" xfId="52934"/>
    <cellStyle name="Normal 6 2 2 2 3 2 2" xfId="52935"/>
    <cellStyle name="Normal 6 2 2 2 3 3" xfId="52936"/>
    <cellStyle name="Normal 6 2 2 2 4" xfId="52937"/>
    <cellStyle name="Normal 6 2 2 2 4 2" xfId="52938"/>
    <cellStyle name="Normal 6 2 2 2 5" xfId="52939"/>
    <cellStyle name="Normal 6 2 2 2 5 2" xfId="52940"/>
    <cellStyle name="Normal 6 2 2 2 6" xfId="52941"/>
    <cellStyle name="Normal 6 2 2 2 6 2" xfId="52942"/>
    <cellStyle name="Normal 6 2 2 3" xfId="52943"/>
    <cellStyle name="Normal 6 2 2 3 2" xfId="52944"/>
    <cellStyle name="Normal 6 2 2 3 2 2" xfId="52945"/>
    <cellStyle name="Normal 6 2 2 3 2 2 2" xfId="52946"/>
    <cellStyle name="Normal 6 2 2 3 2 2 2 2" xfId="52947"/>
    <cellStyle name="Normal 6 2 2 3 2 2 3" xfId="52948"/>
    <cellStyle name="Normal 6 2 2 3 2 3" xfId="52949"/>
    <cellStyle name="Normal 6 2 2 3 2 3 2" xfId="52950"/>
    <cellStyle name="Normal 6 2 2 3 2 4" xfId="52951"/>
    <cellStyle name="Normal 6 2 2 3 2 4 2" xfId="52952"/>
    <cellStyle name="Normal 6 2 2 3 2 5" xfId="52953"/>
    <cellStyle name="Normal 6 2 2 3 2 5 2" xfId="52954"/>
    <cellStyle name="Normal 6 2 2 3 2 6" xfId="52955"/>
    <cellStyle name="Normal 6 2 2 3 3" xfId="52956"/>
    <cellStyle name="Normal 6 2 2 3 3 2" xfId="52957"/>
    <cellStyle name="Normal 6 2 2 3 3 2 2" xfId="52958"/>
    <cellStyle name="Normal 6 2 2 3 3 3" xfId="52959"/>
    <cellStyle name="Normal 6 2 2 3 4" xfId="52960"/>
    <cellStyle name="Normal 6 2 2 3 4 2" xfId="52961"/>
    <cellStyle name="Normal 6 2 2 3 5" xfId="52962"/>
    <cellStyle name="Normal 6 2 2 3 5 2" xfId="52963"/>
    <cellStyle name="Normal 6 2 2 3 6" xfId="52964"/>
    <cellStyle name="Normal 6 2 2 3 6 2" xfId="52965"/>
    <cellStyle name="Normal 6 2 2 4" xfId="52966"/>
    <cellStyle name="Normal 6 2 2 4 2" xfId="52967"/>
    <cellStyle name="Normal 6 2 2 4 2 2" xfId="52968"/>
    <cellStyle name="Normal 6 2 2 4 2 2 2" xfId="52969"/>
    <cellStyle name="Normal 6 2 2 4 2 3" xfId="52970"/>
    <cellStyle name="Normal 6 2 2 4 3" xfId="52971"/>
    <cellStyle name="Normal 6 2 2 4 3 2" xfId="52972"/>
    <cellStyle name="Normal 6 2 2 4 4" xfId="52973"/>
    <cellStyle name="Normal 6 2 2 4 4 2" xfId="52974"/>
    <cellStyle name="Normal 6 2 2 4 5" xfId="52975"/>
    <cellStyle name="Normal 6 2 2 4 5 2" xfId="52976"/>
    <cellStyle name="Normal 6 2 2 4 6" xfId="52977"/>
    <cellStyle name="Normal 6 2 2 5" xfId="52978"/>
    <cellStyle name="Normal 6 2 2 5 2" xfId="52979"/>
    <cellStyle name="Normal 6 2 2 5 2 2" xfId="52980"/>
    <cellStyle name="Normal 6 2 2 5 3" xfId="52981"/>
    <cellStyle name="Normal 6 2 2 6" xfId="52982"/>
    <cellStyle name="Normal 6 2 2 6 2" xfId="52983"/>
    <cellStyle name="Normal 6 2 2 7" xfId="52984"/>
    <cellStyle name="Normal 6 2 2 7 2" xfId="52985"/>
    <cellStyle name="Normal 6 2 2 8" xfId="52986"/>
    <cellStyle name="Normal 6 2 2 8 2" xfId="52987"/>
    <cellStyle name="Normal 6 2 2 9" xfId="52988"/>
    <cellStyle name="Normal 6 2 3" xfId="52989"/>
    <cellStyle name="Normal 6 2 3 2" xfId="52990"/>
    <cellStyle name="Normal 6 2 4" xfId="52991"/>
    <cellStyle name="Normal 6 2 4 2" xfId="52992"/>
    <cellStyle name="Normal 6 2 4 2 2" xfId="52993"/>
    <cellStyle name="Normal 6 2 4 2 2 2" xfId="52994"/>
    <cellStyle name="Normal 6 2 4 2 2 2 2" xfId="52995"/>
    <cellStyle name="Normal 6 2 4 2 2 3" xfId="52996"/>
    <cellStyle name="Normal 6 2 4 2 3" xfId="52997"/>
    <cellStyle name="Normal 6 2 4 2 3 2" xfId="52998"/>
    <cellStyle name="Normal 6 2 4 2 4" xfId="52999"/>
    <cellStyle name="Normal 6 2 4 2 4 2" xfId="53000"/>
    <cellStyle name="Normal 6 2 4 2 5" xfId="53001"/>
    <cellStyle name="Normal 6 2 4 2 5 2" xfId="53002"/>
    <cellStyle name="Normal 6 2 4 2 6" xfId="53003"/>
    <cellStyle name="Normal 6 2 4 3" xfId="53004"/>
    <cellStyle name="Normal 6 2 4 3 2" xfId="53005"/>
    <cellStyle name="Normal 6 2 4 3 2 2" xfId="53006"/>
    <cellStyle name="Normal 6 2 4 3 3" xfId="53007"/>
    <cellStyle name="Normal 6 2 4 4" xfId="53008"/>
    <cellStyle name="Normal 6 2 4 4 2" xfId="53009"/>
    <cellStyle name="Normal 6 2 4 5" xfId="53010"/>
    <cellStyle name="Normal 6 2 4 5 2" xfId="53011"/>
    <cellStyle name="Normal 6 2 4 6" xfId="53012"/>
    <cellStyle name="Normal 6 2 4 6 2" xfId="53013"/>
    <cellStyle name="Normal 6 2 5" xfId="53014"/>
    <cellStyle name="Normal 6 2 5 2" xfId="53015"/>
    <cellStyle name="Normal 6 2 5 2 2" xfId="53016"/>
    <cellStyle name="Normal 6 2 5 2 2 2" xfId="53017"/>
    <cellStyle name="Normal 6 2 5 2 2 2 2" xfId="53018"/>
    <cellStyle name="Normal 6 2 5 2 2 3" xfId="53019"/>
    <cellStyle name="Normal 6 2 5 2 3" xfId="53020"/>
    <cellStyle name="Normal 6 2 5 2 3 2" xfId="53021"/>
    <cellStyle name="Normal 6 2 5 2 4" xfId="53022"/>
    <cellStyle name="Normal 6 2 5 2 4 2" xfId="53023"/>
    <cellStyle name="Normal 6 2 5 2 5" xfId="53024"/>
    <cellStyle name="Normal 6 2 5 2 5 2" xfId="53025"/>
    <cellStyle name="Normal 6 2 5 2 6" xfId="53026"/>
    <cellStyle name="Normal 6 2 5 3" xfId="53027"/>
    <cellStyle name="Normal 6 2 5 3 2" xfId="53028"/>
    <cellStyle name="Normal 6 2 5 3 2 2" xfId="53029"/>
    <cellStyle name="Normal 6 2 5 3 3" xfId="53030"/>
    <cellStyle name="Normal 6 2 5 4" xfId="53031"/>
    <cellStyle name="Normal 6 2 5 4 2" xfId="53032"/>
    <cellStyle name="Normal 6 2 5 5" xfId="53033"/>
    <cellStyle name="Normal 6 2 5 5 2" xfId="53034"/>
    <cellStyle name="Normal 6 2 5 6" xfId="53035"/>
    <cellStyle name="Normal 6 2 5 6 2" xfId="53036"/>
    <cellStyle name="Normal 6 2 5 7" xfId="53037"/>
    <cellStyle name="Normal 6 2 6" xfId="53038"/>
    <cellStyle name="Normal 6 2 6 2" xfId="53039"/>
    <cellStyle name="Normal 6 2 6 2 2" xfId="53040"/>
    <cellStyle name="Normal 6 2 6 2 2 2" xfId="53041"/>
    <cellStyle name="Normal 6 2 6 2 3" xfId="53042"/>
    <cellStyle name="Normal 6 2 6 3" xfId="53043"/>
    <cellStyle name="Normal 6 2 6 3 2" xfId="53044"/>
    <cellStyle name="Normal 6 2 6 4" xfId="53045"/>
    <cellStyle name="Normal 6 2 6 4 2" xfId="53046"/>
    <cellStyle name="Normal 6 2 6 5" xfId="53047"/>
    <cellStyle name="Normal 6 2 6 5 2" xfId="53048"/>
    <cellStyle name="Normal 6 2 6 6" xfId="53049"/>
    <cellStyle name="Normal 6 2 7" xfId="53050"/>
    <cellStyle name="Normal 6 2 7 2" xfId="53051"/>
    <cellStyle name="Normal 6 2 7 2 2" xfId="53052"/>
    <cellStyle name="Normal 6 2 7 3" xfId="53053"/>
    <cellStyle name="Normal 6 2 8" xfId="53054"/>
    <cellStyle name="Normal 6 2 8 2" xfId="53055"/>
    <cellStyle name="Normal 6 2 9" xfId="53056"/>
    <cellStyle name="Normal 6 2 9 2" xfId="53057"/>
    <cellStyle name="Normal 6 20" xfId="53058"/>
    <cellStyle name="Normal 6 20 2" xfId="53059"/>
    <cellStyle name="Normal 6 20 2 2" xfId="53060"/>
    <cellStyle name="Normal 6 20 3" xfId="53061"/>
    <cellStyle name="Normal 6 20 4" xfId="53062"/>
    <cellStyle name="Normal 6 20 5" xfId="53063"/>
    <cellStyle name="Normal 6 20 6" xfId="53064"/>
    <cellStyle name="Normal 6 20 7" xfId="53065"/>
    <cellStyle name="Normal 6 21" xfId="53066"/>
    <cellStyle name="Normal 6 21 2" xfId="53067"/>
    <cellStyle name="Normal 6 21 2 2" xfId="53068"/>
    <cellStyle name="Normal 6 21 3" xfId="53069"/>
    <cellStyle name="Normal 6 21 4" xfId="53070"/>
    <cellStyle name="Normal 6 21 5" xfId="53071"/>
    <cellStyle name="Normal 6 21 6" xfId="53072"/>
    <cellStyle name="Normal 6 21 7" xfId="53073"/>
    <cellStyle name="Normal 6 22" xfId="53074"/>
    <cellStyle name="Normal 6 22 2" xfId="53075"/>
    <cellStyle name="Normal 6 22 3" xfId="53076"/>
    <cellStyle name="Normal 6 23" xfId="53077"/>
    <cellStyle name="Normal 6 23 2" xfId="53078"/>
    <cellStyle name="Normal 6 24" xfId="53079"/>
    <cellStyle name="Normal 6 25" xfId="53080"/>
    <cellStyle name="Normal 6 26" xfId="53081"/>
    <cellStyle name="Normal 6 27" xfId="53082"/>
    <cellStyle name="Normal 6 28" xfId="53083"/>
    <cellStyle name="Normal 6 29" xfId="53084"/>
    <cellStyle name="Normal 6 3" xfId="53085"/>
    <cellStyle name="Normal 6 3 2" xfId="53086"/>
    <cellStyle name="Normal 6 3 2 2" xfId="53087"/>
    <cellStyle name="Normal 6 3 2 3" xfId="53088"/>
    <cellStyle name="Normal 6 3 2 3 2" xfId="53089"/>
    <cellStyle name="Normal 6 3 2 3 2 2" xfId="53090"/>
    <cellStyle name="Normal 6 3 2 3 3" xfId="53091"/>
    <cellStyle name="Normal 6 3 2 4" xfId="53092"/>
    <cellStyle name="Normal 6 3 2 5" xfId="53093"/>
    <cellStyle name="Normal 6 3 2 6" xfId="53094"/>
    <cellStyle name="Normal 6 3 3" xfId="53095"/>
    <cellStyle name="Normal 6 3 4" xfId="53096"/>
    <cellStyle name="Normal 6 3 5" xfId="53097"/>
    <cellStyle name="Normal 6 3 6" xfId="53098"/>
    <cellStyle name="Normal 6 3 7" xfId="53099"/>
    <cellStyle name="Normal 6 30" xfId="53100"/>
    <cellStyle name="Normal 6 31" xfId="53101"/>
    <cellStyle name="Normal 6 32" xfId="53102"/>
    <cellStyle name="Normal 6 33" xfId="53103"/>
    <cellStyle name="Normal 6 34" xfId="53104"/>
    <cellStyle name="Normal 6 35" xfId="53105"/>
    <cellStyle name="Normal 6 35 2" xfId="53106"/>
    <cellStyle name="Normal 6 35 2 2" xfId="53107"/>
    <cellStyle name="Normal 6 35 2 2 2" xfId="53108"/>
    <cellStyle name="Normal 6 35 2 2 2 2" xfId="53109"/>
    <cellStyle name="Normal 6 35 2 2 2 2 2" xfId="53110"/>
    <cellStyle name="Normal 6 35 2 2 2 3" xfId="53111"/>
    <cellStyle name="Normal 6 35 2 2 3" xfId="53112"/>
    <cellStyle name="Normal 6 35 2 2 3 2" xfId="53113"/>
    <cellStyle name="Normal 6 35 2 2 4" xfId="53114"/>
    <cellStyle name="Normal 6 35 2 2 4 2" xfId="53115"/>
    <cellStyle name="Normal 6 35 2 2 5" xfId="53116"/>
    <cellStyle name="Normal 6 35 2 2 5 2" xfId="53117"/>
    <cellStyle name="Normal 6 35 2 2 6" xfId="53118"/>
    <cellStyle name="Normal 6 35 2 3" xfId="53119"/>
    <cellStyle name="Normal 6 35 2 3 2" xfId="53120"/>
    <cellStyle name="Normal 6 35 2 3 2 2" xfId="53121"/>
    <cellStyle name="Normal 6 35 2 3 3" xfId="53122"/>
    <cellStyle name="Normal 6 35 2 4" xfId="53123"/>
    <cellStyle name="Normal 6 35 2 4 2" xfId="53124"/>
    <cellStyle name="Normal 6 35 2 5" xfId="53125"/>
    <cellStyle name="Normal 6 35 2 5 2" xfId="53126"/>
    <cellStyle name="Normal 6 35 2 6" xfId="53127"/>
    <cellStyle name="Normal 6 35 2 6 2" xfId="53128"/>
    <cellStyle name="Normal 6 35 2 7" xfId="53129"/>
    <cellStyle name="Normal 6 35 3" xfId="53130"/>
    <cellStyle name="Normal 6 35 3 2" xfId="53131"/>
    <cellStyle name="Normal 6 35 3 2 2" xfId="53132"/>
    <cellStyle name="Normal 6 35 3 2 2 2" xfId="53133"/>
    <cellStyle name="Normal 6 35 3 2 2 2 2" xfId="53134"/>
    <cellStyle name="Normal 6 35 3 2 2 3" xfId="53135"/>
    <cellStyle name="Normal 6 35 3 2 3" xfId="53136"/>
    <cellStyle name="Normal 6 35 3 2 3 2" xfId="53137"/>
    <cellStyle name="Normal 6 35 3 2 4" xfId="53138"/>
    <cellStyle name="Normal 6 35 3 2 4 2" xfId="53139"/>
    <cellStyle name="Normal 6 35 3 2 5" xfId="53140"/>
    <cellStyle name="Normal 6 35 3 2 5 2" xfId="53141"/>
    <cellStyle name="Normal 6 35 3 2 6" xfId="53142"/>
    <cellStyle name="Normal 6 35 3 3" xfId="53143"/>
    <cellStyle name="Normal 6 35 3 3 2" xfId="53144"/>
    <cellStyle name="Normal 6 35 3 3 2 2" xfId="53145"/>
    <cellStyle name="Normal 6 35 3 3 3" xfId="53146"/>
    <cellStyle name="Normal 6 35 3 4" xfId="53147"/>
    <cellStyle name="Normal 6 35 3 4 2" xfId="53148"/>
    <cellStyle name="Normal 6 35 3 5" xfId="53149"/>
    <cellStyle name="Normal 6 35 3 5 2" xfId="53150"/>
    <cellStyle name="Normal 6 35 3 6" xfId="53151"/>
    <cellStyle name="Normal 6 35 3 6 2" xfId="53152"/>
    <cellStyle name="Normal 6 35 3 7" xfId="53153"/>
    <cellStyle name="Normal 6 35 4" xfId="53154"/>
    <cellStyle name="Normal 6 35 4 2" xfId="53155"/>
    <cellStyle name="Normal 6 35 4 2 2" xfId="53156"/>
    <cellStyle name="Normal 6 35 4 2 2 2" xfId="53157"/>
    <cellStyle name="Normal 6 35 4 2 3" xfId="53158"/>
    <cellStyle name="Normal 6 35 4 3" xfId="53159"/>
    <cellStyle name="Normal 6 35 4 3 2" xfId="53160"/>
    <cellStyle name="Normal 6 35 4 4" xfId="53161"/>
    <cellStyle name="Normal 6 35 4 4 2" xfId="53162"/>
    <cellStyle name="Normal 6 35 4 5" xfId="53163"/>
    <cellStyle name="Normal 6 35 4 5 2" xfId="53164"/>
    <cellStyle name="Normal 6 35 4 6" xfId="53165"/>
    <cellStyle name="Normal 6 35 5" xfId="53166"/>
    <cellStyle name="Normal 6 35 5 2" xfId="53167"/>
    <cellStyle name="Normal 6 35 5 2 2" xfId="53168"/>
    <cellStyle name="Normal 6 35 5 3" xfId="53169"/>
    <cellStyle name="Normal 6 35 6" xfId="53170"/>
    <cellStyle name="Normal 6 35 6 2" xfId="53171"/>
    <cellStyle name="Normal 6 35 7" xfId="53172"/>
    <cellStyle name="Normal 6 35 7 2" xfId="53173"/>
    <cellStyle name="Normal 6 35 8" xfId="53174"/>
    <cellStyle name="Normal 6 35 8 2" xfId="53175"/>
    <cellStyle name="Normal 6 35 9" xfId="53176"/>
    <cellStyle name="Normal 6 36" xfId="53177"/>
    <cellStyle name="Normal 6 36 2" xfId="53178"/>
    <cellStyle name="Normal 6 36 2 2" xfId="53179"/>
    <cellStyle name="Normal 6 36 2 2 2" xfId="53180"/>
    <cellStyle name="Normal 6 36 2 2 2 2" xfId="53181"/>
    <cellStyle name="Normal 6 36 2 2 3" xfId="53182"/>
    <cellStyle name="Normal 6 36 2 3" xfId="53183"/>
    <cellStyle name="Normal 6 36 2 3 2" xfId="53184"/>
    <cellStyle name="Normal 6 36 2 4" xfId="53185"/>
    <cellStyle name="Normal 6 36 2 4 2" xfId="53186"/>
    <cellStyle name="Normal 6 36 2 5" xfId="53187"/>
    <cellStyle name="Normal 6 36 2 5 2" xfId="53188"/>
    <cellStyle name="Normal 6 36 2 6" xfId="53189"/>
    <cellStyle name="Normal 6 36 3" xfId="53190"/>
    <cellStyle name="Normal 6 36 3 2" xfId="53191"/>
    <cellStyle name="Normal 6 36 3 2 2" xfId="53192"/>
    <cellStyle name="Normal 6 36 3 3" xfId="53193"/>
    <cellStyle name="Normal 6 36 4" xfId="53194"/>
    <cellStyle name="Normal 6 36 4 2" xfId="53195"/>
    <cellStyle name="Normal 6 36 5" xfId="53196"/>
    <cellStyle name="Normal 6 36 5 2" xfId="53197"/>
    <cellStyle name="Normal 6 36 6" xfId="53198"/>
    <cellStyle name="Normal 6 36 6 2" xfId="53199"/>
    <cellStyle name="Normal 6 36 7" xfId="53200"/>
    <cellStyle name="Normal 6 37" xfId="53201"/>
    <cellStyle name="Normal 6 37 2" xfId="53202"/>
    <cellStyle name="Normal 6 37 2 2" xfId="53203"/>
    <cellStyle name="Normal 6 37 2 2 2" xfId="53204"/>
    <cellStyle name="Normal 6 37 2 2 2 2" xfId="53205"/>
    <cellStyle name="Normal 6 37 2 2 3" xfId="53206"/>
    <cellStyle name="Normal 6 37 2 3" xfId="53207"/>
    <cellStyle name="Normal 6 37 2 3 2" xfId="53208"/>
    <cellStyle name="Normal 6 37 2 4" xfId="53209"/>
    <cellStyle name="Normal 6 37 2 4 2" xfId="53210"/>
    <cellStyle name="Normal 6 37 2 5" xfId="53211"/>
    <cellStyle name="Normal 6 37 2 5 2" xfId="53212"/>
    <cellStyle name="Normal 6 37 2 6" xfId="53213"/>
    <cellStyle name="Normal 6 37 3" xfId="53214"/>
    <cellStyle name="Normal 6 37 3 2" xfId="53215"/>
    <cellStyle name="Normal 6 37 3 2 2" xfId="53216"/>
    <cellStyle name="Normal 6 37 3 3" xfId="53217"/>
    <cellStyle name="Normal 6 37 4" xfId="53218"/>
    <cellStyle name="Normal 6 37 4 2" xfId="53219"/>
    <cellStyle name="Normal 6 37 5" xfId="53220"/>
    <cellStyle name="Normal 6 37 5 2" xfId="53221"/>
    <cellStyle name="Normal 6 37 6" xfId="53222"/>
    <cellStyle name="Normal 6 37 6 2" xfId="53223"/>
    <cellStyle name="Normal 6 37 7" xfId="53224"/>
    <cellStyle name="Normal 6 38" xfId="53225"/>
    <cellStyle name="Normal 6 38 2" xfId="53226"/>
    <cellStyle name="Normal 6 38 2 2" xfId="53227"/>
    <cellStyle name="Normal 6 38 2 2 2" xfId="53228"/>
    <cellStyle name="Normal 6 38 2 2 2 2" xfId="53229"/>
    <cellStyle name="Normal 6 38 2 2 3" xfId="53230"/>
    <cellStyle name="Normal 6 38 2 3" xfId="53231"/>
    <cellStyle name="Normal 6 38 3" xfId="53232"/>
    <cellStyle name="Normal 6 38 3 2" xfId="53233"/>
    <cellStyle name="Normal 6 38 4" xfId="53234"/>
    <cellStyle name="Normal 6 38 4 2" xfId="53235"/>
    <cellStyle name="Normal 6 38 5" xfId="53236"/>
    <cellStyle name="Normal 6 38 5 2" xfId="53237"/>
    <cellStyle name="Normal 6 38 6" xfId="53238"/>
    <cellStyle name="Normal 6 39" xfId="53239"/>
    <cellStyle name="Normal 6 39 2" xfId="53240"/>
    <cellStyle name="Normal 6 39 2 2" xfId="53241"/>
    <cellStyle name="Normal 6 39 3" xfId="53242"/>
    <cellStyle name="Normal 6 4" xfId="53243"/>
    <cellStyle name="Normal 6 4 2" xfId="53244"/>
    <cellStyle name="Normal 6 4 2 2" xfId="53245"/>
    <cellStyle name="Normal 6 4 2 3" xfId="53246"/>
    <cellStyle name="Normal 6 4 2 4" xfId="53247"/>
    <cellStyle name="Normal 6 4 2 5" xfId="53248"/>
    <cellStyle name="Normal 6 4 2 6" xfId="53249"/>
    <cellStyle name="Normal 6 4 3" xfId="53250"/>
    <cellStyle name="Normal 6 4 3 2" xfId="53251"/>
    <cellStyle name="Normal 6 4 4" xfId="53252"/>
    <cellStyle name="Normal 6 4 5" xfId="53253"/>
    <cellStyle name="Normal 6 4 6" xfId="53254"/>
    <cellStyle name="Normal 6 4 7" xfId="53255"/>
    <cellStyle name="Normal 6 4 8" xfId="53256"/>
    <cellStyle name="Normal 6 40" xfId="53257"/>
    <cellStyle name="Normal 6 40 2" xfId="53258"/>
    <cellStyle name="Normal 6 41" xfId="53259"/>
    <cellStyle name="Normal 6 41 2" xfId="53260"/>
    <cellStyle name="Normal 6 42" xfId="53261"/>
    <cellStyle name="Normal 6 42 2" xfId="53262"/>
    <cellStyle name="Normal 6 43" xfId="53263"/>
    <cellStyle name="Normal 6 44" xfId="53264"/>
    <cellStyle name="Normal 6 45" xfId="53265"/>
    <cellStyle name="Normal 6 5" xfId="53266"/>
    <cellStyle name="Normal 6 5 2" xfId="53267"/>
    <cellStyle name="Normal 6 5 2 2" xfId="53268"/>
    <cellStyle name="Normal 6 5 2 3" xfId="53269"/>
    <cellStyle name="Normal 6 5 2 4" xfId="53270"/>
    <cellStyle name="Normal 6 5 2 5" xfId="53271"/>
    <cellStyle name="Normal 6 5 2 6" xfId="53272"/>
    <cellStyle name="Normal 6 5 3" xfId="53273"/>
    <cellStyle name="Normal 6 5 3 2" xfId="53274"/>
    <cellStyle name="Normal 6 5 4" xfId="53275"/>
    <cellStyle name="Normal 6 5 5" xfId="53276"/>
    <cellStyle name="Normal 6 5 6" xfId="53277"/>
    <cellStyle name="Normal 6 5 7" xfId="53278"/>
    <cellStyle name="Normal 6 5 8" xfId="53279"/>
    <cellStyle name="Normal 6 6" xfId="53280"/>
    <cellStyle name="Normal 6 6 2" xfId="53281"/>
    <cellStyle name="Normal 6 6 2 2" xfId="53282"/>
    <cellStyle name="Normal 6 6 2 3" xfId="53283"/>
    <cellStyle name="Normal 6 6 2 4" xfId="53284"/>
    <cellStyle name="Normal 6 6 2 5" xfId="53285"/>
    <cellStyle name="Normal 6 6 2 6" xfId="53286"/>
    <cellStyle name="Normal 6 6 3" xfId="53287"/>
    <cellStyle name="Normal 6 6 3 2" xfId="53288"/>
    <cellStyle name="Normal 6 6 4" xfId="53289"/>
    <cellStyle name="Normal 6 6 5" xfId="53290"/>
    <cellStyle name="Normal 6 6 6" xfId="53291"/>
    <cellStyle name="Normal 6 6 7" xfId="53292"/>
    <cellStyle name="Normal 6 6 8" xfId="53293"/>
    <cellStyle name="Normal 6 7" xfId="53294"/>
    <cellStyle name="Normal 6 7 2" xfId="53295"/>
    <cellStyle name="Normal 6 7 2 2" xfId="53296"/>
    <cellStyle name="Normal 6 7 2 3" xfId="53297"/>
    <cellStyle name="Normal 6 7 2 4" xfId="53298"/>
    <cellStyle name="Normal 6 7 2 5" xfId="53299"/>
    <cellStyle name="Normal 6 7 2 6" xfId="53300"/>
    <cellStyle name="Normal 6 7 3" xfId="53301"/>
    <cellStyle name="Normal 6 7 3 2" xfId="53302"/>
    <cellStyle name="Normal 6 7 4" xfId="53303"/>
    <cellStyle name="Normal 6 7 5" xfId="53304"/>
    <cellStyle name="Normal 6 7 6" xfId="53305"/>
    <cellStyle name="Normal 6 7 7" xfId="53306"/>
    <cellStyle name="Normal 6 7 8" xfId="53307"/>
    <cellStyle name="Normal 6 8" xfId="53308"/>
    <cellStyle name="Normal 6 8 2" xfId="53309"/>
    <cellStyle name="Normal 6 8 2 2" xfId="53310"/>
    <cellStyle name="Normal 6 8 2 3" xfId="53311"/>
    <cellStyle name="Normal 6 8 2 4" xfId="53312"/>
    <cellStyle name="Normal 6 8 2 5" xfId="53313"/>
    <cellStyle name="Normal 6 8 2 6" xfId="53314"/>
    <cellStyle name="Normal 6 8 3" xfId="53315"/>
    <cellStyle name="Normal 6 8 3 2" xfId="53316"/>
    <cellStyle name="Normal 6 8 4" xfId="53317"/>
    <cellStyle name="Normal 6 8 5" xfId="53318"/>
    <cellStyle name="Normal 6 8 6" xfId="53319"/>
    <cellStyle name="Normal 6 8 7" xfId="53320"/>
    <cellStyle name="Normal 6 8 8" xfId="53321"/>
    <cellStyle name="Normal 6 9" xfId="53322"/>
    <cellStyle name="Normal 6 9 2" xfId="53323"/>
    <cellStyle name="Normal 6 9 2 2" xfId="53324"/>
    <cellStyle name="Normal 6 9 2 3" xfId="53325"/>
    <cellStyle name="Normal 6 9 2 4" xfId="53326"/>
    <cellStyle name="Normal 6 9 2 5" xfId="53327"/>
    <cellStyle name="Normal 6 9 2 6" xfId="53328"/>
    <cellStyle name="Normal 6 9 3" xfId="53329"/>
    <cellStyle name="Normal 6 9 3 2" xfId="53330"/>
    <cellStyle name="Normal 6 9 4" xfId="53331"/>
    <cellStyle name="Normal 6 9 5" xfId="53332"/>
    <cellStyle name="Normal 6 9 6" xfId="53333"/>
    <cellStyle name="Normal 6 9 7" xfId="53334"/>
    <cellStyle name="Normal 6 9 8" xfId="53335"/>
    <cellStyle name="Normal 60" xfId="53336"/>
    <cellStyle name="Normal 60 2" xfId="53337"/>
    <cellStyle name="Normal 60 2 2" xfId="53338"/>
    <cellStyle name="Normal 60 3" xfId="53339"/>
    <cellStyle name="Normal 60 3 2" xfId="53340"/>
    <cellStyle name="Normal 60 3 3" xfId="53341"/>
    <cellStyle name="Normal 60 4" xfId="53342"/>
    <cellStyle name="Normal 60 4 2" xfId="53343"/>
    <cellStyle name="Normal 60 5" xfId="53344"/>
    <cellStyle name="Normal 60 5 2" xfId="53345"/>
    <cellStyle name="Normal 60 6" xfId="53346"/>
    <cellStyle name="Normal 60 6 2" xfId="53347"/>
    <cellStyle name="Normal 61" xfId="53348"/>
    <cellStyle name="Normal 61 2" xfId="53349"/>
    <cellStyle name="Normal 61 2 2" xfId="53350"/>
    <cellStyle name="Normal 61 3" xfId="53351"/>
    <cellStyle name="Normal 61 3 2" xfId="53352"/>
    <cellStyle name="Normal 61 4" xfId="53353"/>
    <cellStyle name="Normal 61 4 2" xfId="53354"/>
    <cellStyle name="Normal 61 5" xfId="53355"/>
    <cellStyle name="Normal 61 5 2" xfId="53356"/>
    <cellStyle name="Normal 61 6" xfId="53357"/>
    <cellStyle name="Normal 61 6 2" xfId="53358"/>
    <cellStyle name="Normal 62" xfId="53359"/>
    <cellStyle name="Normal 62 2" xfId="53360"/>
    <cellStyle name="Normal 62 2 2" xfId="53361"/>
    <cellStyle name="Normal 62 3" xfId="53362"/>
    <cellStyle name="Normal 62 3 2" xfId="53363"/>
    <cellStyle name="Normal 62 4" xfId="53364"/>
    <cellStyle name="Normal 62 4 2" xfId="53365"/>
    <cellStyle name="Normal 62 5" xfId="53366"/>
    <cellStyle name="Normal 62 5 2" xfId="53367"/>
    <cellStyle name="Normal 62 6" xfId="53368"/>
    <cellStyle name="Normal 62 6 2" xfId="53369"/>
    <cellStyle name="Normal 63" xfId="53370"/>
    <cellStyle name="Normal 63 2" xfId="53371"/>
    <cellStyle name="Normal 63 2 2" xfId="53372"/>
    <cellStyle name="Normal 63 3" xfId="53373"/>
    <cellStyle name="Normal 63 3 2" xfId="53374"/>
    <cellStyle name="Normal 63 4" xfId="53375"/>
    <cellStyle name="Normal 63 4 2" xfId="53376"/>
    <cellStyle name="Normal 63 5" xfId="53377"/>
    <cellStyle name="Normal 63 5 2" xfId="53378"/>
    <cellStyle name="Normal 63 6" xfId="53379"/>
    <cellStyle name="Normal 63 6 2" xfId="53380"/>
    <cellStyle name="Normal 64" xfId="53381"/>
    <cellStyle name="Normal 64 2" xfId="53382"/>
    <cellStyle name="Normal 64 2 2" xfId="53383"/>
    <cellStyle name="Normal 64 3" xfId="53384"/>
    <cellStyle name="Normal 64 3 2" xfId="53385"/>
    <cellStyle name="Normal 64 4" xfId="53386"/>
    <cellStyle name="Normal 64 4 2" xfId="53387"/>
    <cellStyle name="Normal 64 5" xfId="53388"/>
    <cellStyle name="Normal 64 5 2" xfId="53389"/>
    <cellStyle name="Normal 64 6" xfId="53390"/>
    <cellStyle name="Normal 64 6 2" xfId="53391"/>
    <cellStyle name="Normal 65" xfId="53392"/>
    <cellStyle name="Normal 65 2" xfId="53393"/>
    <cellStyle name="Normal 65 2 2" xfId="53394"/>
    <cellStyle name="Normal 65 3" xfId="53395"/>
    <cellStyle name="Normal 65 3 2" xfId="53396"/>
    <cellStyle name="Normal 65 4" xfId="53397"/>
    <cellStyle name="Normal 65 4 2" xfId="53398"/>
    <cellStyle name="Normal 65 5" xfId="53399"/>
    <cellStyle name="Normal 65 5 2" xfId="53400"/>
    <cellStyle name="Normal 65 6" xfId="53401"/>
    <cellStyle name="Normal 65 6 2" xfId="53402"/>
    <cellStyle name="Normal 66" xfId="53403"/>
    <cellStyle name="Normal 66 2" xfId="53404"/>
    <cellStyle name="Normal 66 2 2" xfId="53405"/>
    <cellStyle name="Normal 66 3" xfId="53406"/>
    <cellStyle name="Normal 66 3 2" xfId="53407"/>
    <cellStyle name="Normal 66 4" xfId="53408"/>
    <cellStyle name="Normal 66 4 2" xfId="53409"/>
    <cellStyle name="Normal 66 5" xfId="53410"/>
    <cellStyle name="Normal 66 5 2" xfId="53411"/>
    <cellStyle name="Normal 66 6" xfId="53412"/>
    <cellStyle name="Normal 66 6 2" xfId="53413"/>
    <cellStyle name="Normal 67" xfId="53414"/>
    <cellStyle name="Normal 67 2" xfId="53415"/>
    <cellStyle name="Normal 67 2 2" xfId="53416"/>
    <cellStyle name="Normal 67 3" xfId="53417"/>
    <cellStyle name="Normal 67 3 2" xfId="53418"/>
    <cellStyle name="Normal 67 4" xfId="53419"/>
    <cellStyle name="Normal 67 4 2" xfId="53420"/>
    <cellStyle name="Normal 67 5" xfId="53421"/>
    <cellStyle name="Normal 67 5 2" xfId="53422"/>
    <cellStyle name="Normal 67 6" xfId="53423"/>
    <cellStyle name="Normal 67 6 2" xfId="53424"/>
    <cellStyle name="Normal 68" xfId="53425"/>
    <cellStyle name="Normal 68 2" xfId="53426"/>
    <cellStyle name="Normal 68 2 2" xfId="53427"/>
    <cellStyle name="Normal 68 3" xfId="53428"/>
    <cellStyle name="Normal 68 3 2" xfId="53429"/>
    <cellStyle name="Normal 68 4" xfId="53430"/>
    <cellStyle name="Normal 68 4 2" xfId="53431"/>
    <cellStyle name="Normal 68 5" xfId="53432"/>
    <cellStyle name="Normal 68 5 2" xfId="53433"/>
    <cellStyle name="Normal 68 6" xfId="53434"/>
    <cellStyle name="Normal 68 6 2" xfId="53435"/>
    <cellStyle name="Normal 69" xfId="53436"/>
    <cellStyle name="Normal 69 2" xfId="53437"/>
    <cellStyle name="Normal 69 3" xfId="53438"/>
    <cellStyle name="Normal 69 4" xfId="53439"/>
    <cellStyle name="Normal 69 5" xfId="53440"/>
    <cellStyle name="Normal 69 6" xfId="53441"/>
    <cellStyle name="Normal 69 7" xfId="53442"/>
    <cellStyle name="Normal 7" xfId="2"/>
    <cellStyle name="Normal 7 10" xfId="4"/>
    <cellStyle name="Normal 7 10 2" xfId="53443"/>
    <cellStyle name="Normal 7 10 3" xfId="53444"/>
    <cellStyle name="Normal 7 11" xfId="53445"/>
    <cellStyle name="Normal 7 11 2" xfId="53446"/>
    <cellStyle name="Normal 7 12" xfId="53447"/>
    <cellStyle name="Normal 7 12 2" xfId="53448"/>
    <cellStyle name="Normal 7 12 3" xfId="57890"/>
    <cellStyle name="Normal 7 12 4" xfId="57891"/>
    <cellStyle name="Normal 7 12 5" xfId="57892"/>
    <cellStyle name="Normal 7 13" xfId="53449"/>
    <cellStyle name="Normal 7 13 2" xfId="53450"/>
    <cellStyle name="Normal 7 14" xfId="53451"/>
    <cellStyle name="Normal 7 14 2" xfId="53452"/>
    <cellStyle name="Normal 7 15" xfId="53453"/>
    <cellStyle name="Normal 7 15 2" xfId="53454"/>
    <cellStyle name="Normal 7 15 3" xfId="57893"/>
    <cellStyle name="Normal 7 15 4" xfId="57894"/>
    <cellStyle name="Normal 7 15 5" xfId="57895"/>
    <cellStyle name="Normal 7 16" xfId="53455"/>
    <cellStyle name="Normal 7 16 2" xfId="53456"/>
    <cellStyle name="Normal 7 17" xfId="53457"/>
    <cellStyle name="Normal 7 17 2" xfId="53458"/>
    <cellStyle name="Normal 7 18" xfId="53459"/>
    <cellStyle name="Normal 7 18 2" xfId="53460"/>
    <cellStyle name="Normal 7 19" xfId="53461"/>
    <cellStyle name="Normal 7 19 2" xfId="53462"/>
    <cellStyle name="Normal 7 2" xfId="53463"/>
    <cellStyle name="Normal 7 2 2" xfId="53464"/>
    <cellStyle name="Normal 7 2 2 2" xfId="53465"/>
    <cellStyle name="Normal 7 2 2 3" xfId="53466"/>
    <cellStyle name="Normal 7 2 2 4" xfId="53467"/>
    <cellStyle name="Normal 7 2 2 5" xfId="53468"/>
    <cellStyle name="Normal 7 2 2 6" xfId="53469"/>
    <cellStyle name="Normal 7 2 3" xfId="53470"/>
    <cellStyle name="Normal 7 2 3 2" xfId="53471"/>
    <cellStyle name="Normal 7 2 3 3" xfId="53472"/>
    <cellStyle name="Normal 7 2 3 4" xfId="53473"/>
    <cellStyle name="Normal 7 2 3 5" xfId="53474"/>
    <cellStyle name="Normal 7 2 3 6" xfId="53475"/>
    <cellStyle name="Normal 7 2 4" xfId="53476"/>
    <cellStyle name="Normal 7 2 5" xfId="53477"/>
    <cellStyle name="Normal 7 2 6" xfId="53478"/>
    <cellStyle name="Normal 7 2 7" xfId="53479"/>
    <cellStyle name="Normal 7 2 8" xfId="53480"/>
    <cellStyle name="Normal 7 20" xfId="53481"/>
    <cellStyle name="Normal 7 20 2" xfId="53482"/>
    <cellStyle name="Normal 7 21" xfId="53483"/>
    <cellStyle name="Normal 7 21 2" xfId="53484"/>
    <cellStyle name="Normal 7 22" xfId="53485"/>
    <cellStyle name="Normal 7 22 2" xfId="53486"/>
    <cellStyle name="Normal 7 23" xfId="53487"/>
    <cellStyle name="Normal 7 23 2" xfId="53488"/>
    <cellStyle name="Normal 7 24" xfId="53489"/>
    <cellStyle name="Normal 7 24 2" xfId="53490"/>
    <cellStyle name="Normal 7 25" xfId="53491"/>
    <cellStyle name="Normal 7 25 2" xfId="53492"/>
    <cellStyle name="Normal 7 26" xfId="53493"/>
    <cellStyle name="Normal 7 26 2" xfId="53494"/>
    <cellStyle name="Normal 7 27" xfId="53495"/>
    <cellStyle name="Normal 7 27 2" xfId="53496"/>
    <cellStyle name="Normal 7 28" xfId="53497"/>
    <cellStyle name="Normal 7 28 2" xfId="53498"/>
    <cellStyle name="Normal 7 29" xfId="53499"/>
    <cellStyle name="Normal 7 29 2" xfId="53500"/>
    <cellStyle name="Normal 7 3" xfId="53501"/>
    <cellStyle name="Normal 7 3 2" xfId="53502"/>
    <cellStyle name="Normal 7 3 2 2" xfId="53503"/>
    <cellStyle name="Normal 7 3 2 3" xfId="53504"/>
    <cellStyle name="Normal 7 3 2 4" xfId="53505"/>
    <cellStyle name="Normal 7 3 2 5" xfId="53506"/>
    <cellStyle name="Normal 7 3 2 6" xfId="53507"/>
    <cellStyle name="Normal 7 3 3" xfId="53508"/>
    <cellStyle name="Normal 7 3 3 2" xfId="53509"/>
    <cellStyle name="Normal 7 3 3 3" xfId="53510"/>
    <cellStyle name="Normal 7 3 3 4" xfId="53511"/>
    <cellStyle name="Normal 7 3 3 5" xfId="53512"/>
    <cellStyle name="Normal 7 3 3 6" xfId="53513"/>
    <cellStyle name="Normal 7 3 4" xfId="53514"/>
    <cellStyle name="Normal 7 3 5" xfId="53515"/>
    <cellStyle name="Normal 7 3 6" xfId="53516"/>
    <cellStyle name="Normal 7 3 7" xfId="53517"/>
    <cellStyle name="Normal 7 3 8" xfId="53518"/>
    <cellStyle name="Normal 7 30" xfId="53519"/>
    <cellStyle name="Normal 7 30 2" xfId="53520"/>
    <cellStyle name="Normal 7 31" xfId="53521"/>
    <cellStyle name="Normal 7 31 2" xfId="53522"/>
    <cellStyle name="Normal 7 32" xfId="53523"/>
    <cellStyle name="Normal 7 32 2" xfId="53524"/>
    <cellStyle name="Normal 7 33" xfId="53525"/>
    <cellStyle name="Normal 7 33 2" xfId="53526"/>
    <cellStyle name="Normal 7 34" xfId="53527"/>
    <cellStyle name="Normal 7 34 2" xfId="53528"/>
    <cellStyle name="Normal 7 35" xfId="53529"/>
    <cellStyle name="Normal 7 35 2" xfId="53530"/>
    <cellStyle name="Normal 7 35 2 2" xfId="53531"/>
    <cellStyle name="Normal 7 35 2 2 2" xfId="53532"/>
    <cellStyle name="Normal 7 35 2 2 2 2" xfId="53533"/>
    <cellStyle name="Normal 7 35 2 2 3" xfId="53534"/>
    <cellStyle name="Normal 7 35 2 3" xfId="53535"/>
    <cellStyle name="Normal 7 35 2 3 2" xfId="53536"/>
    <cellStyle name="Normal 7 35 2 4" xfId="53537"/>
    <cellStyle name="Normal 7 35 2 4 2" xfId="53538"/>
    <cellStyle name="Normal 7 35 2 5" xfId="53539"/>
    <cellStyle name="Normal 7 35 2 5 2" xfId="53540"/>
    <cellStyle name="Normal 7 35 2 6" xfId="53541"/>
    <cellStyle name="Normal 7 35 3" xfId="53542"/>
    <cellStyle name="Normal 7 35 3 2" xfId="53543"/>
    <cellStyle name="Normal 7 35 3 2 2" xfId="53544"/>
    <cellStyle name="Normal 7 35 3 3" xfId="53545"/>
    <cellStyle name="Normal 7 35 4" xfId="53546"/>
    <cellStyle name="Normal 7 35 4 2" xfId="53547"/>
    <cellStyle name="Normal 7 35 5" xfId="53548"/>
    <cellStyle name="Normal 7 35 5 2" xfId="53549"/>
    <cellStyle name="Normal 7 35 6" xfId="53550"/>
    <cellStyle name="Normal 7 35 6 2" xfId="53551"/>
    <cellStyle name="Normal 7 35 7" xfId="53552"/>
    <cellStyle name="Normal 7 36" xfId="53553"/>
    <cellStyle name="Normal 7 36 2" xfId="53554"/>
    <cellStyle name="Normal 7 36 2 2" xfId="53555"/>
    <cellStyle name="Normal 7 36 2 2 2" xfId="53556"/>
    <cellStyle name="Normal 7 36 2 2 2 2" xfId="53557"/>
    <cellStyle name="Normal 7 36 2 2 3" xfId="53558"/>
    <cellStyle name="Normal 7 36 2 3" xfId="53559"/>
    <cellStyle name="Normal 7 36 2 3 2" xfId="53560"/>
    <cellStyle name="Normal 7 36 2 4" xfId="53561"/>
    <cellStyle name="Normal 7 36 2 4 2" xfId="53562"/>
    <cellStyle name="Normal 7 36 2 4 2 2" xfId="53563"/>
    <cellStyle name="Normal 7 36 2 4 3" xfId="53564"/>
    <cellStyle name="Normal 7 36 2 5" xfId="53565"/>
    <cellStyle name="Normal 7 36 2 5 2" xfId="53566"/>
    <cellStyle name="Normal 7 36 2 6" xfId="53567"/>
    <cellStyle name="Normal 7 36 3" xfId="53568"/>
    <cellStyle name="Normal 7 36 3 2" xfId="53569"/>
    <cellStyle name="Normal 7 36 3 2 2" xfId="53570"/>
    <cellStyle name="Normal 7 36 3 3" xfId="53571"/>
    <cellStyle name="Normal 7 36 4" xfId="53572"/>
    <cellStyle name="Normal 7 36 4 2" xfId="53573"/>
    <cellStyle name="Normal 7 36 5" xfId="53574"/>
    <cellStyle name="Normal 7 36 5 2" xfId="53575"/>
    <cellStyle name="Normal 7 36 6" xfId="53576"/>
    <cellStyle name="Normal 7 36 6 2" xfId="53577"/>
    <cellStyle name="Normal 7 36 7" xfId="53578"/>
    <cellStyle name="Normal 7 37" xfId="53579"/>
    <cellStyle name="Normal 7 37 2" xfId="53580"/>
    <cellStyle name="Normal 7 37 2 2" xfId="53581"/>
    <cellStyle name="Normal 7 37 2 2 2" xfId="53582"/>
    <cellStyle name="Normal 7 37 2 2 2 2" xfId="53583"/>
    <cellStyle name="Normal 7 37 2 2 3" xfId="53584"/>
    <cellStyle name="Normal 7 37 2 3" xfId="53585"/>
    <cellStyle name="Normal 7 37 2 3 2" xfId="53586"/>
    <cellStyle name="Normal 7 37 2 4" xfId="53587"/>
    <cellStyle name="Normal 7 37 2 4 2" xfId="53588"/>
    <cellStyle name="Normal 7 37 2 5" xfId="53589"/>
    <cellStyle name="Normal 7 37 2 5 2" xfId="53590"/>
    <cellStyle name="Normal 7 37 2 6" xfId="53591"/>
    <cellStyle name="Normal 7 37 3" xfId="53592"/>
    <cellStyle name="Normal 7 37 3 2" xfId="53593"/>
    <cellStyle name="Normal 7 37 3 2 2" xfId="53594"/>
    <cellStyle name="Normal 7 37 3 3" xfId="53595"/>
    <cellStyle name="Normal 7 37 4" xfId="53596"/>
    <cellStyle name="Normal 7 37 4 2" xfId="53597"/>
    <cellStyle name="Normal 7 37 5" xfId="53598"/>
    <cellStyle name="Normal 7 37 5 2" xfId="53599"/>
    <cellStyle name="Normal 7 37 6" xfId="53600"/>
    <cellStyle name="Normal 7 37 6 2" xfId="53601"/>
    <cellStyle name="Normal 7 37 7" xfId="53602"/>
    <cellStyle name="Normal 7 38" xfId="53603"/>
    <cellStyle name="Normal 7 38 2" xfId="53604"/>
    <cellStyle name="Normal 7 38 2 2" xfId="53605"/>
    <cellStyle name="Normal 7 38 2 2 2" xfId="53606"/>
    <cellStyle name="Normal 7 38 2 3" xfId="53607"/>
    <cellStyle name="Normal 7 38 3" xfId="53608"/>
    <cellStyle name="Normal 7 38 3 2" xfId="53609"/>
    <cellStyle name="Normal 7 38 4" xfId="53610"/>
    <cellStyle name="Normal 7 38 4 2" xfId="53611"/>
    <cellStyle name="Normal 7 38 5" xfId="53612"/>
    <cellStyle name="Normal 7 38 5 2" xfId="53613"/>
    <cellStyle name="Normal 7 38 6" xfId="53614"/>
    <cellStyle name="Normal 7 39" xfId="53615"/>
    <cellStyle name="Normal 7 39 2" xfId="53616"/>
    <cellStyle name="Normal 7 39 2 2" xfId="53617"/>
    <cellStyle name="Normal 7 39 3" xfId="53618"/>
    <cellStyle name="Normal 7 4" xfId="53619"/>
    <cellStyle name="Normal 7 4 2" xfId="53620"/>
    <cellStyle name="Normal 7 4 2 2" xfId="53621"/>
    <cellStyle name="Normal 7 4 2 3" xfId="53622"/>
    <cellStyle name="Normal 7 4 2 4" xfId="53623"/>
    <cellStyle name="Normal 7 4 2 5" xfId="53624"/>
    <cellStyle name="Normal 7 4 2 6" xfId="53625"/>
    <cellStyle name="Normal 7 4 3" xfId="53626"/>
    <cellStyle name="Normal 7 4 3 2" xfId="53627"/>
    <cellStyle name="Normal 7 4 3 3" xfId="53628"/>
    <cellStyle name="Normal 7 4 3 4" xfId="53629"/>
    <cellStyle name="Normal 7 4 3 5" xfId="53630"/>
    <cellStyle name="Normal 7 4 3 6" xfId="53631"/>
    <cellStyle name="Normal 7 4 4" xfId="53632"/>
    <cellStyle name="Normal 7 4 5" xfId="53633"/>
    <cellStyle name="Normal 7 4 6" xfId="53634"/>
    <cellStyle name="Normal 7 4 7" xfId="53635"/>
    <cellStyle name="Normal 7 4 8" xfId="53636"/>
    <cellStyle name="Normal 7 40" xfId="53637"/>
    <cellStyle name="Normal 7 40 2" xfId="53638"/>
    <cellStyle name="Normal 7 41" xfId="53639"/>
    <cellStyle name="Normal 7 41 2" xfId="53640"/>
    <cellStyle name="Normal 7 42" xfId="53641"/>
    <cellStyle name="Normal 7 42 2" xfId="53642"/>
    <cellStyle name="Normal 7 43" xfId="53643"/>
    <cellStyle name="Normal 7 43 2" xfId="53644"/>
    <cellStyle name="Normal 7 44" xfId="53645"/>
    <cellStyle name="Normal 7 45" xfId="53646"/>
    <cellStyle name="Normal 7 46" xfId="53647"/>
    <cellStyle name="Normal 7 47" xfId="53648"/>
    <cellStyle name="Normal 7 48" xfId="53649"/>
    <cellStyle name="Normal 7 5" xfId="53650"/>
    <cellStyle name="Normal 7 5 2" xfId="53651"/>
    <cellStyle name="Normal 7 5 2 2" xfId="53652"/>
    <cellStyle name="Normal 7 5 2 3" xfId="53653"/>
    <cellStyle name="Normal 7 5 2 4" xfId="53654"/>
    <cellStyle name="Normal 7 5 2 5" xfId="53655"/>
    <cellStyle name="Normal 7 5 2 6" xfId="53656"/>
    <cellStyle name="Normal 7 5 3" xfId="53657"/>
    <cellStyle name="Normal 7 5 3 2" xfId="53658"/>
    <cellStyle name="Normal 7 5 3 3" xfId="53659"/>
    <cellStyle name="Normal 7 5 3 4" xfId="53660"/>
    <cellStyle name="Normal 7 5 3 5" xfId="53661"/>
    <cellStyle name="Normal 7 5 3 6" xfId="53662"/>
    <cellStyle name="Normal 7 5 4" xfId="53663"/>
    <cellStyle name="Normal 7 5 5" xfId="53664"/>
    <cellStyle name="Normal 7 5 6" xfId="53665"/>
    <cellStyle name="Normal 7 5 7" xfId="53666"/>
    <cellStyle name="Normal 7 5 8" xfId="53667"/>
    <cellStyle name="Normal 7 6" xfId="53668"/>
    <cellStyle name="Normal 7 6 2" xfId="53669"/>
    <cellStyle name="Normal 7 6 2 2" xfId="53670"/>
    <cellStyle name="Normal 7 6 2 3" xfId="53671"/>
    <cellStyle name="Normal 7 6 2 4" xfId="53672"/>
    <cellStyle name="Normal 7 6 2 5" xfId="53673"/>
    <cellStyle name="Normal 7 6 2 6" xfId="53674"/>
    <cellStyle name="Normal 7 6 3" xfId="53675"/>
    <cellStyle name="Normal 7 6 3 2" xfId="53676"/>
    <cellStyle name="Normal 7 6 3 3" xfId="53677"/>
    <cellStyle name="Normal 7 6 3 4" xfId="53678"/>
    <cellStyle name="Normal 7 6 3 5" xfId="53679"/>
    <cellStyle name="Normal 7 6 3 6" xfId="53680"/>
    <cellStyle name="Normal 7 6 4" xfId="53681"/>
    <cellStyle name="Normal 7 6 5" xfId="53682"/>
    <cellStyle name="Normal 7 6 6" xfId="53683"/>
    <cellStyle name="Normal 7 6 7" xfId="53684"/>
    <cellStyle name="Normal 7 6 8" xfId="53685"/>
    <cellStyle name="Normal 7 7" xfId="53686"/>
    <cellStyle name="Normal 7 7 2" xfId="53687"/>
    <cellStyle name="Normal 7 7 2 2" xfId="53688"/>
    <cellStyle name="Normal 7 7 2 3" xfId="53689"/>
    <cellStyle name="Normal 7 7 2 4" xfId="53690"/>
    <cellStyle name="Normal 7 7 2 5" xfId="53691"/>
    <cellStyle name="Normal 7 7 2 6" xfId="53692"/>
    <cellStyle name="Normal 7 7 3" xfId="53693"/>
    <cellStyle name="Normal 7 7 3 2" xfId="53694"/>
    <cellStyle name="Normal 7 7 3 3" xfId="53695"/>
    <cellStyle name="Normal 7 7 3 4" xfId="53696"/>
    <cellStyle name="Normal 7 7 3 5" xfId="53697"/>
    <cellStyle name="Normal 7 7 3 6" xfId="53698"/>
    <cellStyle name="Normal 7 7 4" xfId="53699"/>
    <cellStyle name="Normal 7 7 5" xfId="53700"/>
    <cellStyle name="Normal 7 7 6" xfId="53701"/>
    <cellStyle name="Normal 7 7 7" xfId="53702"/>
    <cellStyle name="Normal 7 7 8" xfId="53703"/>
    <cellStyle name="Normal 7 8" xfId="53704"/>
    <cellStyle name="Normal 7 8 2" xfId="53705"/>
    <cellStyle name="Normal 7 8 2 2" xfId="53706"/>
    <cellStyle name="Normal 7 8 2 3" xfId="53707"/>
    <cellStyle name="Normal 7 8 2 4" xfId="53708"/>
    <cellStyle name="Normal 7 8 2 5" xfId="53709"/>
    <cellStyle name="Normal 7 8 2 6" xfId="53710"/>
    <cellStyle name="Normal 7 8 3" xfId="53711"/>
    <cellStyle name="Normal 7 8 4" xfId="53712"/>
    <cellStyle name="Normal 7 8 5" xfId="53713"/>
    <cellStyle name="Normal 7 8 6" xfId="53714"/>
    <cellStyle name="Normal 7 8 7" xfId="53715"/>
    <cellStyle name="Normal 7 9" xfId="53716"/>
    <cellStyle name="Normal 7 9 2" xfId="53717"/>
    <cellStyle name="Normal 7 9 2 2" xfId="53718"/>
    <cellStyle name="Normal 7 9 2 3" xfId="53719"/>
    <cellStyle name="Normal 7 9 2 4" xfId="53720"/>
    <cellStyle name="Normal 7 9 2 5" xfId="53721"/>
    <cellStyle name="Normal 7 9 2 6" xfId="53722"/>
    <cellStyle name="Normal 7 9 3" xfId="53723"/>
    <cellStyle name="Normal 7 9 3 2" xfId="53724"/>
    <cellStyle name="Normal 7 9 3 2 2" xfId="53725"/>
    <cellStyle name="Normal 7 9 3 3" xfId="53726"/>
    <cellStyle name="Normal 7 9 4" xfId="53727"/>
    <cellStyle name="Normal 7 9 5" xfId="53728"/>
    <cellStyle name="Normal 7 9 6" xfId="53729"/>
    <cellStyle name="Normal 7 9 7" xfId="53730"/>
    <cellStyle name="Normal 70" xfId="53731"/>
    <cellStyle name="Normal 70 2" xfId="53732"/>
    <cellStyle name="Normal 70 2 2" xfId="53733"/>
    <cellStyle name="Normal 70 3" xfId="53734"/>
    <cellStyle name="Normal 70 3 2" xfId="53735"/>
    <cellStyle name="Normal 70 4" xfId="53736"/>
    <cellStyle name="Normal 70 4 2" xfId="53737"/>
    <cellStyle name="Normal 70 4 3" xfId="53738"/>
    <cellStyle name="Normal 70 5" xfId="53739"/>
    <cellStyle name="Normal 70 5 2" xfId="53740"/>
    <cellStyle name="Normal 70 6" xfId="53741"/>
    <cellStyle name="Normal 70 6 2" xfId="53742"/>
    <cellStyle name="Normal 71" xfId="53743"/>
    <cellStyle name="Normal 71 2" xfId="57896"/>
    <cellStyle name="Normal 71 3" xfId="57897"/>
    <cellStyle name="Normal 71 4" xfId="57898"/>
    <cellStyle name="Normal 71 5" xfId="57899"/>
    <cellStyle name="Normal 72" xfId="53744"/>
    <cellStyle name="Normal 72 2" xfId="53745"/>
    <cellStyle name="Normal 72 2 2" xfId="53746"/>
    <cellStyle name="Normal 72 3" xfId="53747"/>
    <cellStyle name="Normal 72 3 2" xfId="53748"/>
    <cellStyle name="Normal 72 4" xfId="53749"/>
    <cellStyle name="Normal 72 4 2" xfId="53750"/>
    <cellStyle name="Normal 72 5" xfId="53751"/>
    <cellStyle name="Normal 72 5 2" xfId="53752"/>
    <cellStyle name="Normal 73" xfId="53753"/>
    <cellStyle name="Normal 73 2" xfId="57900"/>
    <cellStyle name="Normal 73 3" xfId="57901"/>
    <cellStyle name="Normal 73 4" xfId="57902"/>
    <cellStyle name="Normal 73 5" xfId="57903"/>
    <cellStyle name="Normal 74" xfId="53754"/>
    <cellStyle name="Normal 74 2" xfId="57904"/>
    <cellStyle name="Normal 74 3" xfId="57905"/>
    <cellStyle name="Normal 74 4" xfId="57906"/>
    <cellStyle name="Normal 74 5" xfId="57907"/>
    <cellStyle name="Normal 75" xfId="53755"/>
    <cellStyle name="Normal 75 2" xfId="57908"/>
    <cellStyle name="Normal 75 3" xfId="57909"/>
    <cellStyle name="Normal 75 4" xfId="57910"/>
    <cellStyle name="Normal 75 5" xfId="57911"/>
    <cellStyle name="Normal 76" xfId="53756"/>
    <cellStyle name="Normal 76 2" xfId="53757"/>
    <cellStyle name="Normal 76 2 2" xfId="53758"/>
    <cellStyle name="Normal 76 3" xfId="53759"/>
    <cellStyle name="Normal 76 3 2" xfId="53760"/>
    <cellStyle name="Normal 76 4" xfId="53761"/>
    <cellStyle name="Normal 76 4 2" xfId="53762"/>
    <cellStyle name="Normal 76 5" xfId="53763"/>
    <cellStyle name="Normal 76 5 2" xfId="53764"/>
    <cellStyle name="Normal 77" xfId="53765"/>
    <cellStyle name="Normal 77 2" xfId="53766"/>
    <cellStyle name="Normal 77 2 2" xfId="53767"/>
    <cellStyle name="Normal 77 3" xfId="53768"/>
    <cellStyle name="Normal 77 3 2" xfId="53769"/>
    <cellStyle name="Normal 77 4" xfId="53770"/>
    <cellStyle name="Normal 77 4 2" xfId="53771"/>
    <cellStyle name="Normal 77 5" xfId="53772"/>
    <cellStyle name="Normal 77 5 2" xfId="53773"/>
    <cellStyle name="Normal 78" xfId="53774"/>
    <cellStyle name="Normal 78 2" xfId="53775"/>
    <cellStyle name="Normal 78 2 2" xfId="53776"/>
    <cellStyle name="Normal 78 3" xfId="53777"/>
    <cellStyle name="Normal 78 3 2" xfId="53778"/>
    <cellStyle name="Normal 78 4" xfId="53779"/>
    <cellStyle name="Normal 78 4 2" xfId="53780"/>
    <cellStyle name="Normal 78 5" xfId="53781"/>
    <cellStyle name="Normal 78 5 2" xfId="53782"/>
    <cellStyle name="Normal 79" xfId="53783"/>
    <cellStyle name="Normal 79 2" xfId="53784"/>
    <cellStyle name="Normal 79 2 2" xfId="53785"/>
    <cellStyle name="Normal 79 3" xfId="53786"/>
    <cellStyle name="Normal 79 3 2" xfId="53787"/>
    <cellStyle name="Normal 79 4" xfId="53788"/>
    <cellStyle name="Normal 79 4 2" xfId="53789"/>
    <cellStyle name="Normal 79 5" xfId="53790"/>
    <cellStyle name="Normal 79 5 2" xfId="53791"/>
    <cellStyle name="Normal 8" xfId="53792"/>
    <cellStyle name="Normal 8 10" xfId="53793"/>
    <cellStyle name="Normal 8 10 2" xfId="53794"/>
    <cellStyle name="Normal 8 10 2 2" xfId="53795"/>
    <cellStyle name="Normal 8 10 3" xfId="53796"/>
    <cellStyle name="Normal 8 10 4" xfId="53797"/>
    <cellStyle name="Normal 8 11" xfId="53798"/>
    <cellStyle name="Normal 8 11 2" xfId="53799"/>
    <cellStyle name="Normal 8 11 3" xfId="53800"/>
    <cellStyle name="Normal 8 12" xfId="53801"/>
    <cellStyle name="Normal 8 12 2" xfId="53802"/>
    <cellStyle name="Normal 8 13" xfId="53803"/>
    <cellStyle name="Normal 8 13 2" xfId="53804"/>
    <cellStyle name="Normal 8 14" xfId="53805"/>
    <cellStyle name="Normal 8 14 2" xfId="53806"/>
    <cellStyle name="Normal 8 15" xfId="53807"/>
    <cellStyle name="Normal 8 15 2" xfId="53808"/>
    <cellStyle name="Normal 8 16" xfId="53809"/>
    <cellStyle name="Normal 8 16 2" xfId="53810"/>
    <cellStyle name="Normal 8 17" xfId="53811"/>
    <cellStyle name="Normal 8 17 2" xfId="53812"/>
    <cellStyle name="Normal 8 18" xfId="53813"/>
    <cellStyle name="Normal 8 18 2" xfId="53814"/>
    <cellStyle name="Normal 8 19" xfId="53815"/>
    <cellStyle name="Normal 8 19 2" xfId="53816"/>
    <cellStyle name="Normal 8 2" xfId="53817"/>
    <cellStyle name="Normal 8 2 2" xfId="53818"/>
    <cellStyle name="Normal 8 2 2 2" xfId="53819"/>
    <cellStyle name="Normal 8 2 2 3" xfId="53820"/>
    <cellStyle name="Normal 8 2 2 4" xfId="53821"/>
    <cellStyle name="Normal 8 2 2 5" xfId="53822"/>
    <cellStyle name="Normal 8 2 2 6" xfId="53823"/>
    <cellStyle name="Normal 8 2 3" xfId="53824"/>
    <cellStyle name="Normal 8 2 4" xfId="53825"/>
    <cellStyle name="Normal 8 2 5" xfId="53826"/>
    <cellStyle name="Normal 8 2 6" xfId="53827"/>
    <cellStyle name="Normal 8 2 7" xfId="53828"/>
    <cellStyle name="Normal 8 20" xfId="53829"/>
    <cellStyle name="Normal 8 20 2" xfId="53830"/>
    <cellStyle name="Normal 8 21" xfId="53831"/>
    <cellStyle name="Normal 8 21 2" xfId="53832"/>
    <cellStyle name="Normal 8 21 3" xfId="53833"/>
    <cellStyle name="Normal 8 22" xfId="53834"/>
    <cellStyle name="Normal 8 22 2" xfId="53835"/>
    <cellStyle name="Normal 8 23" xfId="53836"/>
    <cellStyle name="Normal 8 23 2" xfId="53837"/>
    <cellStyle name="Normal 8 24" xfId="53838"/>
    <cellStyle name="Normal 8 24 2" xfId="53839"/>
    <cellStyle name="Normal 8 25" xfId="53840"/>
    <cellStyle name="Normal 8 25 2" xfId="53841"/>
    <cellStyle name="Normal 8 26" xfId="53842"/>
    <cellStyle name="Normal 8 26 2" xfId="53843"/>
    <cellStyle name="Normal 8 27" xfId="53844"/>
    <cellStyle name="Normal 8 27 2" xfId="53845"/>
    <cellStyle name="Normal 8 28" xfId="53846"/>
    <cellStyle name="Normal 8 28 2" xfId="53847"/>
    <cellStyle name="Normal 8 29" xfId="53848"/>
    <cellStyle name="Normal 8 29 2" xfId="53849"/>
    <cellStyle name="Normal 8 3" xfId="53850"/>
    <cellStyle name="Normal 8 3 2" xfId="53851"/>
    <cellStyle name="Normal 8 3 2 2" xfId="53852"/>
    <cellStyle name="Normal 8 3 2 3" xfId="53853"/>
    <cellStyle name="Normal 8 3 2 4" xfId="53854"/>
    <cellStyle name="Normal 8 3 2 5" xfId="53855"/>
    <cellStyle name="Normal 8 3 2 6" xfId="53856"/>
    <cellStyle name="Normal 8 3 3" xfId="53857"/>
    <cellStyle name="Normal 8 3 4" xfId="53858"/>
    <cellStyle name="Normal 8 3 5" xfId="53859"/>
    <cellStyle name="Normal 8 3 6" xfId="53860"/>
    <cellStyle name="Normal 8 3 7" xfId="53861"/>
    <cellStyle name="Normal 8 30" xfId="53862"/>
    <cellStyle name="Normal 8 30 2" xfId="53863"/>
    <cellStyle name="Normal 8 31" xfId="53864"/>
    <cellStyle name="Normal 8 31 2" xfId="53865"/>
    <cellStyle name="Normal 8 32" xfId="53866"/>
    <cellStyle name="Normal 8 32 2" xfId="53867"/>
    <cellStyle name="Normal 8 33" xfId="53868"/>
    <cellStyle name="Normal 8 33 2" xfId="53869"/>
    <cellStyle name="Normal 8 33 2 2" xfId="53870"/>
    <cellStyle name="Normal 8 33 2 2 2" xfId="53871"/>
    <cellStyle name="Normal 8 33 2 2 2 2" xfId="53872"/>
    <cellStyle name="Normal 8 33 2 2 3" xfId="53873"/>
    <cellStyle name="Normal 8 33 2 3" xfId="53874"/>
    <cellStyle name="Normal 8 33 2 3 2" xfId="53875"/>
    <cellStyle name="Normal 8 33 2 4" xfId="53876"/>
    <cellStyle name="Normal 8 33 2 4 2" xfId="53877"/>
    <cellStyle name="Normal 8 33 2 4 2 2" xfId="53878"/>
    <cellStyle name="Normal 8 33 2 4 3" xfId="53879"/>
    <cellStyle name="Normal 8 33 2 5" xfId="53880"/>
    <cellStyle name="Normal 8 33 2 5 2" xfId="53881"/>
    <cellStyle name="Normal 8 33 2 6" xfId="53882"/>
    <cellStyle name="Normal 8 33 3" xfId="53883"/>
    <cellStyle name="Normal 8 33 3 2" xfId="53884"/>
    <cellStyle name="Normal 8 33 3 2 2" xfId="53885"/>
    <cellStyle name="Normal 8 33 3 3" xfId="53886"/>
    <cellStyle name="Normal 8 33 4" xfId="53887"/>
    <cellStyle name="Normal 8 33 4 2" xfId="53888"/>
    <cellStyle name="Normal 8 33 5" xfId="53889"/>
    <cellStyle name="Normal 8 33 5 2" xfId="53890"/>
    <cellStyle name="Normal 8 33 6" xfId="53891"/>
    <cellStyle name="Normal 8 33 6 2" xfId="53892"/>
    <cellStyle name="Normal 8 33 7" xfId="53893"/>
    <cellStyle name="Normal 8 34" xfId="53894"/>
    <cellStyle name="Normal 8 34 2" xfId="53895"/>
    <cellStyle name="Normal 8 34 2 2" xfId="53896"/>
    <cellStyle name="Normal 8 34 2 2 2" xfId="53897"/>
    <cellStyle name="Normal 8 34 2 3" xfId="53898"/>
    <cellStyle name="Normal 8 34 3" xfId="53899"/>
    <cellStyle name="Normal 8 34 3 2" xfId="53900"/>
    <cellStyle name="Normal 8 34 4" xfId="53901"/>
    <cellStyle name="Normal 8 34 4 2" xfId="53902"/>
    <cellStyle name="Normal 8 34 5" xfId="53903"/>
    <cellStyle name="Normal 8 34 5 2" xfId="53904"/>
    <cellStyle name="Normal 8 34 6" xfId="53905"/>
    <cellStyle name="Normal 8 35" xfId="53906"/>
    <cellStyle name="Normal 8 35 2" xfId="53907"/>
    <cellStyle name="Normal 8 35 2 2" xfId="53908"/>
    <cellStyle name="Normal 8 35 3" xfId="53909"/>
    <cellStyle name="Normal 8 36" xfId="53910"/>
    <cellStyle name="Normal 8 36 2" xfId="53911"/>
    <cellStyle name="Normal 8 37" xfId="53912"/>
    <cellStyle name="Normal 8 37 2" xfId="53913"/>
    <cellStyle name="Normal 8 38" xfId="53914"/>
    <cellStyle name="Normal 8 38 2" xfId="53915"/>
    <cellStyle name="Normal 8 39" xfId="53916"/>
    <cellStyle name="Normal 8 4" xfId="53917"/>
    <cellStyle name="Normal 8 4 2" xfId="53918"/>
    <cellStyle name="Normal 8 4 2 2" xfId="53919"/>
    <cellStyle name="Normal 8 4 2 2 2" xfId="53920"/>
    <cellStyle name="Normal 8 4 2 3" xfId="53921"/>
    <cellStyle name="Normal 8 4 2 4" xfId="53922"/>
    <cellStyle name="Normal 8 4 2 5" xfId="53923"/>
    <cellStyle name="Normal 8 4 2 6" xfId="53924"/>
    <cellStyle name="Normal 8 4 3" xfId="53925"/>
    <cellStyle name="Normal 8 4 4" xfId="53926"/>
    <cellStyle name="Normal 8 4 5" xfId="53927"/>
    <cellStyle name="Normal 8 4 6" xfId="53928"/>
    <cellStyle name="Normal 8 4 7" xfId="53929"/>
    <cellStyle name="Normal 8 40" xfId="53930"/>
    <cellStyle name="Normal 8 41" xfId="53931"/>
    <cellStyle name="Normal 8 5" xfId="53932"/>
    <cellStyle name="Normal 8 5 2" xfId="53933"/>
    <cellStyle name="Normal 8 5 2 2" xfId="53934"/>
    <cellStyle name="Normal 8 5 2 3" xfId="53935"/>
    <cellStyle name="Normal 8 5 2 4" xfId="53936"/>
    <cellStyle name="Normal 8 5 2 5" xfId="53937"/>
    <cellStyle name="Normal 8 5 2 6" xfId="53938"/>
    <cellStyle name="Normal 8 5 3" xfId="53939"/>
    <cellStyle name="Normal 8 5 4" xfId="53940"/>
    <cellStyle name="Normal 8 5 5" xfId="53941"/>
    <cellStyle name="Normal 8 5 6" xfId="53942"/>
    <cellStyle name="Normal 8 5 7" xfId="53943"/>
    <cellStyle name="Normal 8 6" xfId="53944"/>
    <cellStyle name="Normal 8 6 2" xfId="53945"/>
    <cellStyle name="Normal 8 6 2 2" xfId="53946"/>
    <cellStyle name="Normal 8 6 2 3" xfId="53947"/>
    <cellStyle name="Normal 8 6 2 4" xfId="53948"/>
    <cellStyle name="Normal 8 6 2 5" xfId="53949"/>
    <cellStyle name="Normal 8 6 2 6" xfId="53950"/>
    <cellStyle name="Normal 8 6 3" xfId="53951"/>
    <cellStyle name="Normal 8 6 4" xfId="53952"/>
    <cellStyle name="Normal 8 6 5" xfId="53953"/>
    <cellStyle name="Normal 8 6 6" xfId="53954"/>
    <cellStyle name="Normal 8 6 7" xfId="53955"/>
    <cellStyle name="Normal 8 7" xfId="53956"/>
    <cellStyle name="Normal 8 7 2" xfId="53957"/>
    <cellStyle name="Normal 8 7 2 2" xfId="53958"/>
    <cellStyle name="Normal 8 7 2 3" xfId="53959"/>
    <cellStyle name="Normal 8 7 2 4" xfId="53960"/>
    <cellStyle name="Normal 8 7 2 5" xfId="53961"/>
    <cellStyle name="Normal 8 7 2 6" xfId="53962"/>
    <cellStyle name="Normal 8 7 3" xfId="53963"/>
    <cellStyle name="Normal 8 7 4" xfId="53964"/>
    <cellStyle name="Normal 8 7 5" xfId="53965"/>
    <cellStyle name="Normal 8 7 6" xfId="53966"/>
    <cellStyle name="Normal 8 7 7" xfId="53967"/>
    <cellStyle name="Normal 8 8" xfId="53968"/>
    <cellStyle name="Normal 8 8 2" xfId="53969"/>
    <cellStyle name="Normal 8 8 2 2" xfId="53970"/>
    <cellStyle name="Normal 8 8 2 3" xfId="53971"/>
    <cellStyle name="Normal 8 8 2 4" xfId="53972"/>
    <cellStyle name="Normal 8 8 2 5" xfId="53973"/>
    <cellStyle name="Normal 8 8 2 6" xfId="53974"/>
    <cellStyle name="Normal 8 8 3" xfId="53975"/>
    <cellStyle name="Normal 8 8 4" xfId="53976"/>
    <cellStyle name="Normal 8 8 5" xfId="53977"/>
    <cellStyle name="Normal 8 8 6" xfId="53978"/>
    <cellStyle name="Normal 8 8 7" xfId="53979"/>
    <cellStyle name="Normal 8 9" xfId="53980"/>
    <cellStyle name="Normal 8 9 2" xfId="53981"/>
    <cellStyle name="Normal 8 9 2 2" xfId="53982"/>
    <cellStyle name="Normal 8 9 2 3" xfId="53983"/>
    <cellStyle name="Normal 8 9 2 4" xfId="53984"/>
    <cellStyle name="Normal 8 9 2 5" xfId="53985"/>
    <cellStyle name="Normal 8 9 2 6" xfId="53986"/>
    <cellStyle name="Normal 8 9 3" xfId="53987"/>
    <cellStyle name="Normal 8 9 4" xfId="53988"/>
    <cellStyle name="Normal 8 9 5" xfId="53989"/>
    <cellStyle name="Normal 8 9 6" xfId="53990"/>
    <cellStyle name="Normal 8 9 7" xfId="53991"/>
    <cellStyle name="Normal 80" xfId="53992"/>
    <cellStyle name="Normal 80 2" xfId="53993"/>
    <cellStyle name="Normal 80 2 2" xfId="53994"/>
    <cellStyle name="Normal 80 3" xfId="53995"/>
    <cellStyle name="Normal 80 3 2" xfId="53996"/>
    <cellStyle name="Normal 80 4" xfId="53997"/>
    <cellStyle name="Normal 80 4 2" xfId="53998"/>
    <cellStyle name="Normal 80 5" xfId="53999"/>
    <cellStyle name="Normal 80 5 2" xfId="54000"/>
    <cellStyle name="Normal 81" xfId="54001"/>
    <cellStyle name="Normal 81 2" xfId="54002"/>
    <cellStyle name="Normal 81 2 2" xfId="54003"/>
    <cellStyle name="Normal 81 3" xfId="54004"/>
    <cellStyle name="Normal 81 3 2" xfId="54005"/>
    <cellStyle name="Normal 81 4" xfId="54006"/>
    <cellStyle name="Normal 81 4 2" xfId="54007"/>
    <cellStyle name="Normal 81 5" xfId="54008"/>
    <cellStyle name="Normal 81 5 2" xfId="54009"/>
    <cellStyle name="Normal 82" xfId="54010"/>
    <cellStyle name="Normal 82 2" xfId="54011"/>
    <cellStyle name="Normal 82 2 2" xfId="54012"/>
    <cellStyle name="Normal 82 3" xfId="54013"/>
    <cellStyle name="Normal 82 3 2" xfId="54014"/>
    <cellStyle name="Normal 82 4" xfId="54015"/>
    <cellStyle name="Normal 82 4 2" xfId="54016"/>
    <cellStyle name="Normal 82 5" xfId="54017"/>
    <cellStyle name="Normal 82 5 2" xfId="54018"/>
    <cellStyle name="Normal 83" xfId="54019"/>
    <cellStyle name="Normal 83 2" xfId="54020"/>
    <cellStyle name="Normal 83 2 2" xfId="54021"/>
    <cellStyle name="Normal 83 3" xfId="54022"/>
    <cellStyle name="Normal 83 3 2" xfId="54023"/>
    <cellStyle name="Normal 83 4" xfId="54024"/>
    <cellStyle name="Normal 83 4 2" xfId="54025"/>
    <cellStyle name="Normal 83 5" xfId="54026"/>
    <cellStyle name="Normal 83 5 2" xfId="54027"/>
    <cellStyle name="Normal 84" xfId="54028"/>
    <cellStyle name="Normal 84 2" xfId="57912"/>
    <cellStyle name="Normal 84 3" xfId="57913"/>
    <cellStyle name="Normal 84 4" xfId="57914"/>
    <cellStyle name="Normal 84 5" xfId="57915"/>
    <cellStyle name="Normal 85" xfId="54029"/>
    <cellStyle name="Normal 85 2" xfId="57916"/>
    <cellStyle name="Normal 85 3" xfId="57917"/>
    <cellStyle name="Normal 85 4" xfId="57918"/>
    <cellStyle name="Normal 85 5" xfId="57919"/>
    <cellStyle name="Normal 86" xfId="54030"/>
    <cellStyle name="Normal 86 2" xfId="57920"/>
    <cellStyle name="Normal 86 3" xfId="57921"/>
    <cellStyle name="Normal 86 4" xfId="57922"/>
    <cellStyle name="Normal 86 5" xfId="57923"/>
    <cellStyle name="Normal 87" xfId="54031"/>
    <cellStyle name="Normal 87 2" xfId="57924"/>
    <cellStyle name="Normal 87 3" xfId="57925"/>
    <cellStyle name="Normal 87 4" xfId="57926"/>
    <cellStyle name="Normal 87 5" xfId="57927"/>
    <cellStyle name="Normal 88" xfId="54032"/>
    <cellStyle name="Normal 88 2" xfId="57928"/>
    <cellStyle name="Normal 88 3" xfId="57929"/>
    <cellStyle name="Normal 88 4" xfId="57930"/>
    <cellStyle name="Normal 88 5" xfId="57931"/>
    <cellStyle name="Normal 89" xfId="54033"/>
    <cellStyle name="Normal 89 2" xfId="54034"/>
    <cellStyle name="Normal 89 2 2" xfId="54035"/>
    <cellStyle name="Normal 89 3" xfId="57932"/>
    <cellStyle name="Normal 89 4" xfId="57933"/>
    <cellStyle name="Normal 89 5" xfId="57934"/>
    <cellStyle name="Normal 9" xfId="54036"/>
    <cellStyle name="Normal 9 10" xfId="54037"/>
    <cellStyle name="Normal 9 10 2" xfId="54038"/>
    <cellStyle name="Normal 9 11" xfId="54039"/>
    <cellStyle name="Normal 9 11 2" xfId="54040"/>
    <cellStyle name="Normal 9 12" xfId="54041"/>
    <cellStyle name="Normal 9 12 2" xfId="54042"/>
    <cellStyle name="Normal 9 13" xfId="54043"/>
    <cellStyle name="Normal 9 13 2" xfId="54044"/>
    <cellStyle name="Normal 9 14" xfId="54045"/>
    <cellStyle name="Normal 9 14 2" xfId="54046"/>
    <cellStyle name="Normal 9 15" xfId="54047"/>
    <cellStyle name="Normal 9 15 2" xfId="54048"/>
    <cellStyle name="Normal 9 16" xfId="54049"/>
    <cellStyle name="Normal 9 16 2" xfId="54050"/>
    <cellStyle name="Normal 9 17" xfId="54051"/>
    <cellStyle name="Normal 9 17 2" xfId="54052"/>
    <cellStyle name="Normal 9 18" xfId="54053"/>
    <cellStyle name="Normal 9 18 2" xfId="54054"/>
    <cellStyle name="Normal 9 19" xfId="54055"/>
    <cellStyle name="Normal 9 19 2" xfId="54056"/>
    <cellStyle name="Normal 9 2" xfId="54057"/>
    <cellStyle name="Normal 9 2 2" xfId="54058"/>
    <cellStyle name="Normal 9 2 2 2" xfId="54059"/>
    <cellStyle name="Normal 9 2 2 3" xfId="54060"/>
    <cellStyle name="Normal 9 2 2 4" xfId="54061"/>
    <cellStyle name="Normal 9 2 2 5" xfId="54062"/>
    <cellStyle name="Normal 9 2 2 6" xfId="54063"/>
    <cellStyle name="Normal 9 2 3" xfId="54064"/>
    <cellStyle name="Normal 9 2 4" xfId="54065"/>
    <cellStyle name="Normal 9 2 5" xfId="54066"/>
    <cellStyle name="Normal 9 2 6" xfId="54067"/>
    <cellStyle name="Normal 9 2 7" xfId="54068"/>
    <cellStyle name="Normal 9 20" xfId="54069"/>
    <cellStyle name="Normal 9 20 2" xfId="54070"/>
    <cellStyle name="Normal 9 21" xfId="54071"/>
    <cellStyle name="Normal 9 21 2" xfId="54072"/>
    <cellStyle name="Normal 9 22" xfId="54073"/>
    <cellStyle name="Normal 9 22 2" xfId="54074"/>
    <cellStyle name="Normal 9 23" xfId="54075"/>
    <cellStyle name="Normal 9 23 2" xfId="54076"/>
    <cellStyle name="Normal 9 24" xfId="54077"/>
    <cellStyle name="Normal 9 24 2" xfId="54078"/>
    <cellStyle name="Normal 9 25" xfId="54079"/>
    <cellStyle name="Normal 9 25 2" xfId="54080"/>
    <cellStyle name="Normal 9 26" xfId="54081"/>
    <cellStyle name="Normal 9 26 2" xfId="54082"/>
    <cellStyle name="Normal 9 27" xfId="54083"/>
    <cellStyle name="Normal 9 27 2" xfId="54084"/>
    <cellStyle name="Normal 9 28" xfId="54085"/>
    <cellStyle name="Normal 9 28 2" xfId="54086"/>
    <cellStyle name="Normal 9 29" xfId="54087"/>
    <cellStyle name="Normal 9 29 2" xfId="54088"/>
    <cellStyle name="Normal 9 3" xfId="54089"/>
    <cellStyle name="Normal 9 3 2" xfId="54090"/>
    <cellStyle name="Normal 9 3 2 2" xfId="54091"/>
    <cellStyle name="Normal 9 3 2 3" xfId="54092"/>
    <cellStyle name="Normal 9 3 2 4" xfId="54093"/>
    <cellStyle name="Normal 9 3 2 5" xfId="54094"/>
    <cellStyle name="Normal 9 3 2 6" xfId="54095"/>
    <cellStyle name="Normal 9 3 3" xfId="54096"/>
    <cellStyle name="Normal 9 3 4" xfId="54097"/>
    <cellStyle name="Normal 9 3 5" xfId="54098"/>
    <cellStyle name="Normal 9 3 6" xfId="54099"/>
    <cellStyle name="Normal 9 3 7" xfId="54100"/>
    <cellStyle name="Normal 9 30" xfId="54101"/>
    <cellStyle name="Normal 9 30 2" xfId="54102"/>
    <cellStyle name="Normal 9 31" xfId="54103"/>
    <cellStyle name="Normal 9 31 2" xfId="54104"/>
    <cellStyle name="Normal 9 32" xfId="54105"/>
    <cellStyle name="Normal 9 32 2" xfId="54106"/>
    <cellStyle name="Normal 9 33" xfId="54107"/>
    <cellStyle name="Normal 9 33 2" xfId="54108"/>
    <cellStyle name="Normal 9 33 2 2" xfId="54109"/>
    <cellStyle name="Normal 9 33 2 2 2" xfId="54110"/>
    <cellStyle name="Normal 9 33 2 3" xfId="54111"/>
    <cellStyle name="Normal 9 33 3" xfId="54112"/>
    <cellStyle name="Normal 9 33 3 2" xfId="54113"/>
    <cellStyle name="Normal 9 33 4" xfId="54114"/>
    <cellStyle name="Normal 9 33 4 2" xfId="54115"/>
    <cellStyle name="Normal 9 33 5" xfId="54116"/>
    <cellStyle name="Normal 9 33 5 2" xfId="54117"/>
    <cellStyle name="Normal 9 33 6" xfId="54118"/>
    <cellStyle name="Normal 9 34" xfId="54119"/>
    <cellStyle name="Normal 9 34 2" xfId="54120"/>
    <cellStyle name="Normal 9 34 2 2" xfId="54121"/>
    <cellStyle name="Normal 9 34 3" xfId="54122"/>
    <cellStyle name="Normal 9 35" xfId="54123"/>
    <cellStyle name="Normal 9 35 2" xfId="54124"/>
    <cellStyle name="Normal 9 36" xfId="54125"/>
    <cellStyle name="Normal 9 36 2" xfId="54126"/>
    <cellStyle name="Normal 9 37" xfId="54127"/>
    <cellStyle name="Normal 9 37 2" xfId="54128"/>
    <cellStyle name="Normal 9 38" xfId="54129"/>
    <cellStyle name="Normal 9 39" xfId="54130"/>
    <cellStyle name="Normal 9 4" xfId="54131"/>
    <cellStyle name="Normal 9 4 2" xfId="54132"/>
    <cellStyle name="Normal 9 4 2 2" xfId="54133"/>
    <cellStyle name="Normal 9 4 2 3" xfId="54134"/>
    <cellStyle name="Normal 9 4 2 4" xfId="54135"/>
    <cellStyle name="Normal 9 4 2 5" xfId="54136"/>
    <cellStyle name="Normal 9 4 2 6" xfId="54137"/>
    <cellStyle name="Normal 9 4 3" xfId="54138"/>
    <cellStyle name="Normal 9 4 4" xfId="54139"/>
    <cellStyle name="Normal 9 4 5" xfId="54140"/>
    <cellStyle name="Normal 9 4 6" xfId="54141"/>
    <cellStyle name="Normal 9 4 7" xfId="54142"/>
    <cellStyle name="Normal 9 40" xfId="54143"/>
    <cellStyle name="Normal 9 5" xfId="54144"/>
    <cellStyle name="Normal 9 5 2" xfId="54145"/>
    <cellStyle name="Normal 9 5 2 2" xfId="54146"/>
    <cellStyle name="Normal 9 5 2 3" xfId="54147"/>
    <cellStyle name="Normal 9 5 2 4" xfId="54148"/>
    <cellStyle name="Normal 9 5 2 5" xfId="54149"/>
    <cellStyle name="Normal 9 5 2 6" xfId="54150"/>
    <cellStyle name="Normal 9 5 3" xfId="54151"/>
    <cellStyle name="Normal 9 5 4" xfId="54152"/>
    <cellStyle name="Normal 9 5 5" xfId="54153"/>
    <cellStyle name="Normal 9 5 6" xfId="54154"/>
    <cellStyle name="Normal 9 5 7" xfId="54155"/>
    <cellStyle name="Normal 9 6" xfId="54156"/>
    <cellStyle name="Normal 9 6 2" xfId="54157"/>
    <cellStyle name="Normal 9 6 2 2" xfId="54158"/>
    <cellStyle name="Normal 9 6 2 3" xfId="54159"/>
    <cellStyle name="Normal 9 6 2 4" xfId="54160"/>
    <cellStyle name="Normal 9 6 2 5" xfId="54161"/>
    <cellStyle name="Normal 9 6 2 6" xfId="54162"/>
    <cellStyle name="Normal 9 6 3" xfId="54163"/>
    <cellStyle name="Normal 9 6 4" xfId="54164"/>
    <cellStyle name="Normal 9 6 4 2" xfId="54165"/>
    <cellStyle name="Normal 9 6 4 2 2" xfId="54166"/>
    <cellStyle name="Normal 9 6 4 3" xfId="54167"/>
    <cellStyle name="Normal 9 6 5" xfId="54168"/>
    <cellStyle name="Normal 9 6 6" xfId="54169"/>
    <cellStyle name="Normal 9 6 7" xfId="54170"/>
    <cellStyle name="Normal 9 7" xfId="54171"/>
    <cellStyle name="Normal 9 7 2" xfId="54172"/>
    <cellStyle name="Normal 9 7 2 2" xfId="54173"/>
    <cellStyle name="Normal 9 7 2 3" xfId="54174"/>
    <cellStyle name="Normal 9 7 2 4" xfId="54175"/>
    <cellStyle name="Normal 9 7 2 5" xfId="54176"/>
    <cellStyle name="Normal 9 7 2 6" xfId="54177"/>
    <cellStyle name="Normal 9 7 3" xfId="54178"/>
    <cellStyle name="Normal 9 7 4" xfId="54179"/>
    <cellStyle name="Normal 9 7 5" xfId="54180"/>
    <cellStyle name="Normal 9 7 6" xfId="54181"/>
    <cellStyle name="Normal 9 7 7" xfId="54182"/>
    <cellStyle name="Normal 9 8" xfId="54183"/>
    <cellStyle name="Normal 9 8 2" xfId="54184"/>
    <cellStyle name="Normal 9 8 3" xfId="54185"/>
    <cellStyle name="Normal 9 9" xfId="54186"/>
    <cellStyle name="Normal 9 9 2" xfId="54187"/>
    <cellStyle name="Normal 90" xfId="54188"/>
    <cellStyle name="Normal 90 2" xfId="54189"/>
    <cellStyle name="Normal 90 3" xfId="54190"/>
    <cellStyle name="Normal 90 4" xfId="57935"/>
    <cellStyle name="Normal 90 5" xfId="57936"/>
    <cellStyle name="Normal 91" xfId="54191"/>
    <cellStyle name="Normal 91 2" xfId="54192"/>
    <cellStyle name="Normal 91 3" xfId="54193"/>
    <cellStyle name="Normal 91 4" xfId="57937"/>
    <cellStyle name="Normal 91 5" xfId="57938"/>
    <cellStyle name="Normal 92" xfId="54194"/>
    <cellStyle name="Normal 92 2" xfId="54195"/>
    <cellStyle name="Normal 92 3" xfId="57939"/>
    <cellStyle name="Normal 92 4" xfId="57940"/>
    <cellStyle name="Normal 92 5" xfId="57941"/>
    <cellStyle name="Normal 93" xfId="54196"/>
    <cellStyle name="Normal 93 2" xfId="54197"/>
    <cellStyle name="Normal 93 3" xfId="57942"/>
    <cellStyle name="Normal 93 4" xfId="57943"/>
    <cellStyle name="Normal 93 5" xfId="57944"/>
    <cellStyle name="Normal 94" xfId="54198"/>
    <cellStyle name="Normal 94 2" xfId="54199"/>
    <cellStyle name="Normal 94 2 2" xfId="54200"/>
    <cellStyle name="Normal 94 2 3" xfId="54201"/>
    <cellStyle name="Normal 94 2 4" xfId="54202"/>
    <cellStyle name="Normal 94 3" xfId="57945"/>
    <cellStyle name="Normal 94 4" xfId="57946"/>
    <cellStyle name="Normal 94 5" xfId="57947"/>
    <cellStyle name="Normal 95" xfId="54203"/>
    <cellStyle name="Normal 95 2" xfId="57948"/>
    <cellStyle name="Normal 95 3" xfId="57949"/>
    <cellStyle name="Normal 95 4" xfId="57950"/>
    <cellStyle name="Normal 95 5" xfId="57951"/>
    <cellStyle name="Normal 96" xfId="54204"/>
    <cellStyle name="Normal 96 2" xfId="57952"/>
    <cellStyle name="Normal 96 3" xfId="57953"/>
    <cellStyle name="Normal 96 4" xfId="57954"/>
    <cellStyle name="Normal 96 5" xfId="57955"/>
    <cellStyle name="Normal 97" xfId="54205"/>
    <cellStyle name="Normal 97 10" xfId="54206"/>
    <cellStyle name="Normal 97 2" xfId="54207"/>
    <cellStyle name="Normal 97 3" xfId="54208"/>
    <cellStyle name="Normal 97 4" xfId="54209"/>
    <cellStyle name="Normal 97 5" xfId="57956"/>
    <cellStyle name="Normal 98" xfId="54210"/>
    <cellStyle name="Normal 98 2" xfId="54211"/>
    <cellStyle name="Normal 98 3" xfId="57957"/>
    <cellStyle name="Normal 98 4" xfId="57958"/>
    <cellStyle name="Normal 98 5" xfId="57959"/>
    <cellStyle name="Normal 99" xfId="54212"/>
    <cellStyle name="Normal 99 2" xfId="54213"/>
    <cellStyle name="Normal 99 3" xfId="57960"/>
    <cellStyle name="Normal 99 4" xfId="57961"/>
    <cellStyle name="Normal 99 5" xfId="57962"/>
    <cellStyle name="Normal_CO-HY 2038" xfId="58128"/>
    <cellStyle name="Normal1" xfId="57963"/>
    <cellStyle name="Normal2" xfId="57964"/>
    <cellStyle name="Normal3" xfId="57965"/>
    <cellStyle name="Normal4" xfId="57966"/>
    <cellStyle name="Normale 2" xfId="54214"/>
    <cellStyle name="Normale 3" xfId="54215"/>
    <cellStyle name="Normale 4" xfId="54216"/>
    <cellStyle name="Normale 5" xfId="54217"/>
    <cellStyle name="Normale_IR_PASQUA_LAMA_V01_EN" xfId="54218"/>
    <cellStyle name="Note 10" xfId="54219"/>
    <cellStyle name="Note 10 10" xfId="54220"/>
    <cellStyle name="Note 10 2" xfId="54221"/>
    <cellStyle name="Note 10 2 2" xfId="54222"/>
    <cellStyle name="Note 10 2 3" xfId="54223"/>
    <cellStyle name="Note 10 2 4" xfId="54224"/>
    <cellStyle name="Note 10 2 5" xfId="54225"/>
    <cellStyle name="Note 10 2 6" xfId="54226"/>
    <cellStyle name="Note 10 2 7" xfId="54227"/>
    <cellStyle name="Note 10 2 8" xfId="54228"/>
    <cellStyle name="Note 10 3" xfId="54229"/>
    <cellStyle name="Note 10 3 2" xfId="54230"/>
    <cellStyle name="Note 10 4" xfId="54231"/>
    <cellStyle name="Note 10 4 2" xfId="54232"/>
    <cellStyle name="Note 10 5" xfId="54233"/>
    <cellStyle name="Note 10 5 2" xfId="54234"/>
    <cellStyle name="Note 10 6" xfId="54235"/>
    <cellStyle name="Note 10 7" xfId="54236"/>
    <cellStyle name="Note 10 8" xfId="54237"/>
    <cellStyle name="Note 10 9" xfId="54238"/>
    <cellStyle name="Note 11" xfId="54239"/>
    <cellStyle name="Note 11 10" xfId="54240"/>
    <cellStyle name="Note 11 2" xfId="54241"/>
    <cellStyle name="Note 11 2 2" xfId="54242"/>
    <cellStyle name="Note 11 2 3" xfId="54243"/>
    <cellStyle name="Note 11 2 4" xfId="54244"/>
    <cellStyle name="Note 11 2 5" xfId="54245"/>
    <cellStyle name="Note 11 2 6" xfId="54246"/>
    <cellStyle name="Note 11 2 7" xfId="54247"/>
    <cellStyle name="Note 11 2 8" xfId="54248"/>
    <cellStyle name="Note 11 3" xfId="54249"/>
    <cellStyle name="Note 11 3 2" xfId="54250"/>
    <cellStyle name="Note 11 4" xfId="54251"/>
    <cellStyle name="Note 11 4 2" xfId="54252"/>
    <cellStyle name="Note 11 5" xfId="54253"/>
    <cellStyle name="Note 11 5 2" xfId="54254"/>
    <cellStyle name="Note 11 6" xfId="54255"/>
    <cellStyle name="Note 11 7" xfId="54256"/>
    <cellStyle name="Note 11 8" xfId="54257"/>
    <cellStyle name="Note 11 9" xfId="54258"/>
    <cellStyle name="Note 12" xfId="54259"/>
    <cellStyle name="Note 12 2" xfId="54260"/>
    <cellStyle name="Note 12 2 2" xfId="54261"/>
    <cellStyle name="Note 12 2 2 2" xfId="54262"/>
    <cellStyle name="Note 12 2 2 3" xfId="54263"/>
    <cellStyle name="Note 12 2 3" xfId="54264"/>
    <cellStyle name="Note 12 2 4" xfId="54265"/>
    <cellStyle name="Note 12 2 5" xfId="54266"/>
    <cellStyle name="Note 12 3" xfId="54267"/>
    <cellStyle name="Note 12 3 2" xfId="54268"/>
    <cellStyle name="Note 12 4" xfId="54269"/>
    <cellStyle name="Note 12 5" xfId="54270"/>
    <cellStyle name="Note 12 5 2" xfId="54271"/>
    <cellStyle name="Note 12 6" xfId="54272"/>
    <cellStyle name="Note 12 7" xfId="54273"/>
    <cellStyle name="Note 12 8" xfId="54274"/>
    <cellStyle name="Note 12 9" xfId="54275"/>
    <cellStyle name="Note 13" xfId="54276"/>
    <cellStyle name="Note 13 2" xfId="54277"/>
    <cellStyle name="Note 13 2 2" xfId="54278"/>
    <cellStyle name="Note 13 2 3" xfId="54279"/>
    <cellStyle name="Note 13 2 4" xfId="54280"/>
    <cellStyle name="Note 13 3" xfId="54281"/>
    <cellStyle name="Note 13 4" xfId="54282"/>
    <cellStyle name="Note 13 5" xfId="54283"/>
    <cellStyle name="Note 13 6" xfId="54284"/>
    <cellStyle name="Note 13 7" xfId="54285"/>
    <cellStyle name="Note 14" xfId="54286"/>
    <cellStyle name="Note 14 2" xfId="54287"/>
    <cellStyle name="Note 14 2 2" xfId="54288"/>
    <cellStyle name="Note 14 2 3" xfId="54289"/>
    <cellStyle name="Note 14 2 4" xfId="54290"/>
    <cellStyle name="Note 14 3" xfId="54291"/>
    <cellStyle name="Note 14 4" xfId="54292"/>
    <cellStyle name="Note 14 5" xfId="54293"/>
    <cellStyle name="Note 15" xfId="54294"/>
    <cellStyle name="Note 15 2" xfId="54295"/>
    <cellStyle name="Note 15 2 2" xfId="54296"/>
    <cellStyle name="Note 15 2 3" xfId="54297"/>
    <cellStyle name="Note 15 3" xfId="54298"/>
    <cellStyle name="Note 15 3 2" xfId="54299"/>
    <cellStyle name="Note 15 4" xfId="54300"/>
    <cellStyle name="Note 15 5" xfId="54301"/>
    <cellStyle name="Note 15 6" xfId="54302"/>
    <cellStyle name="Note 15 7" xfId="54303"/>
    <cellStyle name="Note 15 8" xfId="54304"/>
    <cellStyle name="Note 15 9" xfId="54305"/>
    <cellStyle name="Note 16" xfId="54306"/>
    <cellStyle name="Note 16 2" xfId="54307"/>
    <cellStyle name="Note 16 3" xfId="54308"/>
    <cellStyle name="Note 16 4" xfId="54309"/>
    <cellStyle name="Note 16 5" xfId="54310"/>
    <cellStyle name="Note 16 6" xfId="54311"/>
    <cellStyle name="Note 16 7" xfId="54312"/>
    <cellStyle name="Note 16 8" xfId="54313"/>
    <cellStyle name="Note 17" xfId="54314"/>
    <cellStyle name="Note 17 10" xfId="54315"/>
    <cellStyle name="Note 17 10 2" xfId="54316"/>
    <cellStyle name="Note 17 11" xfId="54317"/>
    <cellStyle name="Note 17 11 2" xfId="54318"/>
    <cellStyle name="Note 17 12" xfId="54319"/>
    <cellStyle name="Note 17 13" xfId="54320"/>
    <cellStyle name="Note 17 2" xfId="54321"/>
    <cellStyle name="Note 17 3" xfId="54322"/>
    <cellStyle name="Note 17 4" xfId="54323"/>
    <cellStyle name="Note 17 5" xfId="54324"/>
    <cellStyle name="Note 17 6" xfId="54325"/>
    <cellStyle name="Note 17 6 2" xfId="54326"/>
    <cellStyle name="Note 17 6 2 2" xfId="54327"/>
    <cellStyle name="Note 17 6 2 2 2" xfId="54328"/>
    <cellStyle name="Note 17 6 2 2 2 2" xfId="54329"/>
    <cellStyle name="Note 17 6 2 2 3" xfId="54330"/>
    <cellStyle name="Note 17 6 2 3" xfId="54331"/>
    <cellStyle name="Note 17 6 2 3 2" xfId="54332"/>
    <cellStyle name="Note 17 6 2 4" xfId="54333"/>
    <cellStyle name="Note 17 6 2 4 2" xfId="54334"/>
    <cellStyle name="Note 17 6 2 5" xfId="54335"/>
    <cellStyle name="Note 17 6 2 5 2" xfId="54336"/>
    <cellStyle name="Note 17 6 2 6" xfId="54337"/>
    <cellStyle name="Note 17 6 3" xfId="54338"/>
    <cellStyle name="Note 17 6 3 2" xfId="54339"/>
    <cellStyle name="Note 17 6 3 2 2" xfId="54340"/>
    <cellStyle name="Note 17 6 3 3" xfId="54341"/>
    <cellStyle name="Note 17 6 4" xfId="54342"/>
    <cellStyle name="Note 17 6 4 2" xfId="54343"/>
    <cellStyle name="Note 17 6 5" xfId="54344"/>
    <cellStyle name="Note 17 6 5 2" xfId="54345"/>
    <cellStyle name="Note 17 6 6" xfId="54346"/>
    <cellStyle name="Note 17 6 6 2" xfId="54347"/>
    <cellStyle name="Note 17 6 7" xfId="54348"/>
    <cellStyle name="Note 17 7" xfId="54349"/>
    <cellStyle name="Note 17 7 2" xfId="54350"/>
    <cellStyle name="Note 17 7 2 2" xfId="54351"/>
    <cellStyle name="Note 17 7 2 2 2" xfId="54352"/>
    <cellStyle name="Note 17 7 2 3" xfId="54353"/>
    <cellStyle name="Note 17 7 3" xfId="54354"/>
    <cellStyle name="Note 17 7 3 2" xfId="54355"/>
    <cellStyle name="Note 17 7 4" xfId="54356"/>
    <cellStyle name="Note 17 7 4 2" xfId="54357"/>
    <cellStyle name="Note 17 7 4 2 2" xfId="54358"/>
    <cellStyle name="Note 17 7 4 3" xfId="54359"/>
    <cellStyle name="Note 17 7 5" xfId="54360"/>
    <cellStyle name="Note 17 7 5 2" xfId="54361"/>
    <cellStyle name="Note 17 7 6" xfId="54362"/>
    <cellStyle name="Note 17 8" xfId="54363"/>
    <cellStyle name="Note 17 8 2" xfId="54364"/>
    <cellStyle name="Note 17 8 2 2" xfId="54365"/>
    <cellStyle name="Note 17 8 3" xfId="54366"/>
    <cellStyle name="Note 17 9" xfId="54367"/>
    <cellStyle name="Note 17 9 2" xfId="54368"/>
    <cellStyle name="Note 18" xfId="54369"/>
    <cellStyle name="Note 18 10" xfId="54370"/>
    <cellStyle name="Note 18 10 2" xfId="54371"/>
    <cellStyle name="Note 18 11" xfId="54372"/>
    <cellStyle name="Note 18 11 2" xfId="54373"/>
    <cellStyle name="Note 18 12" xfId="54374"/>
    <cellStyle name="Note 18 2" xfId="54375"/>
    <cellStyle name="Note 18 3" xfId="54376"/>
    <cellStyle name="Note 18 4" xfId="54377"/>
    <cellStyle name="Note 18 5" xfId="54378"/>
    <cellStyle name="Note 18 6" xfId="54379"/>
    <cellStyle name="Note 18 6 2" xfId="54380"/>
    <cellStyle name="Note 18 6 2 2" xfId="54381"/>
    <cellStyle name="Note 18 6 2 2 2" xfId="54382"/>
    <cellStyle name="Note 18 6 2 2 2 2" xfId="54383"/>
    <cellStyle name="Note 18 6 2 2 3" xfId="54384"/>
    <cellStyle name="Note 18 6 2 3" xfId="54385"/>
    <cellStyle name="Note 18 6 2 3 2" xfId="54386"/>
    <cellStyle name="Note 18 6 2 4" xfId="54387"/>
    <cellStyle name="Note 18 6 2 4 2" xfId="54388"/>
    <cellStyle name="Note 18 6 2 5" xfId="54389"/>
    <cellStyle name="Note 18 6 2 5 2" xfId="54390"/>
    <cellStyle name="Note 18 6 2 6" xfId="54391"/>
    <cellStyle name="Note 18 6 3" xfId="54392"/>
    <cellStyle name="Note 18 6 3 2" xfId="54393"/>
    <cellStyle name="Note 18 6 3 2 2" xfId="54394"/>
    <cellStyle name="Note 18 6 3 3" xfId="54395"/>
    <cellStyle name="Note 18 6 4" xfId="54396"/>
    <cellStyle name="Note 18 6 4 2" xfId="54397"/>
    <cellStyle name="Note 18 6 5" xfId="54398"/>
    <cellStyle name="Note 18 6 5 2" xfId="54399"/>
    <cellStyle name="Note 18 6 6" xfId="54400"/>
    <cellStyle name="Note 18 6 6 2" xfId="54401"/>
    <cellStyle name="Note 18 6 6 2 2" xfId="54402"/>
    <cellStyle name="Note 18 6 6 3" xfId="54403"/>
    <cellStyle name="Note 18 6 7" xfId="54404"/>
    <cellStyle name="Note 18 7" xfId="54405"/>
    <cellStyle name="Note 18 7 2" xfId="54406"/>
    <cellStyle name="Note 18 7 2 2" xfId="54407"/>
    <cellStyle name="Note 18 7 2 2 2" xfId="54408"/>
    <cellStyle name="Note 18 7 2 3" xfId="54409"/>
    <cellStyle name="Note 18 7 3" xfId="54410"/>
    <cellStyle name="Note 18 7 3 2" xfId="54411"/>
    <cellStyle name="Note 18 7 4" xfId="54412"/>
    <cellStyle name="Note 18 7 4 2" xfId="54413"/>
    <cellStyle name="Note 18 7 5" xfId="54414"/>
    <cellStyle name="Note 18 7 5 2" xfId="54415"/>
    <cellStyle name="Note 18 7 6" xfId="54416"/>
    <cellStyle name="Note 18 8" xfId="54417"/>
    <cellStyle name="Note 18 8 2" xfId="54418"/>
    <cellStyle name="Note 18 8 2 2" xfId="54419"/>
    <cellStyle name="Note 18 8 3" xfId="54420"/>
    <cellStyle name="Note 18 9" xfId="54421"/>
    <cellStyle name="Note 18 9 2" xfId="54422"/>
    <cellStyle name="Note 19" xfId="54423"/>
    <cellStyle name="Note 19 2" xfId="54424"/>
    <cellStyle name="Note 19 3" xfId="54425"/>
    <cellStyle name="Note 19 4" xfId="54426"/>
    <cellStyle name="Note 2" xfId="54427"/>
    <cellStyle name="Note 2 10" xfId="54428"/>
    <cellStyle name="Note 2 11" xfId="54429"/>
    <cellStyle name="Note 2 12" xfId="54430"/>
    <cellStyle name="Note 2 13" xfId="54431"/>
    <cellStyle name="Note 2 14" xfId="54432"/>
    <cellStyle name="Note 2 15" xfId="54433"/>
    <cellStyle name="Note 2 16" xfId="54434"/>
    <cellStyle name="Note 2 17" xfId="54435"/>
    <cellStyle name="Note 2 18" xfId="54436"/>
    <cellStyle name="Note 2 19" xfId="54437"/>
    <cellStyle name="Note 2 2" xfId="54438"/>
    <cellStyle name="Note 2 2 2" xfId="54439"/>
    <cellStyle name="Note 2 2 2 2" xfId="54440"/>
    <cellStyle name="Note 2 2 3" xfId="54441"/>
    <cellStyle name="Note 2 20" xfId="54442"/>
    <cellStyle name="Note 2 21" xfId="54443"/>
    <cellStyle name="Note 2 22" xfId="54444"/>
    <cellStyle name="Note 2 23" xfId="54445"/>
    <cellStyle name="Note 2 24" xfId="54446"/>
    <cellStyle name="Note 2 25" xfId="54447"/>
    <cellStyle name="Note 2 26" xfId="54448"/>
    <cellStyle name="Note 2 27" xfId="54449"/>
    <cellStyle name="Note 2 28" xfId="54450"/>
    <cellStyle name="Note 2 29" xfId="54451"/>
    <cellStyle name="Note 2 3" xfId="54452"/>
    <cellStyle name="Note 2 3 2" xfId="54453"/>
    <cellStyle name="Note 2 30" xfId="54454"/>
    <cellStyle name="Note 2 31" xfId="54455"/>
    <cellStyle name="Note 2 32" xfId="54456"/>
    <cellStyle name="Note 2 33" xfId="54457"/>
    <cellStyle name="Note 2 34" xfId="54458"/>
    <cellStyle name="Note 2 35" xfId="54459"/>
    <cellStyle name="Note 2 36" xfId="54460"/>
    <cellStyle name="Note 2 37" xfId="54461"/>
    <cellStyle name="Note 2 38" xfId="54462"/>
    <cellStyle name="Note 2 38 2" xfId="54463"/>
    <cellStyle name="Note 2 38 2 2" xfId="54464"/>
    <cellStyle name="Note 2 39" xfId="54465"/>
    <cellStyle name="Note 2 4" xfId="54466"/>
    <cellStyle name="Note 2 40" xfId="54467"/>
    <cellStyle name="Note 2 41" xfId="54468"/>
    <cellStyle name="Note 2 42" xfId="54469"/>
    <cellStyle name="Note 2 43" xfId="54470"/>
    <cellStyle name="Note 2 44" xfId="54471"/>
    <cellStyle name="Note 2 45" xfId="54472"/>
    <cellStyle name="Note 2 46" xfId="54473"/>
    <cellStyle name="Note 2 47" xfId="54474"/>
    <cellStyle name="Note 2 48" xfId="54475"/>
    <cellStyle name="Note 2 49" xfId="54476"/>
    <cellStyle name="Note 2 5" xfId="54477"/>
    <cellStyle name="Note 2 50" xfId="54478"/>
    <cellStyle name="Note 2 51" xfId="54479"/>
    <cellStyle name="Note 2 52" xfId="54480"/>
    <cellStyle name="Note 2 53" xfId="54481"/>
    <cellStyle name="Note 2 54" xfId="54482"/>
    <cellStyle name="Note 2 55" xfId="54483"/>
    <cellStyle name="Note 2 56" xfId="54484"/>
    <cellStyle name="Note 2 57" xfId="54485"/>
    <cellStyle name="Note 2 58" xfId="54486"/>
    <cellStyle name="Note 2 59" xfId="54487"/>
    <cellStyle name="Note 2 6" xfId="54488"/>
    <cellStyle name="Note 2 60" xfId="54489"/>
    <cellStyle name="Note 2 61" xfId="54490"/>
    <cellStyle name="Note 2 62" xfId="54491"/>
    <cellStyle name="Note 2 63" xfId="54492"/>
    <cellStyle name="Note 2 64" xfId="54493"/>
    <cellStyle name="Note 2 65" xfId="54494"/>
    <cellStyle name="Note 2 66" xfId="54495"/>
    <cellStyle name="Note 2 67" xfId="54496"/>
    <cellStyle name="Note 2 68" xfId="54497"/>
    <cellStyle name="Note 2 69" xfId="54498"/>
    <cellStyle name="Note 2 7" xfId="54499"/>
    <cellStyle name="Note 2 70" xfId="54500"/>
    <cellStyle name="Note 2 71" xfId="54501"/>
    <cellStyle name="Note 2 72" xfId="54502"/>
    <cellStyle name="Note 2 73" xfId="54503"/>
    <cellStyle name="Note 2 74" xfId="54504"/>
    <cellStyle name="Note 2 75" xfId="54505"/>
    <cellStyle name="Note 2 76" xfId="54506"/>
    <cellStyle name="Note 2 77" xfId="54507"/>
    <cellStyle name="Note 2 78" xfId="54508"/>
    <cellStyle name="Note 2 79" xfId="54509"/>
    <cellStyle name="Note 2 8" xfId="54510"/>
    <cellStyle name="Note 2 80" xfId="54511"/>
    <cellStyle name="Note 2 81" xfId="54512"/>
    <cellStyle name="Note 2 82" xfId="54513"/>
    <cellStyle name="Note 2 83" xfId="54514"/>
    <cellStyle name="Note 2 84" xfId="54515"/>
    <cellStyle name="Note 2 85" xfId="54516"/>
    <cellStyle name="Note 2 86" xfId="54517"/>
    <cellStyle name="Note 2 87" xfId="54518"/>
    <cellStyle name="Note 2 88" xfId="54519"/>
    <cellStyle name="Note 2 9" xfId="54520"/>
    <cellStyle name="Note 20" xfId="54521"/>
    <cellStyle name="Note 20 2" xfId="54522"/>
    <cellStyle name="Note 20 3" xfId="54523"/>
    <cellStyle name="Note 20 4" xfId="54524"/>
    <cellStyle name="Note 21" xfId="54525"/>
    <cellStyle name="Note 21 2" xfId="54526"/>
    <cellStyle name="Note 21 3" xfId="54527"/>
    <cellStyle name="Note 21 4" xfId="54528"/>
    <cellStyle name="Note 22" xfId="54529"/>
    <cellStyle name="Note 22 2" xfId="54530"/>
    <cellStyle name="Note 22 3" xfId="54531"/>
    <cellStyle name="Note 22 4" xfId="54532"/>
    <cellStyle name="Note 23" xfId="54533"/>
    <cellStyle name="Note 23 2" xfId="54534"/>
    <cellStyle name="Note 23 3" xfId="54535"/>
    <cellStyle name="Note 23 4" xfId="54536"/>
    <cellStyle name="Note 24" xfId="54537"/>
    <cellStyle name="Note 24 2" xfId="54538"/>
    <cellStyle name="Note 24 3" xfId="54539"/>
    <cellStyle name="Note 24 4" xfId="54540"/>
    <cellStyle name="Note 25" xfId="54541"/>
    <cellStyle name="Note 25 2" xfId="54542"/>
    <cellStyle name="Note 25 3" xfId="54543"/>
    <cellStyle name="Note 25 4" xfId="54544"/>
    <cellStyle name="Note 26" xfId="54545"/>
    <cellStyle name="Note 26 2" xfId="54546"/>
    <cellStyle name="Note 26 3" xfId="54547"/>
    <cellStyle name="Note 26 4" xfId="54548"/>
    <cellStyle name="Note 27" xfId="54549"/>
    <cellStyle name="Note 27 2" xfId="54550"/>
    <cellStyle name="Note 27 2 2" xfId="54551"/>
    <cellStyle name="Note 27 2 2 2" xfId="54552"/>
    <cellStyle name="Note 27 3" xfId="54553"/>
    <cellStyle name="Note 27 4" xfId="54554"/>
    <cellStyle name="Note 28" xfId="54555"/>
    <cellStyle name="Note 28 2" xfId="54556"/>
    <cellStyle name="Note 28 3" xfId="54557"/>
    <cellStyle name="Note 28 4" xfId="54558"/>
    <cellStyle name="Note 29" xfId="54559"/>
    <cellStyle name="Note 29 2" xfId="54560"/>
    <cellStyle name="Note 29 3" xfId="54561"/>
    <cellStyle name="Note 29 4" xfId="54562"/>
    <cellStyle name="Note 3" xfId="54563"/>
    <cellStyle name="Note 3 10" xfId="54564"/>
    <cellStyle name="Note 3 11" xfId="54565"/>
    <cellStyle name="Note 3 12" xfId="54566"/>
    <cellStyle name="Note 3 13" xfId="54567"/>
    <cellStyle name="Note 3 14" xfId="54568"/>
    <cellStyle name="Note 3 15" xfId="54569"/>
    <cellStyle name="Note 3 16" xfId="54570"/>
    <cellStyle name="Note 3 17" xfId="54571"/>
    <cellStyle name="Note 3 18" xfId="54572"/>
    <cellStyle name="Note 3 19" xfId="54573"/>
    <cellStyle name="Note 3 2" xfId="54574"/>
    <cellStyle name="Note 3 2 2" xfId="54575"/>
    <cellStyle name="Note 3 2 2 2" xfId="54576"/>
    <cellStyle name="Note 3 2 3" xfId="54577"/>
    <cellStyle name="Note 3 20" xfId="54578"/>
    <cellStyle name="Note 3 21" xfId="54579"/>
    <cellStyle name="Note 3 22" xfId="54580"/>
    <cellStyle name="Note 3 23" xfId="54581"/>
    <cellStyle name="Note 3 24" xfId="54582"/>
    <cellStyle name="Note 3 25" xfId="54583"/>
    <cellStyle name="Note 3 26" xfId="54584"/>
    <cellStyle name="Note 3 27" xfId="54585"/>
    <cellStyle name="Note 3 28" xfId="54586"/>
    <cellStyle name="Note 3 29" xfId="54587"/>
    <cellStyle name="Note 3 3" xfId="54588"/>
    <cellStyle name="Note 3 3 2" xfId="54589"/>
    <cellStyle name="Note 3 30" xfId="54590"/>
    <cellStyle name="Note 3 31" xfId="54591"/>
    <cellStyle name="Note 3 32" xfId="54592"/>
    <cellStyle name="Note 3 33" xfId="54593"/>
    <cellStyle name="Note 3 34" xfId="54594"/>
    <cellStyle name="Note 3 35" xfId="54595"/>
    <cellStyle name="Note 3 36" xfId="54596"/>
    <cellStyle name="Note 3 37" xfId="54597"/>
    <cellStyle name="Note 3 38" xfId="54598"/>
    <cellStyle name="Note 3 39" xfId="54599"/>
    <cellStyle name="Note 3 4" xfId="54600"/>
    <cellStyle name="Note 3 40" xfId="54601"/>
    <cellStyle name="Note 3 41" xfId="54602"/>
    <cellStyle name="Note 3 42" xfId="54603"/>
    <cellStyle name="Note 3 43" xfId="54604"/>
    <cellStyle name="Note 3 44" xfId="54605"/>
    <cellStyle name="Note 3 45" xfId="54606"/>
    <cellStyle name="Note 3 46" xfId="54607"/>
    <cellStyle name="Note 3 47" xfId="54608"/>
    <cellStyle name="Note 3 48" xfId="54609"/>
    <cellStyle name="Note 3 49" xfId="54610"/>
    <cellStyle name="Note 3 5" xfId="54611"/>
    <cellStyle name="Note 3 50" xfId="54612"/>
    <cellStyle name="Note 3 51" xfId="54613"/>
    <cellStyle name="Note 3 52" xfId="54614"/>
    <cellStyle name="Note 3 53" xfId="54615"/>
    <cellStyle name="Note 3 54" xfId="54616"/>
    <cellStyle name="Note 3 55" xfId="54617"/>
    <cellStyle name="Note 3 56" xfId="54618"/>
    <cellStyle name="Note 3 57" xfId="54619"/>
    <cellStyle name="Note 3 58" xfId="54620"/>
    <cellStyle name="Note 3 59" xfId="54621"/>
    <cellStyle name="Note 3 6" xfId="54622"/>
    <cellStyle name="Note 3 60" xfId="54623"/>
    <cellStyle name="Note 3 61" xfId="54624"/>
    <cellStyle name="Note 3 62" xfId="54625"/>
    <cellStyle name="Note 3 63" xfId="54626"/>
    <cellStyle name="Note 3 64" xfId="54627"/>
    <cellStyle name="Note 3 65" xfId="54628"/>
    <cellStyle name="Note 3 66" xfId="54629"/>
    <cellStyle name="Note 3 67" xfId="54630"/>
    <cellStyle name="Note 3 68" xfId="54631"/>
    <cellStyle name="Note 3 69" xfId="54632"/>
    <cellStyle name="Note 3 7" xfId="54633"/>
    <cellStyle name="Note 3 70" xfId="54634"/>
    <cellStyle name="Note 3 71" xfId="54635"/>
    <cellStyle name="Note 3 72" xfId="54636"/>
    <cellStyle name="Note 3 73" xfId="54637"/>
    <cellStyle name="Note 3 74" xfId="54638"/>
    <cellStyle name="Note 3 75" xfId="54639"/>
    <cellStyle name="Note 3 76" xfId="54640"/>
    <cellStyle name="Note 3 77" xfId="54641"/>
    <cellStyle name="Note 3 78" xfId="54642"/>
    <cellStyle name="Note 3 79" xfId="54643"/>
    <cellStyle name="Note 3 8" xfId="54644"/>
    <cellStyle name="Note 3 80" xfId="54645"/>
    <cellStyle name="Note 3 81" xfId="54646"/>
    <cellStyle name="Note 3 82" xfId="54647"/>
    <cellStyle name="Note 3 83" xfId="54648"/>
    <cellStyle name="Note 3 84" xfId="54649"/>
    <cellStyle name="Note 3 85" xfId="54650"/>
    <cellStyle name="Note 3 86" xfId="54651"/>
    <cellStyle name="Note 3 87" xfId="54652"/>
    <cellStyle name="Note 3 88" xfId="54653"/>
    <cellStyle name="Note 3 9" xfId="54654"/>
    <cellStyle name="Note 30" xfId="54655"/>
    <cellStyle name="Note 30 2" xfId="54656"/>
    <cellStyle name="Note 30 3" xfId="54657"/>
    <cellStyle name="Note 30 4" xfId="54658"/>
    <cellStyle name="Note 31" xfId="54659"/>
    <cellStyle name="Note 31 2" xfId="54660"/>
    <cellStyle name="Note 31 3" xfId="54661"/>
    <cellStyle name="Note 31 4" xfId="54662"/>
    <cellStyle name="Note 32" xfId="54663"/>
    <cellStyle name="Note 32 2" xfId="54664"/>
    <cellStyle name="Note 32 3" xfId="54665"/>
    <cellStyle name="Note 32 4" xfId="54666"/>
    <cellStyle name="Note 33" xfId="54667"/>
    <cellStyle name="Note 33 2" xfId="54668"/>
    <cellStyle name="Note 33 3" xfId="54669"/>
    <cellStyle name="Note 33 4" xfId="54670"/>
    <cellStyle name="Note 33 4 2" xfId="54671"/>
    <cellStyle name="Note 33 4 2 2" xfId="54672"/>
    <cellStyle name="Note 34" xfId="54673"/>
    <cellStyle name="Note 34 2" xfId="54674"/>
    <cellStyle name="Note 34 3" xfId="54675"/>
    <cellStyle name="Note 34 4" xfId="54676"/>
    <cellStyle name="Note 35" xfId="54677"/>
    <cellStyle name="Note 35 2" xfId="54678"/>
    <cellStyle name="Note 35 3" xfId="54679"/>
    <cellStyle name="Note 35 4" xfId="54680"/>
    <cellStyle name="Note 36" xfId="54681"/>
    <cellStyle name="Note 36 2" xfId="54682"/>
    <cellStyle name="Note 36 3" xfId="54683"/>
    <cellStyle name="Note 36 4" xfId="54684"/>
    <cellStyle name="Note 37" xfId="54685"/>
    <cellStyle name="Note 37 2" xfId="54686"/>
    <cellStyle name="Note 37 3" xfId="54687"/>
    <cellStyle name="Note 37 4" xfId="54688"/>
    <cellStyle name="Note 38" xfId="54689"/>
    <cellStyle name="Note 38 2" xfId="54690"/>
    <cellStyle name="Note 38 3" xfId="54691"/>
    <cellStyle name="Note 38 4" xfId="54692"/>
    <cellStyle name="Note 38 4 2" xfId="54693"/>
    <cellStyle name="Note 38 4 2 2" xfId="54694"/>
    <cellStyle name="Note 39" xfId="54695"/>
    <cellStyle name="Note 39 2" xfId="54696"/>
    <cellStyle name="Note 39 3" xfId="54697"/>
    <cellStyle name="Note 39 4" xfId="54698"/>
    <cellStyle name="Note 4" xfId="54699"/>
    <cellStyle name="Note 4 10" xfId="54700"/>
    <cellStyle name="Note 4 11" xfId="54701"/>
    <cellStyle name="Note 4 12" xfId="54702"/>
    <cellStyle name="Note 4 13" xfId="54703"/>
    <cellStyle name="Note 4 13 2" xfId="54704"/>
    <cellStyle name="Note 4 13 2 2" xfId="54705"/>
    <cellStyle name="Note 4 14" xfId="54706"/>
    <cellStyle name="Note 4 15" xfId="54707"/>
    <cellStyle name="Note 4 16" xfId="54708"/>
    <cellStyle name="Note 4 17" xfId="54709"/>
    <cellStyle name="Note 4 18" xfId="54710"/>
    <cellStyle name="Note 4 19" xfId="54711"/>
    <cellStyle name="Note 4 2" xfId="54712"/>
    <cellStyle name="Note 4 2 2" xfId="54713"/>
    <cellStyle name="Note 4 2 2 2" xfId="54714"/>
    <cellStyle name="Note 4 2 3" xfId="54715"/>
    <cellStyle name="Note 4 20" xfId="54716"/>
    <cellStyle name="Note 4 21" xfId="54717"/>
    <cellStyle name="Note 4 22" xfId="54718"/>
    <cellStyle name="Note 4 23" xfId="54719"/>
    <cellStyle name="Note 4 24" xfId="54720"/>
    <cellStyle name="Note 4 25" xfId="54721"/>
    <cellStyle name="Note 4 26" xfId="54722"/>
    <cellStyle name="Note 4 27" xfId="54723"/>
    <cellStyle name="Note 4 28" xfId="54724"/>
    <cellStyle name="Note 4 29" xfId="54725"/>
    <cellStyle name="Note 4 3" xfId="54726"/>
    <cellStyle name="Note 4 3 2" xfId="54727"/>
    <cellStyle name="Note 4 30" xfId="54728"/>
    <cellStyle name="Note 4 31" xfId="54729"/>
    <cellStyle name="Note 4 32" xfId="54730"/>
    <cellStyle name="Note 4 33" xfId="54731"/>
    <cellStyle name="Note 4 34" xfId="54732"/>
    <cellStyle name="Note 4 35" xfId="54733"/>
    <cellStyle name="Note 4 36" xfId="54734"/>
    <cellStyle name="Note 4 37" xfId="54735"/>
    <cellStyle name="Note 4 38" xfId="54736"/>
    <cellStyle name="Note 4 39" xfId="54737"/>
    <cellStyle name="Note 4 4" xfId="54738"/>
    <cellStyle name="Note 4 40" xfId="54739"/>
    <cellStyle name="Note 4 41" xfId="54740"/>
    <cellStyle name="Note 4 42" xfId="54741"/>
    <cellStyle name="Note 4 43" xfId="54742"/>
    <cellStyle name="Note 4 44" xfId="54743"/>
    <cellStyle name="Note 4 45" xfId="54744"/>
    <cellStyle name="Note 4 46" xfId="54745"/>
    <cellStyle name="Note 4 47" xfId="54746"/>
    <cellStyle name="Note 4 48" xfId="54747"/>
    <cellStyle name="Note 4 49" xfId="54748"/>
    <cellStyle name="Note 4 5" xfId="54749"/>
    <cellStyle name="Note 4 50" xfId="54750"/>
    <cellStyle name="Note 4 51" xfId="54751"/>
    <cellStyle name="Note 4 52" xfId="54752"/>
    <cellStyle name="Note 4 53" xfId="54753"/>
    <cellStyle name="Note 4 54" xfId="54754"/>
    <cellStyle name="Note 4 55" xfId="54755"/>
    <cellStyle name="Note 4 56" xfId="54756"/>
    <cellStyle name="Note 4 57" xfId="54757"/>
    <cellStyle name="Note 4 58" xfId="54758"/>
    <cellStyle name="Note 4 59" xfId="54759"/>
    <cellStyle name="Note 4 6" xfId="54760"/>
    <cellStyle name="Note 4 60" xfId="54761"/>
    <cellStyle name="Note 4 61" xfId="54762"/>
    <cellStyle name="Note 4 62" xfId="54763"/>
    <cellStyle name="Note 4 63" xfId="54764"/>
    <cellStyle name="Note 4 64" xfId="54765"/>
    <cellStyle name="Note 4 65" xfId="54766"/>
    <cellStyle name="Note 4 66" xfId="54767"/>
    <cellStyle name="Note 4 67" xfId="54768"/>
    <cellStyle name="Note 4 67 2" xfId="54769"/>
    <cellStyle name="Note 4 67 2 2" xfId="54770"/>
    <cellStyle name="Note 4 68" xfId="54771"/>
    <cellStyle name="Note 4 69" xfId="54772"/>
    <cellStyle name="Note 4 7" xfId="54773"/>
    <cellStyle name="Note 4 70" xfId="54774"/>
    <cellStyle name="Note 4 71" xfId="54775"/>
    <cellStyle name="Note 4 72" xfId="54776"/>
    <cellStyle name="Note 4 73" xfId="54777"/>
    <cellStyle name="Note 4 74" xfId="54778"/>
    <cellStyle name="Note 4 75" xfId="54779"/>
    <cellStyle name="Note 4 76" xfId="54780"/>
    <cellStyle name="Note 4 77" xfId="54781"/>
    <cellStyle name="Note 4 78" xfId="54782"/>
    <cellStyle name="Note 4 79" xfId="54783"/>
    <cellStyle name="Note 4 8" xfId="54784"/>
    <cellStyle name="Note 4 80" xfId="54785"/>
    <cellStyle name="Note 4 81" xfId="54786"/>
    <cellStyle name="Note 4 82" xfId="54787"/>
    <cellStyle name="Note 4 83" xfId="54788"/>
    <cellStyle name="Note 4 84" xfId="54789"/>
    <cellStyle name="Note 4 85" xfId="54790"/>
    <cellStyle name="Note 4 86" xfId="54791"/>
    <cellStyle name="Note 4 87" xfId="54792"/>
    <cellStyle name="Note 4 88" xfId="54793"/>
    <cellStyle name="Note 4 9" xfId="54794"/>
    <cellStyle name="Note 40" xfId="54795"/>
    <cellStyle name="Note 40 2" xfId="54796"/>
    <cellStyle name="Note 40 3" xfId="54797"/>
    <cellStyle name="Note 40 4" xfId="54798"/>
    <cellStyle name="Note 41" xfId="54799"/>
    <cellStyle name="Note 42" xfId="54800"/>
    <cellStyle name="Note 42 2" xfId="54801"/>
    <cellStyle name="Note 42 2 2" xfId="54802"/>
    <cellStyle name="Note 42 2 2 2" xfId="54803"/>
    <cellStyle name="Note 42 2 3" xfId="54804"/>
    <cellStyle name="Note 42 3" xfId="54805"/>
    <cellStyle name="Note 42 3 2" xfId="54806"/>
    <cellStyle name="Note 42 4" xfId="54807"/>
    <cellStyle name="Note 42 4 2" xfId="54808"/>
    <cellStyle name="Note 42 5" xfId="54809"/>
    <cellStyle name="Note 42 5 2" xfId="54810"/>
    <cellStyle name="Note 42 6" xfId="54811"/>
    <cellStyle name="Note 43" xfId="54812"/>
    <cellStyle name="Note 43 2" xfId="54813"/>
    <cellStyle name="Note 43 2 2" xfId="54814"/>
    <cellStyle name="Note 43 3" xfId="54815"/>
    <cellStyle name="Note 44" xfId="54816"/>
    <cellStyle name="Note 44 2" xfId="54817"/>
    <cellStyle name="Note 45" xfId="54818"/>
    <cellStyle name="Note 45 2" xfId="54819"/>
    <cellStyle name="Note 46" xfId="54820"/>
    <cellStyle name="Note 5" xfId="54821"/>
    <cellStyle name="Note 5 10" xfId="54822"/>
    <cellStyle name="Note 5 11" xfId="54823"/>
    <cellStyle name="Note 5 12" xfId="54824"/>
    <cellStyle name="Note 5 13" xfId="54825"/>
    <cellStyle name="Note 5 14" xfId="54826"/>
    <cellStyle name="Note 5 15" xfId="54827"/>
    <cellStyle name="Note 5 16" xfId="54828"/>
    <cellStyle name="Note 5 17" xfId="54829"/>
    <cellStyle name="Note 5 18" xfId="54830"/>
    <cellStyle name="Note 5 19" xfId="54831"/>
    <cellStyle name="Note 5 2" xfId="54832"/>
    <cellStyle name="Note 5 2 2" xfId="54833"/>
    <cellStyle name="Note 5 2 3" xfId="54834"/>
    <cellStyle name="Note 5 20" xfId="54835"/>
    <cellStyle name="Note 5 21" xfId="54836"/>
    <cellStyle name="Note 5 22" xfId="54837"/>
    <cellStyle name="Note 5 22 2" xfId="54838"/>
    <cellStyle name="Note 5 22 2 2" xfId="54839"/>
    <cellStyle name="Note 5 23" xfId="54840"/>
    <cellStyle name="Note 5 24" xfId="54841"/>
    <cellStyle name="Note 5 25" xfId="54842"/>
    <cellStyle name="Note 5 26" xfId="54843"/>
    <cellStyle name="Note 5 27" xfId="54844"/>
    <cellStyle name="Note 5 28" xfId="54845"/>
    <cellStyle name="Note 5 29" xfId="54846"/>
    <cellStyle name="Note 5 3" xfId="54847"/>
    <cellStyle name="Note 5 3 2" xfId="54848"/>
    <cellStyle name="Note 5 30" xfId="54849"/>
    <cellStyle name="Note 5 31" xfId="54850"/>
    <cellStyle name="Note 5 32" xfId="54851"/>
    <cellStyle name="Note 5 33" xfId="54852"/>
    <cellStyle name="Note 5 34" xfId="54853"/>
    <cellStyle name="Note 5 35" xfId="54854"/>
    <cellStyle name="Note 5 36" xfId="54855"/>
    <cellStyle name="Note 5 37" xfId="54856"/>
    <cellStyle name="Note 5 38" xfId="54857"/>
    <cellStyle name="Note 5 39" xfId="54858"/>
    <cellStyle name="Note 5 4" xfId="54859"/>
    <cellStyle name="Note 5 40" xfId="54860"/>
    <cellStyle name="Note 5 41" xfId="54861"/>
    <cellStyle name="Note 5 42" xfId="54862"/>
    <cellStyle name="Note 5 43" xfId="54863"/>
    <cellStyle name="Note 5 44" xfId="54864"/>
    <cellStyle name="Note 5 45" xfId="54865"/>
    <cellStyle name="Note 5 46" xfId="54866"/>
    <cellStyle name="Note 5 47" xfId="54867"/>
    <cellStyle name="Note 5 48" xfId="54868"/>
    <cellStyle name="Note 5 49" xfId="54869"/>
    <cellStyle name="Note 5 5" xfId="54870"/>
    <cellStyle name="Note 5 50" xfId="54871"/>
    <cellStyle name="Note 5 51" xfId="54872"/>
    <cellStyle name="Note 5 52" xfId="54873"/>
    <cellStyle name="Note 5 53" xfId="54874"/>
    <cellStyle name="Note 5 54" xfId="54875"/>
    <cellStyle name="Note 5 55" xfId="54876"/>
    <cellStyle name="Note 5 56" xfId="54877"/>
    <cellStyle name="Note 5 57" xfId="54878"/>
    <cellStyle name="Note 5 58" xfId="54879"/>
    <cellStyle name="Note 5 59" xfId="54880"/>
    <cellStyle name="Note 5 6" xfId="54881"/>
    <cellStyle name="Note 5 60" xfId="54882"/>
    <cellStyle name="Note 5 61" xfId="54883"/>
    <cellStyle name="Note 5 62" xfId="54884"/>
    <cellStyle name="Note 5 63" xfId="54885"/>
    <cellStyle name="Note 5 64" xfId="54886"/>
    <cellStyle name="Note 5 65" xfId="54887"/>
    <cellStyle name="Note 5 66" xfId="54888"/>
    <cellStyle name="Note 5 67" xfId="54889"/>
    <cellStyle name="Note 5 68" xfId="54890"/>
    <cellStyle name="Note 5 69" xfId="54891"/>
    <cellStyle name="Note 5 7" xfId="54892"/>
    <cellStyle name="Note 5 70" xfId="54893"/>
    <cellStyle name="Note 5 71" xfId="54894"/>
    <cellStyle name="Note 5 72" xfId="54895"/>
    <cellStyle name="Note 5 73" xfId="54896"/>
    <cellStyle name="Note 5 74" xfId="54897"/>
    <cellStyle name="Note 5 75" xfId="54898"/>
    <cellStyle name="Note 5 76" xfId="54899"/>
    <cellStyle name="Note 5 77" xfId="54900"/>
    <cellStyle name="Note 5 78" xfId="54901"/>
    <cellStyle name="Note 5 79" xfId="54902"/>
    <cellStyle name="Note 5 8" xfId="54903"/>
    <cellStyle name="Note 5 80" xfId="54904"/>
    <cellStyle name="Note 5 81" xfId="54905"/>
    <cellStyle name="Note 5 82" xfId="54906"/>
    <cellStyle name="Note 5 83" xfId="54907"/>
    <cellStyle name="Note 5 83 2" xfId="54908"/>
    <cellStyle name="Note 5 83 2 2" xfId="54909"/>
    <cellStyle name="Note 5 84" xfId="54910"/>
    <cellStyle name="Note 5 85" xfId="54911"/>
    <cellStyle name="Note 5 86" xfId="54912"/>
    <cellStyle name="Note 5 87" xfId="54913"/>
    <cellStyle name="Note 5 88" xfId="54914"/>
    <cellStyle name="Note 5 9" xfId="54915"/>
    <cellStyle name="Note 6" xfId="54916"/>
    <cellStyle name="Note 6 10" xfId="54917"/>
    <cellStyle name="Note 6 10 2" xfId="54918"/>
    <cellStyle name="Note 6 10 3" xfId="54919"/>
    <cellStyle name="Note 6 10 4" xfId="54920"/>
    <cellStyle name="Note 6 10 5" xfId="54921"/>
    <cellStyle name="Note 6 10 6" xfId="54922"/>
    <cellStyle name="Note 6 11" xfId="54923"/>
    <cellStyle name="Note 6 11 2" xfId="54924"/>
    <cellStyle name="Note 6 11 2 2" xfId="54925"/>
    <cellStyle name="Note 6 11 2 2 2" xfId="54926"/>
    <cellStyle name="Note 6 11 3" xfId="54927"/>
    <cellStyle name="Note 6 11 3 2" xfId="54928"/>
    <cellStyle name="Note 6 11 4" xfId="54929"/>
    <cellStyle name="Note 6 11 5" xfId="54930"/>
    <cellStyle name="Note 6 11 6" xfId="54931"/>
    <cellStyle name="Note 6 11 7" xfId="54932"/>
    <cellStyle name="Note 6 11 8" xfId="54933"/>
    <cellStyle name="Note 6 12" xfId="54934"/>
    <cellStyle name="Note 6 12 2" xfId="54935"/>
    <cellStyle name="Note 6 12 3" xfId="54936"/>
    <cellStyle name="Note 6 12 4" xfId="54937"/>
    <cellStyle name="Note 6 12 5" xfId="54938"/>
    <cellStyle name="Note 6 12 6" xfId="54939"/>
    <cellStyle name="Note 6 13" xfId="54940"/>
    <cellStyle name="Note 6 13 2" xfId="54941"/>
    <cellStyle name="Note 6 14" xfId="54942"/>
    <cellStyle name="Note 6 15" xfId="54943"/>
    <cellStyle name="Note 6 16" xfId="54944"/>
    <cellStyle name="Note 6 17" xfId="54945"/>
    <cellStyle name="Note 6 18" xfId="54946"/>
    <cellStyle name="Note 6 19" xfId="54947"/>
    <cellStyle name="Note 6 2" xfId="54948"/>
    <cellStyle name="Note 6 2 10" xfId="54949"/>
    <cellStyle name="Note 6 2 11" xfId="54950"/>
    <cellStyle name="Note 6 2 12" xfId="54951"/>
    <cellStyle name="Note 6 2 13" xfId="54952"/>
    <cellStyle name="Note 6 2 14" xfId="54953"/>
    <cellStyle name="Note 6 2 2" xfId="54954"/>
    <cellStyle name="Note 6 2 2 10" xfId="54955"/>
    <cellStyle name="Note 6 2 2 11" xfId="54956"/>
    <cellStyle name="Note 6 2 2 2" xfId="54957"/>
    <cellStyle name="Note 6 2 2 2 2" xfId="54958"/>
    <cellStyle name="Note 6 2 2 2 2 2" xfId="54959"/>
    <cellStyle name="Note 6 2 2 2 2 3" xfId="54960"/>
    <cellStyle name="Note 6 2 2 2 2 4" xfId="54961"/>
    <cellStyle name="Note 6 2 2 2 2 5" xfId="54962"/>
    <cellStyle name="Note 6 2 2 2 2 6" xfId="54963"/>
    <cellStyle name="Note 6 2 2 2 3" xfId="54964"/>
    <cellStyle name="Note 6 2 2 2 3 2" xfId="54965"/>
    <cellStyle name="Note 6 2 2 2 3 2 2" xfId="54966"/>
    <cellStyle name="Note 6 2 2 2 3 2 2 2" xfId="54967"/>
    <cellStyle name="Note 6 2 2 2 3 2 3" xfId="54968"/>
    <cellStyle name="Note 6 2 2 2 3 3" xfId="54969"/>
    <cellStyle name="Note 6 2 2 2 3 4" xfId="54970"/>
    <cellStyle name="Note 6 2 2 2 3 5" xfId="54971"/>
    <cellStyle name="Note 6 2 2 2 3 6" xfId="54972"/>
    <cellStyle name="Note 6 2 2 2 4" xfId="54973"/>
    <cellStyle name="Note 6 2 2 2 4 2" xfId="54974"/>
    <cellStyle name="Note 6 2 2 2 5" xfId="54975"/>
    <cellStyle name="Note 6 2 2 2 6" xfId="54976"/>
    <cellStyle name="Note 6 2 2 2 6 2" xfId="54977"/>
    <cellStyle name="Note 6 2 2 2 6 2 2" xfId="54978"/>
    <cellStyle name="Note 6 2 2 2 7" xfId="54979"/>
    <cellStyle name="Note 6 2 2 2 8" xfId="54980"/>
    <cellStyle name="Note 6 2 2 2 9" xfId="54981"/>
    <cellStyle name="Note 6 2 2 3" xfId="54982"/>
    <cellStyle name="Note 6 2 2 3 2" xfId="54983"/>
    <cellStyle name="Note 6 2 2 3 3" xfId="54984"/>
    <cellStyle name="Note 6 2 2 3 4" xfId="54985"/>
    <cellStyle name="Note 6 2 2 3 5" xfId="54986"/>
    <cellStyle name="Note 6 2 2 3 6" xfId="54987"/>
    <cellStyle name="Note 6 2 2 4" xfId="54988"/>
    <cellStyle name="Note 6 2 2 4 2" xfId="54989"/>
    <cellStyle name="Note 6 2 2 4 3" xfId="54990"/>
    <cellStyle name="Note 6 2 2 4 4" xfId="54991"/>
    <cellStyle name="Note 6 2 2 4 5" xfId="54992"/>
    <cellStyle name="Note 6 2 2 4 6" xfId="54993"/>
    <cellStyle name="Note 6 2 2 5" xfId="54994"/>
    <cellStyle name="Note 6 2 2 5 2" xfId="54995"/>
    <cellStyle name="Note 6 2 2 5 3" xfId="54996"/>
    <cellStyle name="Note 6 2 2 5 4" xfId="54997"/>
    <cellStyle name="Note 6 2 2 5 5" xfId="54998"/>
    <cellStyle name="Note 6 2 2 5 6" xfId="54999"/>
    <cellStyle name="Note 6 2 2 6" xfId="55000"/>
    <cellStyle name="Note 6 2 2 6 2" xfId="55001"/>
    <cellStyle name="Note 6 2 2 6 2 2" xfId="55002"/>
    <cellStyle name="Note 6 2 2 6 3" xfId="55003"/>
    <cellStyle name="Note 6 2 2 6 4" xfId="55004"/>
    <cellStyle name="Note 6 2 2 6 5" xfId="55005"/>
    <cellStyle name="Note 6 2 2 6 6" xfId="55006"/>
    <cellStyle name="Note 6 2 2 6 7" xfId="55007"/>
    <cellStyle name="Note 6 2 2 6 8" xfId="55008"/>
    <cellStyle name="Note 6 2 2 7" xfId="55009"/>
    <cellStyle name="Note 6 2 2 8" xfId="55010"/>
    <cellStyle name="Note 6 2 2 9" xfId="55011"/>
    <cellStyle name="Note 6 2 3" xfId="55012"/>
    <cellStyle name="Note 6 2 3 2" xfId="55013"/>
    <cellStyle name="Note 6 2 3 3" xfId="55014"/>
    <cellStyle name="Note 6 2 3 4" xfId="55015"/>
    <cellStyle name="Note 6 2 3 5" xfId="55016"/>
    <cellStyle name="Note 6 2 3 6" xfId="55017"/>
    <cellStyle name="Note 6 2 4" xfId="55018"/>
    <cellStyle name="Note 6 2 4 2" xfId="55019"/>
    <cellStyle name="Note 6 2 4 2 2" xfId="55020"/>
    <cellStyle name="Note 6 2 4 2 2 2" xfId="55021"/>
    <cellStyle name="Note 6 2 4 2 2 3" xfId="55022"/>
    <cellStyle name="Note 6 2 4 2 3" xfId="55023"/>
    <cellStyle name="Note 6 2 4 2 4" xfId="55024"/>
    <cellStyle name="Note 6 2 4 2 5" xfId="55025"/>
    <cellStyle name="Note 6 2 4 2 6" xfId="55026"/>
    <cellStyle name="Note 6 2 4 2 7" xfId="55027"/>
    <cellStyle name="Note 6 2 4 2 8" xfId="55028"/>
    <cellStyle name="Note 6 2 4 3" xfId="55029"/>
    <cellStyle name="Note 6 2 4 3 2" xfId="55030"/>
    <cellStyle name="Note 6 2 4 3 2 2" xfId="55031"/>
    <cellStyle name="Note 6 2 4 3 3" xfId="55032"/>
    <cellStyle name="Note 6 2 4 3 4" xfId="55033"/>
    <cellStyle name="Note 6 2 4 3 5" xfId="55034"/>
    <cellStyle name="Note 6 2 4 3 6" xfId="55035"/>
    <cellStyle name="Note 6 2 4 3 7" xfId="55036"/>
    <cellStyle name="Note 6 2 4 3 8" xfId="55037"/>
    <cellStyle name="Note 6 2 4 4" xfId="55038"/>
    <cellStyle name="Note 6 2 4 5" xfId="55039"/>
    <cellStyle name="Note 6 2 4 6" xfId="55040"/>
    <cellStyle name="Note 6 2 4 7" xfId="55041"/>
    <cellStyle name="Note 6 2 4 8" xfId="55042"/>
    <cellStyle name="Note 6 2 5" xfId="55043"/>
    <cellStyle name="Note 6 2 5 2" xfId="55044"/>
    <cellStyle name="Note 6 2 5 2 2" xfId="55045"/>
    <cellStyle name="Note 6 2 5 3" xfId="55046"/>
    <cellStyle name="Note 6 2 5 4" xfId="55047"/>
    <cellStyle name="Note 6 2 5 5" xfId="55048"/>
    <cellStyle name="Note 6 2 5 6" xfId="55049"/>
    <cellStyle name="Note 6 2 5 7" xfId="55050"/>
    <cellStyle name="Note 6 2 5 8" xfId="55051"/>
    <cellStyle name="Note 6 2 6" xfId="55052"/>
    <cellStyle name="Note 6 2 6 2" xfId="55053"/>
    <cellStyle name="Note 6 2 6 2 2" xfId="55054"/>
    <cellStyle name="Note 6 2 6 3" xfId="55055"/>
    <cellStyle name="Note 6 2 6 4" xfId="55056"/>
    <cellStyle name="Note 6 2 6 5" xfId="55057"/>
    <cellStyle name="Note 6 2 6 6" xfId="55058"/>
    <cellStyle name="Note 6 2 6 7" xfId="55059"/>
    <cellStyle name="Note 6 2 6 8" xfId="55060"/>
    <cellStyle name="Note 6 2 7" xfId="55061"/>
    <cellStyle name="Note 6 2 7 2" xfId="55062"/>
    <cellStyle name="Note 6 2 7 2 2" xfId="55063"/>
    <cellStyle name="Note 6 2 7 3" xfId="55064"/>
    <cellStyle name="Note 6 2 7 4" xfId="55065"/>
    <cellStyle name="Note 6 2 7 5" xfId="55066"/>
    <cellStyle name="Note 6 2 7 6" xfId="55067"/>
    <cellStyle name="Note 6 2 8" xfId="55068"/>
    <cellStyle name="Note 6 2 8 2" xfId="55069"/>
    <cellStyle name="Note 6 2 8 2 2" xfId="55070"/>
    <cellStyle name="Note 6 2 9" xfId="55071"/>
    <cellStyle name="Note 6 2 9 2" xfId="55072"/>
    <cellStyle name="Note 6 20" xfId="55073"/>
    <cellStyle name="Note 6 21" xfId="55074"/>
    <cellStyle name="Note 6 22" xfId="55075"/>
    <cellStyle name="Note 6 23" xfId="55076"/>
    <cellStyle name="Note 6 24" xfId="55077"/>
    <cellStyle name="Note 6 25" xfId="55078"/>
    <cellStyle name="Note 6 26" xfId="55079"/>
    <cellStyle name="Note 6 27" xfId="55080"/>
    <cellStyle name="Note 6 28" xfId="55081"/>
    <cellStyle name="Note 6 29" xfId="55082"/>
    <cellStyle name="Note 6 29 2" xfId="55083"/>
    <cellStyle name="Note 6 3" xfId="55084"/>
    <cellStyle name="Note 6 3 2" xfId="55085"/>
    <cellStyle name="Note 6 3 3" xfId="55086"/>
    <cellStyle name="Note 6 3 4" xfId="55087"/>
    <cellStyle name="Note 6 3 5" xfId="55088"/>
    <cellStyle name="Note 6 3 6" xfId="55089"/>
    <cellStyle name="Note 6 30" xfId="55090"/>
    <cellStyle name="Note 6 31" xfId="55091"/>
    <cellStyle name="Note 6 32" xfId="55092"/>
    <cellStyle name="Note 6 33" xfId="55093"/>
    <cellStyle name="Note 6 34" xfId="55094"/>
    <cellStyle name="Note 6 4" xfId="55095"/>
    <cellStyle name="Note 6 4 2" xfId="55096"/>
    <cellStyle name="Note 6 4 3" xfId="55097"/>
    <cellStyle name="Note 6 4 4" xfId="55098"/>
    <cellStyle name="Note 6 4 5" xfId="55099"/>
    <cellStyle name="Note 6 4 6" xfId="55100"/>
    <cellStyle name="Note 6 5" xfId="55101"/>
    <cellStyle name="Note 6 5 2" xfId="55102"/>
    <cellStyle name="Note 6 5 3" xfId="55103"/>
    <cellStyle name="Note 6 5 4" xfId="55104"/>
    <cellStyle name="Note 6 5 5" xfId="55105"/>
    <cellStyle name="Note 6 5 6" xfId="55106"/>
    <cellStyle name="Note 6 6" xfId="55107"/>
    <cellStyle name="Note 6 6 2" xfId="55108"/>
    <cellStyle name="Note 6 6 3" xfId="55109"/>
    <cellStyle name="Note 6 6 4" xfId="55110"/>
    <cellStyle name="Note 6 6 5" xfId="55111"/>
    <cellStyle name="Note 6 6 6" xfId="55112"/>
    <cellStyle name="Note 6 7" xfId="55113"/>
    <cellStyle name="Note 6 7 2" xfId="55114"/>
    <cellStyle name="Note 6 7 2 2" xfId="55115"/>
    <cellStyle name="Note 6 7 2 2 2" xfId="55116"/>
    <cellStyle name="Note 6 7 3" xfId="55117"/>
    <cellStyle name="Note 6 7 3 2" xfId="55118"/>
    <cellStyle name="Note 6 7 4" xfId="55119"/>
    <cellStyle name="Note 6 7 5" xfId="55120"/>
    <cellStyle name="Note 6 7 6" xfId="55121"/>
    <cellStyle name="Note 6 7 7" xfId="55122"/>
    <cellStyle name="Note 6 7 8" xfId="55123"/>
    <cellStyle name="Note 6 8" xfId="55124"/>
    <cellStyle name="Note 6 8 10" xfId="55125"/>
    <cellStyle name="Note 6 8 2" xfId="55126"/>
    <cellStyle name="Note 6 8 2 2" xfId="55127"/>
    <cellStyle name="Note 6 8 2 3" xfId="55128"/>
    <cellStyle name="Note 6 8 2 4" xfId="55129"/>
    <cellStyle name="Note 6 8 2 5" xfId="55130"/>
    <cellStyle name="Note 6 8 2 6" xfId="55131"/>
    <cellStyle name="Note 6 8 3" xfId="55132"/>
    <cellStyle name="Note 6 8 3 2" xfId="55133"/>
    <cellStyle name="Note 6 8 3 3" xfId="55134"/>
    <cellStyle name="Note 6 8 3 4" xfId="55135"/>
    <cellStyle name="Note 6 8 3 5" xfId="55136"/>
    <cellStyle name="Note 6 8 3 6" xfId="55137"/>
    <cellStyle name="Note 6 8 4" xfId="55138"/>
    <cellStyle name="Note 6 8 4 2" xfId="55139"/>
    <cellStyle name="Note 6 8 4 2 2" xfId="55140"/>
    <cellStyle name="Note 6 8 5" xfId="55141"/>
    <cellStyle name="Note 6 8 5 2" xfId="55142"/>
    <cellStyle name="Note 6 8 6" xfId="55143"/>
    <cellStyle name="Note 6 8 7" xfId="55144"/>
    <cellStyle name="Note 6 8 8" xfId="55145"/>
    <cellStyle name="Note 6 8 9" xfId="55146"/>
    <cellStyle name="Note 6 9" xfId="55147"/>
    <cellStyle name="Note 6 9 2" xfId="55148"/>
    <cellStyle name="Note 6 9 3" xfId="55149"/>
    <cellStyle name="Note 6 9 4" xfId="55150"/>
    <cellStyle name="Note 6 9 5" xfId="55151"/>
    <cellStyle name="Note 6 9 6" xfId="55152"/>
    <cellStyle name="Note 7" xfId="55153"/>
    <cellStyle name="Note 7 10" xfId="55154"/>
    <cellStyle name="Note 7 10 2" xfId="55155"/>
    <cellStyle name="Note 7 10 3" xfId="55156"/>
    <cellStyle name="Note 7 10 4" xfId="55157"/>
    <cellStyle name="Note 7 10 5" xfId="55158"/>
    <cellStyle name="Note 7 10 6" xfId="55159"/>
    <cellStyle name="Note 7 11" xfId="55160"/>
    <cellStyle name="Note 7 11 2" xfId="55161"/>
    <cellStyle name="Note 7 11 2 2" xfId="55162"/>
    <cellStyle name="Note 7 11 2 2 2" xfId="55163"/>
    <cellStyle name="Note 7 11 3" xfId="55164"/>
    <cellStyle name="Note 7 11 3 2" xfId="55165"/>
    <cellStyle name="Note 7 11 4" xfId="55166"/>
    <cellStyle name="Note 7 11 5" xfId="55167"/>
    <cellStyle name="Note 7 11 6" xfId="55168"/>
    <cellStyle name="Note 7 11 7" xfId="55169"/>
    <cellStyle name="Note 7 11 8" xfId="55170"/>
    <cellStyle name="Note 7 12" xfId="55171"/>
    <cellStyle name="Note 7 12 2" xfId="55172"/>
    <cellStyle name="Note 7 12 3" xfId="55173"/>
    <cellStyle name="Note 7 12 4" xfId="55174"/>
    <cellStyle name="Note 7 12 5" xfId="55175"/>
    <cellStyle name="Note 7 12 6" xfId="55176"/>
    <cellStyle name="Note 7 13" xfId="55177"/>
    <cellStyle name="Note 7 13 2" xfId="55178"/>
    <cellStyle name="Note 7 14" xfId="55179"/>
    <cellStyle name="Note 7 15" xfId="55180"/>
    <cellStyle name="Note 7 16" xfId="55181"/>
    <cellStyle name="Note 7 17" xfId="55182"/>
    <cellStyle name="Note 7 18" xfId="55183"/>
    <cellStyle name="Note 7 19" xfId="55184"/>
    <cellStyle name="Note 7 2" xfId="55185"/>
    <cellStyle name="Note 7 2 10" xfId="55186"/>
    <cellStyle name="Note 7 2 11" xfId="55187"/>
    <cellStyle name="Note 7 2 11 2" xfId="55188"/>
    <cellStyle name="Note 7 2 11 2 2" xfId="55189"/>
    <cellStyle name="Note 7 2 12" xfId="55190"/>
    <cellStyle name="Note 7 2 13" xfId="55191"/>
    <cellStyle name="Note 7 2 14" xfId="55192"/>
    <cellStyle name="Note 7 2 2" xfId="55193"/>
    <cellStyle name="Note 7 2 2 10" xfId="55194"/>
    <cellStyle name="Note 7 2 2 11" xfId="55195"/>
    <cellStyle name="Note 7 2 2 2" xfId="55196"/>
    <cellStyle name="Note 7 2 2 2 2" xfId="55197"/>
    <cellStyle name="Note 7 2 2 2 2 2" xfId="55198"/>
    <cellStyle name="Note 7 2 2 2 2 3" xfId="55199"/>
    <cellStyle name="Note 7 2 2 2 2 4" xfId="55200"/>
    <cellStyle name="Note 7 2 2 2 2 5" xfId="55201"/>
    <cellStyle name="Note 7 2 2 2 2 6" xfId="55202"/>
    <cellStyle name="Note 7 2 2 2 3" xfId="55203"/>
    <cellStyle name="Note 7 2 2 2 3 2" xfId="55204"/>
    <cellStyle name="Note 7 2 2 2 3 3" xfId="55205"/>
    <cellStyle name="Note 7 2 2 2 3 4" xfId="55206"/>
    <cellStyle name="Note 7 2 2 2 3 5" xfId="55207"/>
    <cellStyle name="Note 7 2 2 2 3 6" xfId="55208"/>
    <cellStyle name="Note 7 2 2 2 4" xfId="55209"/>
    <cellStyle name="Note 7 2 2 2 4 2" xfId="55210"/>
    <cellStyle name="Note 7 2 2 2 5" xfId="55211"/>
    <cellStyle name="Note 7 2 2 2 6" xfId="55212"/>
    <cellStyle name="Note 7 2 2 2 7" xfId="55213"/>
    <cellStyle name="Note 7 2 2 2 8" xfId="55214"/>
    <cellStyle name="Note 7 2 2 2 9" xfId="55215"/>
    <cellStyle name="Note 7 2 2 3" xfId="55216"/>
    <cellStyle name="Note 7 2 2 3 2" xfId="55217"/>
    <cellStyle name="Note 7 2 2 3 3" xfId="55218"/>
    <cellStyle name="Note 7 2 2 3 4" xfId="55219"/>
    <cellStyle name="Note 7 2 2 3 5" xfId="55220"/>
    <cellStyle name="Note 7 2 2 3 6" xfId="55221"/>
    <cellStyle name="Note 7 2 2 4" xfId="55222"/>
    <cellStyle name="Note 7 2 2 4 2" xfId="55223"/>
    <cellStyle name="Note 7 2 2 4 3" xfId="55224"/>
    <cellStyle name="Note 7 2 2 4 4" xfId="55225"/>
    <cellStyle name="Note 7 2 2 4 5" xfId="55226"/>
    <cellStyle name="Note 7 2 2 4 6" xfId="55227"/>
    <cellStyle name="Note 7 2 2 5" xfId="55228"/>
    <cellStyle name="Note 7 2 2 5 2" xfId="55229"/>
    <cellStyle name="Note 7 2 2 5 3" xfId="55230"/>
    <cellStyle name="Note 7 2 2 5 4" xfId="55231"/>
    <cellStyle name="Note 7 2 2 5 5" xfId="55232"/>
    <cellStyle name="Note 7 2 2 5 6" xfId="55233"/>
    <cellStyle name="Note 7 2 2 6" xfId="55234"/>
    <cellStyle name="Note 7 2 2 6 2" xfId="55235"/>
    <cellStyle name="Note 7 2 2 6 2 2" xfId="55236"/>
    <cellStyle name="Note 7 2 2 6 3" xfId="55237"/>
    <cellStyle name="Note 7 2 2 6 4" xfId="55238"/>
    <cellStyle name="Note 7 2 2 6 5" xfId="55239"/>
    <cellStyle name="Note 7 2 2 6 6" xfId="55240"/>
    <cellStyle name="Note 7 2 2 6 7" xfId="55241"/>
    <cellStyle name="Note 7 2 2 6 8" xfId="55242"/>
    <cellStyle name="Note 7 2 2 7" xfId="55243"/>
    <cellStyle name="Note 7 2 2 8" xfId="55244"/>
    <cellStyle name="Note 7 2 2 9" xfId="55245"/>
    <cellStyle name="Note 7 2 3" xfId="55246"/>
    <cellStyle name="Note 7 2 3 2" xfId="55247"/>
    <cellStyle name="Note 7 2 3 3" xfId="55248"/>
    <cellStyle name="Note 7 2 3 4" xfId="55249"/>
    <cellStyle name="Note 7 2 3 5" xfId="55250"/>
    <cellStyle name="Note 7 2 3 6" xfId="55251"/>
    <cellStyle name="Note 7 2 4" xfId="55252"/>
    <cellStyle name="Note 7 2 4 2" xfId="55253"/>
    <cellStyle name="Note 7 2 4 2 2" xfId="55254"/>
    <cellStyle name="Note 7 2 4 2 2 2" xfId="55255"/>
    <cellStyle name="Note 7 2 4 2 3" xfId="55256"/>
    <cellStyle name="Note 7 2 4 2 4" xfId="55257"/>
    <cellStyle name="Note 7 2 4 2 5" xfId="55258"/>
    <cellStyle name="Note 7 2 4 2 6" xfId="55259"/>
    <cellStyle name="Note 7 2 4 2 7" xfId="55260"/>
    <cellStyle name="Note 7 2 4 2 8" xfId="55261"/>
    <cellStyle name="Note 7 2 4 3" xfId="55262"/>
    <cellStyle name="Note 7 2 4 3 2" xfId="55263"/>
    <cellStyle name="Note 7 2 4 3 2 2" xfId="55264"/>
    <cellStyle name="Note 7 2 4 3 3" xfId="55265"/>
    <cellStyle name="Note 7 2 4 3 4" xfId="55266"/>
    <cellStyle name="Note 7 2 4 3 5" xfId="55267"/>
    <cellStyle name="Note 7 2 4 3 6" xfId="55268"/>
    <cellStyle name="Note 7 2 4 3 7" xfId="55269"/>
    <cellStyle name="Note 7 2 4 3 8" xfId="55270"/>
    <cellStyle name="Note 7 2 4 4" xfId="55271"/>
    <cellStyle name="Note 7 2 4 5" xfId="55272"/>
    <cellStyle name="Note 7 2 4 6" xfId="55273"/>
    <cellStyle name="Note 7 2 4 7" xfId="55274"/>
    <cellStyle name="Note 7 2 4 8" xfId="55275"/>
    <cellStyle name="Note 7 2 5" xfId="55276"/>
    <cellStyle name="Note 7 2 5 2" xfId="55277"/>
    <cellStyle name="Note 7 2 5 2 2" xfId="55278"/>
    <cellStyle name="Note 7 2 5 3" xfId="55279"/>
    <cellStyle name="Note 7 2 5 4" xfId="55280"/>
    <cellStyle name="Note 7 2 5 5" xfId="55281"/>
    <cellStyle name="Note 7 2 5 6" xfId="55282"/>
    <cellStyle name="Note 7 2 5 7" xfId="55283"/>
    <cellStyle name="Note 7 2 5 8" xfId="55284"/>
    <cellStyle name="Note 7 2 6" xfId="55285"/>
    <cellStyle name="Note 7 2 6 2" xfId="55286"/>
    <cellStyle name="Note 7 2 6 2 2" xfId="55287"/>
    <cellStyle name="Note 7 2 6 3" xfId="55288"/>
    <cellStyle name="Note 7 2 6 4" xfId="55289"/>
    <cellStyle name="Note 7 2 6 5" xfId="55290"/>
    <cellStyle name="Note 7 2 6 6" xfId="55291"/>
    <cellStyle name="Note 7 2 6 7" xfId="55292"/>
    <cellStyle name="Note 7 2 6 8" xfId="55293"/>
    <cellStyle name="Note 7 2 7" xfId="55294"/>
    <cellStyle name="Note 7 2 7 2" xfId="55295"/>
    <cellStyle name="Note 7 2 7 3" xfId="55296"/>
    <cellStyle name="Note 7 2 7 4" xfId="55297"/>
    <cellStyle name="Note 7 2 7 5" xfId="55298"/>
    <cellStyle name="Note 7 2 7 6" xfId="55299"/>
    <cellStyle name="Note 7 2 8" xfId="55300"/>
    <cellStyle name="Note 7 2 8 2" xfId="55301"/>
    <cellStyle name="Note 7 2 8 2 2" xfId="55302"/>
    <cellStyle name="Note 7 2 9" xfId="55303"/>
    <cellStyle name="Note 7 2 9 2" xfId="55304"/>
    <cellStyle name="Note 7 20" xfId="55305"/>
    <cellStyle name="Note 7 21" xfId="55306"/>
    <cellStyle name="Note 7 22" xfId="55307"/>
    <cellStyle name="Note 7 23" xfId="55308"/>
    <cellStyle name="Note 7 24" xfId="55309"/>
    <cellStyle name="Note 7 25" xfId="55310"/>
    <cellStyle name="Note 7 26" xfId="55311"/>
    <cellStyle name="Note 7 27" xfId="55312"/>
    <cellStyle name="Note 7 28" xfId="55313"/>
    <cellStyle name="Note 7 29" xfId="55314"/>
    <cellStyle name="Note 7 29 2" xfId="55315"/>
    <cellStyle name="Note 7 3" xfId="55316"/>
    <cellStyle name="Note 7 3 2" xfId="55317"/>
    <cellStyle name="Note 7 3 3" xfId="55318"/>
    <cellStyle name="Note 7 3 4" xfId="55319"/>
    <cellStyle name="Note 7 3 5" xfId="55320"/>
    <cellStyle name="Note 7 3 6" xfId="55321"/>
    <cellStyle name="Note 7 30" xfId="55322"/>
    <cellStyle name="Note 7 30 10" xfId="55323"/>
    <cellStyle name="Note 7 30 2" xfId="55324"/>
    <cellStyle name="Note 7 30 3" xfId="55325"/>
    <cellStyle name="Note 7 30 3 2" xfId="55326"/>
    <cellStyle name="Note 7 30 3 2 2" xfId="55327"/>
    <cellStyle name="Note 7 30 3 2 2 2" xfId="55328"/>
    <cellStyle name="Note 7 30 3 2 2 2 2" xfId="55329"/>
    <cellStyle name="Note 7 30 3 2 2 3" xfId="55330"/>
    <cellStyle name="Note 7 30 3 2 3" xfId="55331"/>
    <cellStyle name="Note 7 30 3 2 3 2" xfId="55332"/>
    <cellStyle name="Note 7 30 3 2 4" xfId="55333"/>
    <cellStyle name="Note 7 30 3 2 4 2" xfId="55334"/>
    <cellStyle name="Note 7 30 3 2 5" xfId="55335"/>
    <cellStyle name="Note 7 30 3 2 5 2" xfId="55336"/>
    <cellStyle name="Note 7 30 3 2 6" xfId="55337"/>
    <cellStyle name="Note 7 30 3 3" xfId="55338"/>
    <cellStyle name="Note 7 30 3 3 2" xfId="55339"/>
    <cellStyle name="Note 7 30 3 3 2 2" xfId="55340"/>
    <cellStyle name="Note 7 30 3 3 3" xfId="55341"/>
    <cellStyle name="Note 7 30 3 4" xfId="55342"/>
    <cellStyle name="Note 7 30 3 4 2" xfId="55343"/>
    <cellStyle name="Note 7 30 3 5" xfId="55344"/>
    <cellStyle name="Note 7 30 3 5 2" xfId="55345"/>
    <cellStyle name="Note 7 30 3 6" xfId="55346"/>
    <cellStyle name="Note 7 30 3 6 2" xfId="55347"/>
    <cellStyle name="Note 7 30 3 7" xfId="55348"/>
    <cellStyle name="Note 7 30 4" xfId="55349"/>
    <cellStyle name="Note 7 30 4 2" xfId="55350"/>
    <cellStyle name="Note 7 30 4 2 2" xfId="55351"/>
    <cellStyle name="Note 7 30 4 2 2 2" xfId="55352"/>
    <cellStyle name="Note 7 30 4 2 2 2 2" xfId="55353"/>
    <cellStyle name="Note 7 30 4 2 2 3" xfId="55354"/>
    <cellStyle name="Note 7 30 4 2 3" xfId="55355"/>
    <cellStyle name="Note 7 30 4 2 3 2" xfId="55356"/>
    <cellStyle name="Note 7 30 4 2 4" xfId="55357"/>
    <cellStyle name="Note 7 30 4 2 4 2" xfId="55358"/>
    <cellStyle name="Note 7 30 4 2 5" xfId="55359"/>
    <cellStyle name="Note 7 30 4 2 5 2" xfId="55360"/>
    <cellStyle name="Note 7 30 4 2 6" xfId="55361"/>
    <cellStyle name="Note 7 30 4 3" xfId="55362"/>
    <cellStyle name="Note 7 30 4 3 2" xfId="55363"/>
    <cellStyle name="Note 7 30 4 3 2 2" xfId="55364"/>
    <cellStyle name="Note 7 30 4 3 3" xfId="55365"/>
    <cellStyle name="Note 7 30 4 4" xfId="55366"/>
    <cellStyle name="Note 7 30 4 4 2" xfId="55367"/>
    <cellStyle name="Note 7 30 4 5" xfId="55368"/>
    <cellStyle name="Note 7 30 4 5 2" xfId="55369"/>
    <cellStyle name="Note 7 30 4 6" xfId="55370"/>
    <cellStyle name="Note 7 30 4 6 2" xfId="55371"/>
    <cellStyle name="Note 7 30 4 7" xfId="55372"/>
    <cellStyle name="Note 7 30 5" xfId="55373"/>
    <cellStyle name="Note 7 30 5 2" xfId="55374"/>
    <cellStyle name="Note 7 30 5 2 2" xfId="55375"/>
    <cellStyle name="Note 7 30 5 2 2 2" xfId="55376"/>
    <cellStyle name="Note 7 30 5 2 3" xfId="55377"/>
    <cellStyle name="Note 7 30 5 3" xfId="55378"/>
    <cellStyle name="Note 7 30 5 3 2" xfId="55379"/>
    <cellStyle name="Note 7 30 5 4" xfId="55380"/>
    <cellStyle name="Note 7 30 5 4 2" xfId="55381"/>
    <cellStyle name="Note 7 30 5 5" xfId="55382"/>
    <cellStyle name="Note 7 30 5 5 2" xfId="55383"/>
    <cellStyle name="Note 7 30 5 6" xfId="55384"/>
    <cellStyle name="Note 7 30 6" xfId="55385"/>
    <cellStyle name="Note 7 30 6 2" xfId="55386"/>
    <cellStyle name="Note 7 30 6 2 2" xfId="55387"/>
    <cellStyle name="Note 7 30 6 3" xfId="55388"/>
    <cellStyle name="Note 7 30 7" xfId="55389"/>
    <cellStyle name="Note 7 30 7 2" xfId="55390"/>
    <cellStyle name="Note 7 30 8" xfId="55391"/>
    <cellStyle name="Note 7 30 8 2" xfId="55392"/>
    <cellStyle name="Note 7 30 9" xfId="55393"/>
    <cellStyle name="Note 7 30 9 2" xfId="55394"/>
    <cellStyle name="Note 7 30 9 2 2" xfId="55395"/>
    <cellStyle name="Note 7 30 9 3" xfId="55396"/>
    <cellStyle name="Note 7 31" xfId="55397"/>
    <cellStyle name="Note 7 32" xfId="55398"/>
    <cellStyle name="Note 7 32 2" xfId="55399"/>
    <cellStyle name="Note 7 32 2 2" xfId="55400"/>
    <cellStyle name="Note 7 32 2 2 2" xfId="55401"/>
    <cellStyle name="Note 7 32 2 2 2 2" xfId="55402"/>
    <cellStyle name="Note 7 32 2 2 3" xfId="55403"/>
    <cellStyle name="Note 7 32 2 3" xfId="55404"/>
    <cellStyle name="Note 7 32 2 3 2" xfId="55405"/>
    <cellStyle name="Note 7 32 2 4" xfId="55406"/>
    <cellStyle name="Note 7 32 2 4 2" xfId="55407"/>
    <cellStyle name="Note 7 32 2 5" xfId="55408"/>
    <cellStyle name="Note 7 32 2 5 2" xfId="55409"/>
    <cellStyle name="Note 7 32 2 5 2 2" xfId="55410"/>
    <cellStyle name="Note 7 32 2 5 3" xfId="55411"/>
    <cellStyle name="Note 7 32 2 6" xfId="55412"/>
    <cellStyle name="Note 7 32 3" xfId="55413"/>
    <cellStyle name="Note 7 32 3 2" xfId="55414"/>
    <cellStyle name="Note 7 32 3 2 2" xfId="55415"/>
    <cellStyle name="Note 7 32 3 3" xfId="55416"/>
    <cellStyle name="Note 7 32 4" xfId="55417"/>
    <cellStyle name="Note 7 32 4 2" xfId="55418"/>
    <cellStyle name="Note 7 32 5" xfId="55419"/>
    <cellStyle name="Note 7 32 5 2" xfId="55420"/>
    <cellStyle name="Note 7 32 6" xfId="55421"/>
    <cellStyle name="Note 7 32 6 2" xfId="55422"/>
    <cellStyle name="Note 7 32 7" xfId="55423"/>
    <cellStyle name="Note 7 33" xfId="55424"/>
    <cellStyle name="Note 7 33 2" xfId="55425"/>
    <cellStyle name="Note 7 33 2 2" xfId="55426"/>
    <cellStyle name="Note 7 33 2 2 2" xfId="55427"/>
    <cellStyle name="Note 7 33 2 2 2 2" xfId="55428"/>
    <cellStyle name="Note 7 33 2 2 3" xfId="55429"/>
    <cellStyle name="Note 7 33 2 3" xfId="55430"/>
    <cellStyle name="Note 7 33 2 3 2" xfId="55431"/>
    <cellStyle name="Note 7 33 2 4" xfId="55432"/>
    <cellStyle name="Note 7 33 2 4 2" xfId="55433"/>
    <cellStyle name="Note 7 33 2 5" xfId="55434"/>
    <cellStyle name="Note 7 33 2 5 2" xfId="55435"/>
    <cellStyle name="Note 7 33 2 6" xfId="55436"/>
    <cellStyle name="Note 7 33 3" xfId="55437"/>
    <cellStyle name="Note 7 33 3 2" xfId="55438"/>
    <cellStyle name="Note 7 33 3 2 2" xfId="55439"/>
    <cellStyle name="Note 7 33 3 3" xfId="55440"/>
    <cellStyle name="Note 7 33 4" xfId="55441"/>
    <cellStyle name="Note 7 33 4 2" xfId="55442"/>
    <cellStyle name="Note 7 33 5" xfId="55443"/>
    <cellStyle name="Note 7 33 5 2" xfId="55444"/>
    <cellStyle name="Note 7 33 6" xfId="55445"/>
    <cellStyle name="Note 7 33 6 2" xfId="55446"/>
    <cellStyle name="Note 7 33 7" xfId="55447"/>
    <cellStyle name="Note 7 34" xfId="55448"/>
    <cellStyle name="Note 7 34 2" xfId="55449"/>
    <cellStyle name="Note 7 34 2 2" xfId="55450"/>
    <cellStyle name="Note 7 34 2 2 2" xfId="55451"/>
    <cellStyle name="Note 7 34 2 3" xfId="55452"/>
    <cellStyle name="Note 7 34 3" xfId="55453"/>
    <cellStyle name="Note 7 34 3 2" xfId="55454"/>
    <cellStyle name="Note 7 34 4" xfId="55455"/>
    <cellStyle name="Note 7 34 4 2" xfId="55456"/>
    <cellStyle name="Note 7 34 5" xfId="55457"/>
    <cellStyle name="Note 7 34 5 2" xfId="55458"/>
    <cellStyle name="Note 7 34 6" xfId="55459"/>
    <cellStyle name="Note 7 35" xfId="55460"/>
    <cellStyle name="Note 7 35 2" xfId="55461"/>
    <cellStyle name="Note 7 35 2 2" xfId="55462"/>
    <cellStyle name="Note 7 35 3" xfId="55463"/>
    <cellStyle name="Note 7 36" xfId="55464"/>
    <cellStyle name="Note 7 36 2" xfId="55465"/>
    <cellStyle name="Note 7 37" xfId="55466"/>
    <cellStyle name="Note 7 37 2" xfId="55467"/>
    <cellStyle name="Note 7 38" xfId="55468"/>
    <cellStyle name="Note 7 38 2" xfId="55469"/>
    <cellStyle name="Note 7 39" xfId="55470"/>
    <cellStyle name="Note 7 4" xfId="55471"/>
    <cellStyle name="Note 7 4 2" xfId="55472"/>
    <cellStyle name="Note 7 4 3" xfId="55473"/>
    <cellStyle name="Note 7 4 4" xfId="55474"/>
    <cellStyle name="Note 7 4 5" xfId="55475"/>
    <cellStyle name="Note 7 4 6" xfId="55476"/>
    <cellStyle name="Note 7 40" xfId="55477"/>
    <cellStyle name="Note 7 41" xfId="55478"/>
    <cellStyle name="Note 7 5" xfId="55479"/>
    <cellStyle name="Note 7 5 2" xfId="55480"/>
    <cellStyle name="Note 7 5 3" xfId="55481"/>
    <cellStyle name="Note 7 5 4" xfId="55482"/>
    <cellStyle name="Note 7 5 5" xfId="55483"/>
    <cellStyle name="Note 7 5 6" xfId="55484"/>
    <cellStyle name="Note 7 6" xfId="55485"/>
    <cellStyle name="Note 7 6 2" xfId="55486"/>
    <cellStyle name="Note 7 6 3" xfId="55487"/>
    <cellStyle name="Note 7 6 4" xfId="55488"/>
    <cellStyle name="Note 7 6 5" xfId="55489"/>
    <cellStyle name="Note 7 6 6" xfId="55490"/>
    <cellStyle name="Note 7 7" xfId="55491"/>
    <cellStyle name="Note 7 7 2" xfId="55492"/>
    <cellStyle name="Note 7 7 2 2" xfId="55493"/>
    <cellStyle name="Note 7 7 2 2 2" xfId="55494"/>
    <cellStyle name="Note 7 7 3" xfId="55495"/>
    <cellStyle name="Note 7 7 3 2" xfId="55496"/>
    <cellStyle name="Note 7 7 4" xfId="55497"/>
    <cellStyle name="Note 7 7 5" xfId="55498"/>
    <cellStyle name="Note 7 7 6" xfId="55499"/>
    <cellStyle name="Note 7 7 7" xfId="55500"/>
    <cellStyle name="Note 7 7 8" xfId="55501"/>
    <cellStyle name="Note 7 8" xfId="55502"/>
    <cellStyle name="Note 7 8 10" xfId="55503"/>
    <cellStyle name="Note 7 8 2" xfId="55504"/>
    <cellStyle name="Note 7 8 2 2" xfId="55505"/>
    <cellStyle name="Note 7 8 2 3" xfId="55506"/>
    <cellStyle name="Note 7 8 2 4" xfId="55507"/>
    <cellStyle name="Note 7 8 2 5" xfId="55508"/>
    <cellStyle name="Note 7 8 2 6" xfId="55509"/>
    <cellStyle name="Note 7 8 3" xfId="55510"/>
    <cellStyle name="Note 7 8 3 2" xfId="55511"/>
    <cellStyle name="Note 7 8 3 3" xfId="55512"/>
    <cellStyle name="Note 7 8 3 4" xfId="55513"/>
    <cellStyle name="Note 7 8 3 5" xfId="55514"/>
    <cellStyle name="Note 7 8 3 6" xfId="55515"/>
    <cellStyle name="Note 7 8 4" xfId="55516"/>
    <cellStyle name="Note 7 8 4 2" xfId="55517"/>
    <cellStyle name="Note 7 8 4 2 2" xfId="55518"/>
    <cellStyle name="Note 7 8 5" xfId="55519"/>
    <cellStyle name="Note 7 8 5 2" xfId="55520"/>
    <cellStyle name="Note 7 8 6" xfId="55521"/>
    <cellStyle name="Note 7 8 7" xfId="55522"/>
    <cellStyle name="Note 7 8 8" xfId="55523"/>
    <cellStyle name="Note 7 8 9" xfId="55524"/>
    <cellStyle name="Note 7 9" xfId="55525"/>
    <cellStyle name="Note 7 9 2" xfId="55526"/>
    <cellStyle name="Note 7 9 3" xfId="55527"/>
    <cellStyle name="Note 7 9 4" xfId="55528"/>
    <cellStyle name="Note 7 9 5" xfId="55529"/>
    <cellStyle name="Note 7 9 6" xfId="55530"/>
    <cellStyle name="Note 8" xfId="55531"/>
    <cellStyle name="Note 8 10" xfId="55532"/>
    <cellStyle name="Note 8 10 2" xfId="55533"/>
    <cellStyle name="Note 8 11" xfId="55534"/>
    <cellStyle name="Note 8 12" xfId="55535"/>
    <cellStyle name="Note 8 12 2" xfId="55536"/>
    <cellStyle name="Note 8 12 2 2" xfId="55537"/>
    <cellStyle name="Note 8 12 2 2 2" xfId="55538"/>
    <cellStyle name="Note 8 12 2 2 2 2" xfId="55539"/>
    <cellStyle name="Note 8 12 2 2 3" xfId="55540"/>
    <cellStyle name="Note 8 12 2 3" xfId="55541"/>
    <cellStyle name="Note 8 12 2 3 2" xfId="55542"/>
    <cellStyle name="Note 8 12 2 4" xfId="55543"/>
    <cellStyle name="Note 8 12 2 4 2" xfId="55544"/>
    <cellStyle name="Note 8 12 2 5" xfId="55545"/>
    <cellStyle name="Note 8 12 2 5 2" xfId="55546"/>
    <cellStyle name="Note 8 12 2 6" xfId="55547"/>
    <cellStyle name="Note 8 12 3" xfId="55548"/>
    <cellStyle name="Note 8 12 3 2" xfId="55549"/>
    <cellStyle name="Note 8 12 3 2 2" xfId="55550"/>
    <cellStyle name="Note 8 12 3 3" xfId="55551"/>
    <cellStyle name="Note 8 12 4" xfId="55552"/>
    <cellStyle name="Note 8 12 4 2" xfId="55553"/>
    <cellStyle name="Note 8 12 5" xfId="55554"/>
    <cellStyle name="Note 8 12 5 2" xfId="55555"/>
    <cellStyle name="Note 8 12 6" xfId="55556"/>
    <cellStyle name="Note 8 12 6 2" xfId="55557"/>
    <cellStyle name="Note 8 12 7" xfId="55558"/>
    <cellStyle name="Note 8 13" xfId="55559"/>
    <cellStyle name="Note 8 13 2" xfId="55560"/>
    <cellStyle name="Note 8 13 2 2" xfId="55561"/>
    <cellStyle name="Note 8 13 2 2 2" xfId="55562"/>
    <cellStyle name="Note 8 13 2 2 2 2" xfId="55563"/>
    <cellStyle name="Note 8 13 2 2 3" xfId="55564"/>
    <cellStyle name="Note 8 13 2 3" xfId="55565"/>
    <cellStyle name="Note 8 13 2 3 2" xfId="55566"/>
    <cellStyle name="Note 8 13 2 4" xfId="55567"/>
    <cellStyle name="Note 8 13 2 4 2" xfId="55568"/>
    <cellStyle name="Note 8 13 2 5" xfId="55569"/>
    <cellStyle name="Note 8 13 2 5 2" xfId="55570"/>
    <cellStyle name="Note 8 13 2 6" xfId="55571"/>
    <cellStyle name="Note 8 13 3" xfId="55572"/>
    <cellStyle name="Note 8 13 3 2" xfId="55573"/>
    <cellStyle name="Note 8 13 3 2 2" xfId="55574"/>
    <cellStyle name="Note 8 13 3 3" xfId="55575"/>
    <cellStyle name="Note 8 13 4" xfId="55576"/>
    <cellStyle name="Note 8 13 4 2" xfId="55577"/>
    <cellStyle name="Note 8 13 5" xfId="55578"/>
    <cellStyle name="Note 8 13 5 2" xfId="55579"/>
    <cellStyle name="Note 8 13 6" xfId="55580"/>
    <cellStyle name="Note 8 13 6 2" xfId="55581"/>
    <cellStyle name="Note 8 13 7" xfId="55582"/>
    <cellStyle name="Note 8 14" xfId="55583"/>
    <cellStyle name="Note 8 14 2" xfId="55584"/>
    <cellStyle name="Note 8 14 2 2" xfId="55585"/>
    <cellStyle name="Note 8 14 2 2 2" xfId="55586"/>
    <cellStyle name="Note 8 14 2 3" xfId="55587"/>
    <cellStyle name="Note 8 14 3" xfId="55588"/>
    <cellStyle name="Note 8 14 3 2" xfId="55589"/>
    <cellStyle name="Note 8 14 4" xfId="55590"/>
    <cellStyle name="Note 8 14 4 2" xfId="55591"/>
    <cellStyle name="Note 8 14 5" xfId="55592"/>
    <cellStyle name="Note 8 14 5 2" xfId="55593"/>
    <cellStyle name="Note 8 14 6" xfId="55594"/>
    <cellStyle name="Note 8 15" xfId="55595"/>
    <cellStyle name="Note 8 15 2" xfId="55596"/>
    <cellStyle name="Note 8 15 2 2" xfId="55597"/>
    <cellStyle name="Note 8 15 3" xfId="55598"/>
    <cellStyle name="Note 8 16" xfId="55599"/>
    <cellStyle name="Note 8 16 2" xfId="55600"/>
    <cellStyle name="Note 8 17" xfId="55601"/>
    <cellStyle name="Note 8 17 2" xfId="55602"/>
    <cellStyle name="Note 8 18" xfId="55603"/>
    <cellStyle name="Note 8 18 2" xfId="55604"/>
    <cellStyle name="Note 8 19" xfId="55605"/>
    <cellStyle name="Note 8 2" xfId="55606"/>
    <cellStyle name="Note 8 2 2" xfId="55607"/>
    <cellStyle name="Note 8 2 2 2" xfId="55608"/>
    <cellStyle name="Note 8 2 3" xfId="55609"/>
    <cellStyle name="Note 8 2 4" xfId="55610"/>
    <cellStyle name="Note 8 2 5" xfId="55611"/>
    <cellStyle name="Note 8 2 6" xfId="55612"/>
    <cellStyle name="Note 8 2 7" xfId="55613"/>
    <cellStyle name="Note 8 20" xfId="55614"/>
    <cellStyle name="Note 8 21" xfId="55615"/>
    <cellStyle name="Note 8 22" xfId="55616"/>
    <cellStyle name="Note 8 3" xfId="55617"/>
    <cellStyle name="Note 8 3 2" xfId="55618"/>
    <cellStyle name="Note 8 4" xfId="55619"/>
    <cellStyle name="Note 8 4 2" xfId="55620"/>
    <cellStyle name="Note 8 5" xfId="55621"/>
    <cellStyle name="Note 8 5 2" xfId="55622"/>
    <cellStyle name="Note 8 6" xfId="55623"/>
    <cellStyle name="Note 8 6 2" xfId="55624"/>
    <cellStyle name="Note 8 7" xfId="55625"/>
    <cellStyle name="Note 8 7 2" xfId="55626"/>
    <cellStyle name="Note 8 7 3" xfId="55627"/>
    <cellStyle name="Note 8 8" xfId="55628"/>
    <cellStyle name="Note 8 8 10" xfId="55629"/>
    <cellStyle name="Note 8 8 10 2" xfId="55630"/>
    <cellStyle name="Note 8 8 2" xfId="55631"/>
    <cellStyle name="Note 8 8 3" xfId="55632"/>
    <cellStyle name="Note 8 8 3 2" xfId="55633"/>
    <cellStyle name="Note 8 8 3 2 2" xfId="55634"/>
    <cellStyle name="Note 8 8 3 2 2 2" xfId="55635"/>
    <cellStyle name="Note 8 8 3 2 2 2 2" xfId="55636"/>
    <cellStyle name="Note 8 8 3 2 2 3" xfId="55637"/>
    <cellStyle name="Note 8 8 3 2 3" xfId="55638"/>
    <cellStyle name="Note 8 8 3 2 3 2" xfId="55639"/>
    <cellStyle name="Note 8 8 3 2 4" xfId="55640"/>
    <cellStyle name="Note 8 8 3 2 4 2" xfId="55641"/>
    <cellStyle name="Note 8 8 3 2 5" xfId="55642"/>
    <cellStyle name="Note 8 8 3 2 5 2" xfId="55643"/>
    <cellStyle name="Note 8 8 3 2 6" xfId="55644"/>
    <cellStyle name="Note 8 8 3 3" xfId="55645"/>
    <cellStyle name="Note 8 8 3 3 2" xfId="55646"/>
    <cellStyle name="Note 8 8 3 3 2 2" xfId="55647"/>
    <cellStyle name="Note 8 8 3 3 3" xfId="55648"/>
    <cellStyle name="Note 8 8 3 4" xfId="55649"/>
    <cellStyle name="Note 8 8 3 4 2" xfId="55650"/>
    <cellStyle name="Note 8 8 3 5" xfId="55651"/>
    <cellStyle name="Note 8 8 3 5 2" xfId="55652"/>
    <cellStyle name="Note 8 8 3 6" xfId="55653"/>
    <cellStyle name="Note 8 8 3 6 2" xfId="55654"/>
    <cellStyle name="Note 8 8 3 7" xfId="55655"/>
    <cellStyle name="Note 8 8 4" xfId="55656"/>
    <cellStyle name="Note 8 8 4 2" xfId="55657"/>
    <cellStyle name="Note 8 8 4 2 2" xfId="55658"/>
    <cellStyle name="Note 8 8 4 2 2 2" xfId="55659"/>
    <cellStyle name="Note 8 8 4 2 2 2 2" xfId="55660"/>
    <cellStyle name="Note 8 8 4 2 2 3" xfId="55661"/>
    <cellStyle name="Note 8 8 4 2 3" xfId="55662"/>
    <cellStyle name="Note 8 8 4 2 3 2" xfId="55663"/>
    <cellStyle name="Note 8 8 4 2 4" xfId="55664"/>
    <cellStyle name="Note 8 8 4 2 4 2" xfId="55665"/>
    <cellStyle name="Note 8 8 4 2 5" xfId="55666"/>
    <cellStyle name="Note 8 8 4 2 5 2" xfId="55667"/>
    <cellStyle name="Note 8 8 4 2 6" xfId="55668"/>
    <cellStyle name="Note 8 8 4 3" xfId="55669"/>
    <cellStyle name="Note 8 8 4 3 2" xfId="55670"/>
    <cellStyle name="Note 8 8 4 3 2 2" xfId="55671"/>
    <cellStyle name="Note 8 8 4 3 2 2 2" xfId="55672"/>
    <cellStyle name="Note 8 8 4 3 2 3" xfId="55673"/>
    <cellStyle name="Note 8 8 4 3 3" xfId="55674"/>
    <cellStyle name="Note 8 8 4 4" xfId="55675"/>
    <cellStyle name="Note 8 8 4 4 2" xfId="55676"/>
    <cellStyle name="Note 8 8 4 5" xfId="55677"/>
    <cellStyle name="Note 8 8 4 5 2" xfId="55678"/>
    <cellStyle name="Note 8 8 4 6" xfId="55679"/>
    <cellStyle name="Note 8 8 4 6 2" xfId="55680"/>
    <cellStyle name="Note 8 8 4 7" xfId="55681"/>
    <cellStyle name="Note 8 8 5" xfId="55682"/>
    <cellStyle name="Note 8 8 5 2" xfId="55683"/>
    <cellStyle name="Note 8 8 5 2 2" xfId="55684"/>
    <cellStyle name="Note 8 8 5 2 2 2" xfId="55685"/>
    <cellStyle name="Note 8 8 5 2 3" xfId="55686"/>
    <cellStyle name="Note 8 8 5 3" xfId="55687"/>
    <cellStyle name="Note 8 8 5 3 2" xfId="55688"/>
    <cellStyle name="Note 8 8 5 4" xfId="55689"/>
    <cellStyle name="Note 8 8 5 4 2" xfId="55690"/>
    <cellStyle name="Note 8 8 5 5" xfId="55691"/>
    <cellStyle name="Note 8 8 5 5 2" xfId="55692"/>
    <cellStyle name="Note 8 8 5 6" xfId="55693"/>
    <cellStyle name="Note 8 8 6" xfId="55694"/>
    <cellStyle name="Note 8 8 6 2" xfId="55695"/>
    <cellStyle name="Note 8 8 6 2 2" xfId="55696"/>
    <cellStyle name="Note 8 8 6 3" xfId="55697"/>
    <cellStyle name="Note 8 8 7" xfId="55698"/>
    <cellStyle name="Note 8 8 7 2" xfId="55699"/>
    <cellStyle name="Note 8 8 8" xfId="55700"/>
    <cellStyle name="Note 8 8 8 2" xfId="55701"/>
    <cellStyle name="Note 8 8 9" xfId="55702"/>
    <cellStyle name="Note 8 8 9 2" xfId="55703"/>
    <cellStyle name="Note 8 9" xfId="55704"/>
    <cellStyle name="Note 8 9 2" xfId="55705"/>
    <cellStyle name="Note 9" xfId="55706"/>
    <cellStyle name="Note 9 10" xfId="55707"/>
    <cellStyle name="Note 9 10 2" xfId="55708"/>
    <cellStyle name="Note 9 11" xfId="55709"/>
    <cellStyle name="Note 9 12" xfId="55710"/>
    <cellStyle name="Note 9 13" xfId="55711"/>
    <cellStyle name="Note 9 14" xfId="55712"/>
    <cellStyle name="Note 9 15" xfId="55713"/>
    <cellStyle name="Note 9 2" xfId="55714"/>
    <cellStyle name="Note 9 2 2" xfId="55715"/>
    <cellStyle name="Note 9 2 2 2" xfId="55716"/>
    <cellStyle name="Note 9 2 3" xfId="55717"/>
    <cellStyle name="Note 9 2 4" xfId="55718"/>
    <cellStyle name="Note 9 2 5" xfId="55719"/>
    <cellStyle name="Note 9 2 6" xfId="55720"/>
    <cellStyle name="Note 9 2 7" xfId="55721"/>
    <cellStyle name="Note 9 3" xfId="55722"/>
    <cellStyle name="Note 9 3 2" xfId="55723"/>
    <cellStyle name="Note 9 4" xfId="55724"/>
    <cellStyle name="Note 9 4 2" xfId="55725"/>
    <cellStyle name="Note 9 5" xfId="55726"/>
    <cellStyle name="Note 9 5 2" xfId="55727"/>
    <cellStyle name="Note 9 6" xfId="55728"/>
    <cellStyle name="Note 9 6 2" xfId="55729"/>
    <cellStyle name="Note 9 7" xfId="55730"/>
    <cellStyle name="Note 9 7 2" xfId="55731"/>
    <cellStyle name="Note 9 7 3" xfId="55732"/>
    <cellStyle name="Note 9 8" xfId="55733"/>
    <cellStyle name="Note 9 8 2" xfId="55734"/>
    <cellStyle name="Note 9 8 2 2" xfId="55735"/>
    <cellStyle name="Note 9 9" xfId="55736"/>
    <cellStyle name="Note 9 9 2" xfId="55737"/>
    <cellStyle name="Notes" xfId="55738"/>
    <cellStyle name="NUEVOS_PES" xfId="55739"/>
    <cellStyle name="NUMBER" xfId="55740"/>
    <cellStyle name="Œ…‹aO‚e [0.00]_Contract&amp;Report" xfId="57967"/>
    <cellStyle name="Œ…‹aO‚e_Contract&amp;Report" xfId="57968"/>
    <cellStyle name="Œ…‹æØ‚è [0.00]_        " xfId="57969"/>
    <cellStyle name="Œ…‹æØ‚è_        " xfId="57970"/>
    <cellStyle name="oft Excel]_x000d__x000a_Comment=The open=/f lines load custom functions into the Paste Function list._x000d__x000a_Maximized=2_x000d__x000a_Basics=1_x000d__x000a_A" xfId="55741"/>
    <cellStyle name="oft Excel]_x000d__x000a_Comment=The open=/f lines load custom functions into the Paste Function list._x000d__x000a_Maximized=3_x000d__x000a_Basics=1_x000d__x000a_A" xfId="55742"/>
    <cellStyle name="Output 2" xfId="55743"/>
    <cellStyle name="Output 2 2" xfId="55744"/>
    <cellStyle name="Output 2 2 2" xfId="55745"/>
    <cellStyle name="Output 2 2 2 2" xfId="55746"/>
    <cellStyle name="Output 2 2 3" xfId="55747"/>
    <cellStyle name="Output 2 3" xfId="55748"/>
    <cellStyle name="Output 2 3 2" xfId="55749"/>
    <cellStyle name="Output 2 4" xfId="55750"/>
    <cellStyle name="Output 2 5" xfId="55751"/>
    <cellStyle name="Output 2 6" xfId="55752"/>
    <cellStyle name="Output 2 7" xfId="55753"/>
    <cellStyle name="Output 3" xfId="55754"/>
    <cellStyle name="Output 3 2" xfId="55755"/>
    <cellStyle name="Output 3 2 2" xfId="55756"/>
    <cellStyle name="Output 3 3" xfId="55757"/>
    <cellStyle name="Output 4" xfId="55758"/>
    <cellStyle name="Output 4 2" xfId="55759"/>
    <cellStyle name="Output 4 2 2" xfId="55760"/>
    <cellStyle name="Output 4 3" xfId="55761"/>
    <cellStyle name="Output 4 4" xfId="57971"/>
    <cellStyle name="Output 4 5" xfId="57972"/>
    <cellStyle name="Output 5" xfId="55762"/>
    <cellStyle name="Output 5 2" xfId="57973"/>
    <cellStyle name="Output 5 3" xfId="57974"/>
    <cellStyle name="Output 5 4" xfId="57975"/>
    <cellStyle name="Output 5 5" xfId="57976"/>
    <cellStyle name="Output 6" xfId="55763"/>
    <cellStyle name="Output Amounts" xfId="57977"/>
    <cellStyle name="Output Column Headings" xfId="57978"/>
    <cellStyle name="Output Line Items" xfId="57979"/>
    <cellStyle name="Output Report Heading" xfId="57980"/>
    <cellStyle name="Output Report Title" xfId="57981"/>
    <cellStyle name="OverHead" xfId="57982"/>
    <cellStyle name="ParaBirimi [0]_RESULTS" xfId="57983"/>
    <cellStyle name="ParaBirimi_RESULTS" xfId="57984"/>
    <cellStyle name="per.style" xfId="55764"/>
    <cellStyle name="Percent" xfId="58127" builtinId="5"/>
    <cellStyle name="Percent (0)" xfId="57985"/>
    <cellStyle name="Percent (M)" xfId="55765"/>
    <cellStyle name="Percent [0]" xfId="55766"/>
    <cellStyle name="Percent [0] 2" xfId="57986"/>
    <cellStyle name="Percent [0] 3" xfId="57987"/>
    <cellStyle name="Percent [0] 4" xfId="57988"/>
    <cellStyle name="Percent [0] 5" xfId="57989"/>
    <cellStyle name="Percent [0] 6" xfId="57990"/>
    <cellStyle name="Percent [00]" xfId="55767"/>
    <cellStyle name="Percent [00] 2" xfId="57991"/>
    <cellStyle name="Percent [00] 3" xfId="57992"/>
    <cellStyle name="Percent [00] 4" xfId="57993"/>
    <cellStyle name="Percent [00] 5" xfId="57994"/>
    <cellStyle name="Percent [00] 6" xfId="57995"/>
    <cellStyle name="Percent [2]" xfId="55768"/>
    <cellStyle name="Percent [2] 2" xfId="55769"/>
    <cellStyle name="Percent [2] 3" xfId="57996"/>
    <cellStyle name="Percent [2] 4" xfId="57997"/>
    <cellStyle name="Percent [2] 5" xfId="57998"/>
    <cellStyle name="Percent [2] 6" xfId="57999"/>
    <cellStyle name="Percent 10" xfId="55770"/>
    <cellStyle name="Percent 10 2" xfId="55771"/>
    <cellStyle name="Percent 10 2 2" xfId="55772"/>
    <cellStyle name="Percent 10 2 3" xfId="55773"/>
    <cellStyle name="Percent 10 2 4" xfId="55774"/>
    <cellStyle name="Percent 10 2 5" xfId="55775"/>
    <cellStyle name="Percent 10 2 6" xfId="55776"/>
    <cellStyle name="Percent 10 3" xfId="55777"/>
    <cellStyle name="Percent 10 4" xfId="55778"/>
    <cellStyle name="Percent 10 5" xfId="55779"/>
    <cellStyle name="Percent 10 6" xfId="55780"/>
    <cellStyle name="Percent 10 7" xfId="55781"/>
    <cellStyle name="Percent 100" xfId="55782"/>
    <cellStyle name="Percent 101" xfId="55783"/>
    <cellStyle name="Percent 102" xfId="55784"/>
    <cellStyle name="Percent 103" xfId="55785"/>
    <cellStyle name="Percent 104" xfId="55786"/>
    <cellStyle name="Percent 105" xfId="55787"/>
    <cellStyle name="Percent 106" xfId="55788"/>
    <cellStyle name="Percent 107" xfId="55789"/>
    <cellStyle name="Percent 108" xfId="55790"/>
    <cellStyle name="Percent 109" xfId="55791"/>
    <cellStyle name="Percent 11" xfId="55792"/>
    <cellStyle name="Percent 11 2" xfId="55793"/>
    <cellStyle name="Percent 11 2 2" xfId="55794"/>
    <cellStyle name="Percent 11 2 3" xfId="55795"/>
    <cellStyle name="Percent 11 2 4" xfId="55796"/>
    <cellStyle name="Percent 11 2 5" xfId="55797"/>
    <cellStyle name="Percent 11 2 6" xfId="55798"/>
    <cellStyle name="Percent 11 3" xfId="55799"/>
    <cellStyle name="Percent 11 4" xfId="55800"/>
    <cellStyle name="Percent 11 5" xfId="55801"/>
    <cellStyle name="Percent 11 6" xfId="55802"/>
    <cellStyle name="Percent 11 7" xfId="55803"/>
    <cellStyle name="Percent 110" xfId="55804"/>
    <cellStyle name="Percent 111" xfId="55805"/>
    <cellStyle name="Percent 112" xfId="55806"/>
    <cellStyle name="Percent 113" xfId="55807"/>
    <cellStyle name="Percent 114" xfId="55808"/>
    <cellStyle name="Percent 115" xfId="55809"/>
    <cellStyle name="Percent 116" xfId="55810"/>
    <cellStyle name="Percent 117" xfId="55811"/>
    <cellStyle name="Percent 118" xfId="55812"/>
    <cellStyle name="Percent 119" xfId="55813"/>
    <cellStyle name="Percent 12" xfId="55814"/>
    <cellStyle name="Percent 12 2" xfId="55815"/>
    <cellStyle name="Percent 12 2 2" xfId="55816"/>
    <cellStyle name="Percent 12 2 3" xfId="55817"/>
    <cellStyle name="Percent 12 2 4" xfId="55818"/>
    <cellStyle name="Percent 12 2 5" xfId="55819"/>
    <cellStyle name="Percent 12 2 6" xfId="55820"/>
    <cellStyle name="Percent 12 3" xfId="55821"/>
    <cellStyle name="Percent 12 4" xfId="55822"/>
    <cellStyle name="Percent 12 5" xfId="55823"/>
    <cellStyle name="Percent 12 6" xfId="55824"/>
    <cellStyle name="Percent 12 7" xfId="55825"/>
    <cellStyle name="Percent 120" xfId="55826"/>
    <cellStyle name="Percent 121" xfId="55827"/>
    <cellStyle name="Percent 122" xfId="55828"/>
    <cellStyle name="Percent 123" xfId="55829"/>
    <cellStyle name="Percent 124" xfId="55830"/>
    <cellStyle name="Percent 125" xfId="55831"/>
    <cellStyle name="Percent 126" xfId="55832"/>
    <cellStyle name="Percent 127" xfId="55833"/>
    <cellStyle name="Percent 128" xfId="55834"/>
    <cellStyle name="Percent 129" xfId="55835"/>
    <cellStyle name="Percent 13" xfId="55836"/>
    <cellStyle name="Percent 13 2" xfId="55837"/>
    <cellStyle name="Percent 13 2 2" xfId="55838"/>
    <cellStyle name="Percent 13 2 3" xfId="55839"/>
    <cellStyle name="Percent 13 2 4" xfId="55840"/>
    <cellStyle name="Percent 13 2 5" xfId="55841"/>
    <cellStyle name="Percent 13 2 6" xfId="55842"/>
    <cellStyle name="Percent 13 3" xfId="55843"/>
    <cellStyle name="Percent 13 4" xfId="55844"/>
    <cellStyle name="Percent 13 5" xfId="55845"/>
    <cellStyle name="Percent 13 6" xfId="55846"/>
    <cellStyle name="Percent 13 7" xfId="55847"/>
    <cellStyle name="Percent 130" xfId="55848"/>
    <cellStyle name="Percent 131" xfId="55849"/>
    <cellStyle name="Percent 132" xfId="55850"/>
    <cellStyle name="Percent 133" xfId="55851"/>
    <cellStyle name="Percent 134" xfId="55852"/>
    <cellStyle name="Percent 135" xfId="55853"/>
    <cellStyle name="Percent 136" xfId="55854"/>
    <cellStyle name="Percent 137" xfId="55855"/>
    <cellStyle name="Percent 138" xfId="55856"/>
    <cellStyle name="Percent 139" xfId="55857"/>
    <cellStyle name="Percent 14" xfId="55858"/>
    <cellStyle name="Percent 14 2" xfId="55859"/>
    <cellStyle name="Percent 14 2 2" xfId="55860"/>
    <cellStyle name="Percent 14 2 3" xfId="55861"/>
    <cellStyle name="Percent 14 2 4" xfId="55862"/>
    <cellStyle name="Percent 14 2 5" xfId="55863"/>
    <cellStyle name="Percent 14 2 6" xfId="55864"/>
    <cellStyle name="Percent 14 3" xfId="55865"/>
    <cellStyle name="Percent 14 4" xfId="55866"/>
    <cellStyle name="Percent 14 5" xfId="55867"/>
    <cellStyle name="Percent 14 6" xfId="55868"/>
    <cellStyle name="Percent 14 7" xfId="55869"/>
    <cellStyle name="Percent 140" xfId="55870"/>
    <cellStyle name="Percent 141" xfId="55871"/>
    <cellStyle name="Percent 142" xfId="55872"/>
    <cellStyle name="Percent 143" xfId="55873"/>
    <cellStyle name="Percent 144" xfId="55874"/>
    <cellStyle name="Percent 145" xfId="55875"/>
    <cellStyle name="Percent 146" xfId="55876"/>
    <cellStyle name="Percent 147" xfId="55877"/>
    <cellStyle name="Percent 148" xfId="55878"/>
    <cellStyle name="Percent 149" xfId="55879"/>
    <cellStyle name="Percent 15" xfId="55880"/>
    <cellStyle name="Percent 15 2" xfId="55881"/>
    <cellStyle name="Percent 15 2 2" xfId="55882"/>
    <cellStyle name="Percent 15 2 3" xfId="55883"/>
    <cellStyle name="Percent 15 2 4" xfId="55884"/>
    <cellStyle name="Percent 15 2 5" xfId="55885"/>
    <cellStyle name="Percent 15 2 6" xfId="55886"/>
    <cellStyle name="Percent 15 3" xfId="55887"/>
    <cellStyle name="Percent 15 4" xfId="55888"/>
    <cellStyle name="Percent 15 5" xfId="55889"/>
    <cellStyle name="Percent 15 6" xfId="55890"/>
    <cellStyle name="Percent 15 7" xfId="55891"/>
    <cellStyle name="Percent 150" xfId="55892"/>
    <cellStyle name="Percent 151" xfId="55893"/>
    <cellStyle name="Percent 152" xfId="55894"/>
    <cellStyle name="Percent 153" xfId="55895"/>
    <cellStyle name="Percent 154" xfId="55896"/>
    <cellStyle name="Percent 155" xfId="55897"/>
    <cellStyle name="Percent 156" xfId="55898"/>
    <cellStyle name="Percent 157" xfId="55899"/>
    <cellStyle name="Percent 158" xfId="55900"/>
    <cellStyle name="Percent 16" xfId="55901"/>
    <cellStyle name="Percent 16 2" xfId="55902"/>
    <cellStyle name="Percent 16 2 2" xfId="55903"/>
    <cellStyle name="Percent 16 2 3" xfId="55904"/>
    <cellStyle name="Percent 16 2 4" xfId="55905"/>
    <cellStyle name="Percent 16 2 5" xfId="55906"/>
    <cellStyle name="Percent 16 2 6" xfId="55907"/>
    <cellStyle name="Percent 16 3" xfId="55908"/>
    <cellStyle name="Percent 16 4" xfId="55909"/>
    <cellStyle name="Percent 16 5" xfId="55910"/>
    <cellStyle name="Percent 16 6" xfId="55911"/>
    <cellStyle name="Percent 16 7" xfId="55912"/>
    <cellStyle name="Percent 17" xfId="55913"/>
    <cellStyle name="Percent 17 2" xfId="55914"/>
    <cellStyle name="Percent 17 2 2" xfId="55915"/>
    <cellStyle name="Percent 17 2 3" xfId="55916"/>
    <cellStyle name="Percent 17 2 4" xfId="55917"/>
    <cellStyle name="Percent 17 2 5" xfId="55918"/>
    <cellStyle name="Percent 17 2 6" xfId="55919"/>
    <cellStyle name="Percent 17 3" xfId="55920"/>
    <cellStyle name="Percent 17 4" xfId="55921"/>
    <cellStyle name="Percent 17 5" xfId="55922"/>
    <cellStyle name="Percent 17 6" xfId="55923"/>
    <cellStyle name="Percent 17 7" xfId="55924"/>
    <cellStyle name="Percent 18" xfId="55925"/>
    <cellStyle name="Percent 18 2" xfId="55926"/>
    <cellStyle name="Percent 18 2 2" xfId="55927"/>
    <cellStyle name="Percent 18 2 3" xfId="55928"/>
    <cellStyle name="Percent 18 2 4" xfId="55929"/>
    <cellStyle name="Percent 18 2 5" xfId="55930"/>
    <cellStyle name="Percent 18 2 6" xfId="55931"/>
    <cellStyle name="Percent 18 3" xfId="55932"/>
    <cellStyle name="Percent 18 4" xfId="55933"/>
    <cellStyle name="Percent 18 5" xfId="55934"/>
    <cellStyle name="Percent 18 6" xfId="55935"/>
    <cellStyle name="Percent 18 7" xfId="55936"/>
    <cellStyle name="Percent 19" xfId="55937"/>
    <cellStyle name="Percent 19 2" xfId="55938"/>
    <cellStyle name="Percent 19 2 2" xfId="55939"/>
    <cellStyle name="Percent 19 2 3" xfId="55940"/>
    <cellStyle name="Percent 19 2 4" xfId="55941"/>
    <cellStyle name="Percent 19 2 5" xfId="55942"/>
    <cellStyle name="Percent 19 2 6" xfId="55943"/>
    <cellStyle name="Percent 19 3" xfId="55944"/>
    <cellStyle name="Percent 19 4" xfId="55945"/>
    <cellStyle name="Percent 19 5" xfId="55946"/>
    <cellStyle name="Percent 19 6" xfId="55947"/>
    <cellStyle name="Percent 19 7" xfId="55948"/>
    <cellStyle name="Percent 2" xfId="55949"/>
    <cellStyle name="Percent 2 2" xfId="55950"/>
    <cellStyle name="Percent 2 2 2" xfId="55951"/>
    <cellStyle name="Percent 2 2 2 2" xfId="55952"/>
    <cellStyle name="Percent 2 2 2 3" xfId="55953"/>
    <cellStyle name="Percent 2 2 3" xfId="55954"/>
    <cellStyle name="Percent 2 2 3 2" xfId="55955"/>
    <cellStyle name="Percent 2 2 4" xfId="55956"/>
    <cellStyle name="Percent 2 2 5" xfId="55957"/>
    <cellStyle name="Percent 2 2 6" xfId="55958"/>
    <cellStyle name="Percent 2 3" xfId="55959"/>
    <cellStyle name="Percent 2 3 2" xfId="55960"/>
    <cellStyle name="Percent 2 4" xfId="55961"/>
    <cellStyle name="Percent 2 4 2" xfId="55962"/>
    <cellStyle name="Percent 2 5" xfId="55963"/>
    <cellStyle name="Percent 2 5 2" xfId="55964"/>
    <cellStyle name="Percent 2 5 3" xfId="55965"/>
    <cellStyle name="Percent 2 6" xfId="55966"/>
    <cellStyle name="Percent 2 6 2" xfId="55967"/>
    <cellStyle name="Percent 2 7" xfId="55968"/>
    <cellStyle name="Percent 2 8" xfId="55969"/>
    <cellStyle name="Percent 20" xfId="55970"/>
    <cellStyle name="Percent 20 2" xfId="55971"/>
    <cellStyle name="Percent 20 2 2" xfId="55972"/>
    <cellStyle name="Percent 20 2 3" xfId="55973"/>
    <cellStyle name="Percent 20 2 4" xfId="55974"/>
    <cellStyle name="Percent 20 2 5" xfId="55975"/>
    <cellStyle name="Percent 20 2 6" xfId="55976"/>
    <cellStyle name="Percent 20 3" xfId="55977"/>
    <cellStyle name="Percent 20 4" xfId="55978"/>
    <cellStyle name="Percent 20 5" xfId="55979"/>
    <cellStyle name="Percent 20 6" xfId="55980"/>
    <cellStyle name="Percent 20 7" xfId="55981"/>
    <cellStyle name="Percent 21" xfId="55982"/>
    <cellStyle name="Percent 21 2" xfId="55983"/>
    <cellStyle name="Percent 21 2 2" xfId="55984"/>
    <cellStyle name="Percent 21 2 3" xfId="55985"/>
    <cellStyle name="Percent 21 2 4" xfId="55986"/>
    <cellStyle name="Percent 21 2 5" xfId="55987"/>
    <cellStyle name="Percent 21 2 6" xfId="55988"/>
    <cellStyle name="Percent 21 3" xfId="55989"/>
    <cellStyle name="Percent 21 4" xfId="55990"/>
    <cellStyle name="Percent 21 5" xfId="55991"/>
    <cellStyle name="Percent 21 6" xfId="55992"/>
    <cellStyle name="Percent 21 7" xfId="55993"/>
    <cellStyle name="Percent 22" xfId="55994"/>
    <cellStyle name="Percent 22 2" xfId="55995"/>
    <cellStyle name="Percent 22 2 2" xfId="55996"/>
    <cellStyle name="Percent 22 2 3" xfId="55997"/>
    <cellStyle name="Percent 22 2 4" xfId="55998"/>
    <cellStyle name="Percent 22 2 5" xfId="55999"/>
    <cellStyle name="Percent 22 2 6" xfId="56000"/>
    <cellStyle name="Percent 22 3" xfId="56001"/>
    <cellStyle name="Percent 22 4" xfId="56002"/>
    <cellStyle name="Percent 22 5" xfId="56003"/>
    <cellStyle name="Percent 22 6" xfId="56004"/>
    <cellStyle name="Percent 22 7" xfId="56005"/>
    <cellStyle name="Percent 23" xfId="56006"/>
    <cellStyle name="Percent 23 2" xfId="56007"/>
    <cellStyle name="Percent 23 2 2" xfId="56008"/>
    <cellStyle name="Percent 23 2 3" xfId="56009"/>
    <cellStyle name="Percent 23 2 4" xfId="56010"/>
    <cellStyle name="Percent 23 2 5" xfId="56011"/>
    <cellStyle name="Percent 23 2 6" xfId="56012"/>
    <cellStyle name="Percent 23 3" xfId="56013"/>
    <cellStyle name="Percent 23 4" xfId="56014"/>
    <cellStyle name="Percent 23 5" xfId="56015"/>
    <cellStyle name="Percent 23 6" xfId="56016"/>
    <cellStyle name="Percent 23 7" xfId="56017"/>
    <cellStyle name="Percent 24" xfId="56018"/>
    <cellStyle name="Percent 24 2" xfId="56019"/>
    <cellStyle name="Percent 24 2 2" xfId="56020"/>
    <cellStyle name="Percent 24 2 3" xfId="56021"/>
    <cellStyle name="Percent 24 2 4" xfId="56022"/>
    <cellStyle name="Percent 24 2 5" xfId="56023"/>
    <cellStyle name="Percent 24 2 6" xfId="56024"/>
    <cellStyle name="Percent 24 3" xfId="56025"/>
    <cellStyle name="Percent 24 4" xfId="56026"/>
    <cellStyle name="Percent 24 5" xfId="56027"/>
    <cellStyle name="Percent 24 6" xfId="56028"/>
    <cellStyle name="Percent 24 7" xfId="56029"/>
    <cellStyle name="Percent 25" xfId="56030"/>
    <cellStyle name="Percent 25 2" xfId="56031"/>
    <cellStyle name="Percent 25 2 2" xfId="56032"/>
    <cellStyle name="Percent 25 2 3" xfId="56033"/>
    <cellStyle name="Percent 25 2 4" xfId="56034"/>
    <cellStyle name="Percent 25 2 5" xfId="56035"/>
    <cellStyle name="Percent 25 2 6" xfId="56036"/>
    <cellStyle name="Percent 25 3" xfId="56037"/>
    <cellStyle name="Percent 25 4" xfId="56038"/>
    <cellStyle name="Percent 25 5" xfId="56039"/>
    <cellStyle name="Percent 25 6" xfId="56040"/>
    <cellStyle name="Percent 25 7" xfId="56041"/>
    <cellStyle name="Percent 26" xfId="56042"/>
    <cellStyle name="Percent 26 2" xfId="56043"/>
    <cellStyle name="Percent 26 2 2" xfId="56044"/>
    <cellStyle name="Percent 26 2 3" xfId="56045"/>
    <cellStyle name="Percent 26 2 4" xfId="56046"/>
    <cellStyle name="Percent 26 2 5" xfId="56047"/>
    <cellStyle name="Percent 26 2 6" xfId="56048"/>
    <cellStyle name="Percent 26 3" xfId="56049"/>
    <cellStyle name="Percent 26 4" xfId="56050"/>
    <cellStyle name="Percent 26 5" xfId="56051"/>
    <cellStyle name="Percent 26 6" xfId="56052"/>
    <cellStyle name="Percent 26 7" xfId="56053"/>
    <cellStyle name="Percent 27" xfId="56054"/>
    <cellStyle name="Percent 27 2" xfId="56055"/>
    <cellStyle name="Percent 27 2 2" xfId="56056"/>
    <cellStyle name="Percent 27 2 3" xfId="56057"/>
    <cellStyle name="Percent 27 2 4" xfId="56058"/>
    <cellStyle name="Percent 27 2 5" xfId="56059"/>
    <cellStyle name="Percent 27 2 6" xfId="56060"/>
    <cellStyle name="Percent 27 3" xfId="56061"/>
    <cellStyle name="Percent 27 4" xfId="56062"/>
    <cellStyle name="Percent 27 5" xfId="56063"/>
    <cellStyle name="Percent 27 6" xfId="56064"/>
    <cellStyle name="Percent 27 7" xfId="56065"/>
    <cellStyle name="Percent 28" xfId="56066"/>
    <cellStyle name="Percent 28 2" xfId="56067"/>
    <cellStyle name="Percent 28 2 2" xfId="56068"/>
    <cellStyle name="Percent 28 2 3" xfId="56069"/>
    <cellStyle name="Percent 28 2 4" xfId="56070"/>
    <cellStyle name="Percent 28 2 5" xfId="56071"/>
    <cellStyle name="Percent 28 2 6" xfId="56072"/>
    <cellStyle name="Percent 28 3" xfId="56073"/>
    <cellStyle name="Percent 28 4" xfId="56074"/>
    <cellStyle name="Percent 28 5" xfId="56075"/>
    <cellStyle name="Percent 28 6" xfId="56076"/>
    <cellStyle name="Percent 28 7" xfId="56077"/>
    <cellStyle name="Percent 29" xfId="56078"/>
    <cellStyle name="Percent 29 2" xfId="56079"/>
    <cellStyle name="Percent 29 2 2" xfId="56080"/>
    <cellStyle name="Percent 29 2 3" xfId="56081"/>
    <cellStyle name="Percent 29 2 4" xfId="56082"/>
    <cellStyle name="Percent 29 2 5" xfId="56083"/>
    <cellStyle name="Percent 29 2 6" xfId="56084"/>
    <cellStyle name="Percent 29 3" xfId="56085"/>
    <cellStyle name="Percent 29 4" xfId="56086"/>
    <cellStyle name="Percent 29 5" xfId="56087"/>
    <cellStyle name="Percent 29 6" xfId="56088"/>
    <cellStyle name="Percent 29 7" xfId="56089"/>
    <cellStyle name="Percent 3" xfId="56090"/>
    <cellStyle name="Percent 3 2" xfId="56091"/>
    <cellStyle name="Percent 3 2 2" xfId="56092"/>
    <cellStyle name="Percent 3 2 3" xfId="56093"/>
    <cellStyle name="Percent 3 3" xfId="56094"/>
    <cellStyle name="Percent 3 3 2" xfId="56095"/>
    <cellStyle name="Percent 3 4" xfId="56096"/>
    <cellStyle name="Percent 3 5" xfId="56097"/>
    <cellStyle name="Percent 3 6" xfId="56098"/>
    <cellStyle name="Percent 30" xfId="56099"/>
    <cellStyle name="Percent 30 2" xfId="56100"/>
    <cellStyle name="Percent 30 2 2" xfId="56101"/>
    <cellStyle name="Percent 30 2 3" xfId="56102"/>
    <cellStyle name="Percent 30 2 4" xfId="56103"/>
    <cellStyle name="Percent 30 2 5" xfId="56104"/>
    <cellStyle name="Percent 30 2 6" xfId="56105"/>
    <cellStyle name="Percent 30 3" xfId="56106"/>
    <cellStyle name="Percent 30 4" xfId="56107"/>
    <cellStyle name="Percent 30 5" xfId="56108"/>
    <cellStyle name="Percent 30 6" xfId="56109"/>
    <cellStyle name="Percent 30 7" xfId="56110"/>
    <cellStyle name="Percent 31" xfId="56111"/>
    <cellStyle name="Percent 31 2" xfId="56112"/>
    <cellStyle name="Percent 31 2 2" xfId="56113"/>
    <cellStyle name="Percent 31 2 3" xfId="56114"/>
    <cellStyle name="Percent 31 2 4" xfId="56115"/>
    <cellStyle name="Percent 31 2 5" xfId="56116"/>
    <cellStyle name="Percent 31 2 6" xfId="56117"/>
    <cellStyle name="Percent 31 3" xfId="56118"/>
    <cellStyle name="Percent 31 4" xfId="56119"/>
    <cellStyle name="Percent 31 5" xfId="56120"/>
    <cellStyle name="Percent 31 6" xfId="56121"/>
    <cellStyle name="Percent 31 7" xfId="56122"/>
    <cellStyle name="Percent 32" xfId="56123"/>
    <cellStyle name="Percent 32 2" xfId="56124"/>
    <cellStyle name="Percent 32 2 2" xfId="56125"/>
    <cellStyle name="Percent 32 2 3" xfId="56126"/>
    <cellStyle name="Percent 32 2 4" xfId="56127"/>
    <cellStyle name="Percent 32 2 5" xfId="56128"/>
    <cellStyle name="Percent 32 2 6" xfId="56129"/>
    <cellStyle name="Percent 32 3" xfId="56130"/>
    <cellStyle name="Percent 32 4" xfId="56131"/>
    <cellStyle name="Percent 32 5" xfId="56132"/>
    <cellStyle name="Percent 32 6" xfId="56133"/>
    <cellStyle name="Percent 32 7" xfId="56134"/>
    <cellStyle name="Percent 33" xfId="56135"/>
    <cellStyle name="Percent 33 2" xfId="56136"/>
    <cellStyle name="Percent 33 3" xfId="56137"/>
    <cellStyle name="Percent 33 4" xfId="56138"/>
    <cellStyle name="Percent 33 5" xfId="56139"/>
    <cellStyle name="Percent 34" xfId="56140"/>
    <cellStyle name="Percent 34 2" xfId="56141"/>
    <cellStyle name="Percent 35" xfId="56142"/>
    <cellStyle name="Percent 36" xfId="56143"/>
    <cellStyle name="Percent 36 2" xfId="56144"/>
    <cellStyle name="Percent 36 3" xfId="56145"/>
    <cellStyle name="Percent 36 4" xfId="56146"/>
    <cellStyle name="Percent 36 5" xfId="56147"/>
    <cellStyle name="Percent 36 5 5" xfId="56148"/>
    <cellStyle name="Percent 36 9" xfId="56149"/>
    <cellStyle name="Percent 37" xfId="56150"/>
    <cellStyle name="Percent 38" xfId="56151"/>
    <cellStyle name="Percent 39" xfId="56152"/>
    <cellStyle name="Percent 4" xfId="56153"/>
    <cellStyle name="Percent 4 2" xfId="56154"/>
    <cellStyle name="Percent 4 2 2" xfId="56155"/>
    <cellStyle name="Percent 4 2 3" xfId="56156"/>
    <cellStyle name="Percent 4 2 4" xfId="56157"/>
    <cellStyle name="Percent 4 2 5" xfId="56158"/>
    <cellStyle name="Percent 4 2 6" xfId="56159"/>
    <cellStyle name="Percent 4 3" xfId="56160"/>
    <cellStyle name="Percent 4 3 2" xfId="56161"/>
    <cellStyle name="Percent 4 4" xfId="56162"/>
    <cellStyle name="Percent 4 5" xfId="56163"/>
    <cellStyle name="Percent 4 6" xfId="56164"/>
    <cellStyle name="Percent 40" xfId="56165"/>
    <cellStyle name="Percent 41" xfId="56166"/>
    <cellStyle name="Percent 42" xfId="56167"/>
    <cellStyle name="Percent 43" xfId="56168"/>
    <cellStyle name="Percent 44" xfId="56169"/>
    <cellStyle name="Percent 45" xfId="56170"/>
    <cellStyle name="Percent 46" xfId="56171"/>
    <cellStyle name="Percent 47" xfId="56172"/>
    <cellStyle name="Percent 48" xfId="56173"/>
    <cellStyle name="Percent 49" xfId="56174"/>
    <cellStyle name="Percent 5" xfId="56175"/>
    <cellStyle name="Percent 5 2" xfId="56176"/>
    <cellStyle name="Percent 5 2 2" xfId="56177"/>
    <cellStyle name="Percent 5 2 3" xfId="56178"/>
    <cellStyle name="Percent 5 2 4" xfId="56179"/>
    <cellStyle name="Percent 5 2 5" xfId="56180"/>
    <cellStyle name="Percent 5 2 6" xfId="56181"/>
    <cellStyle name="Percent 5 3" xfId="56182"/>
    <cellStyle name="Percent 5 4" xfId="56183"/>
    <cellStyle name="Percent 5 5" xfId="56184"/>
    <cellStyle name="Percent 5 6" xfId="56185"/>
    <cellStyle name="Percent 5 7" xfId="56186"/>
    <cellStyle name="Percent 50" xfId="56187"/>
    <cellStyle name="Percent 51" xfId="56188"/>
    <cellStyle name="Percent 52" xfId="56189"/>
    <cellStyle name="Percent 53" xfId="56190"/>
    <cellStyle name="Percent 54" xfId="56191"/>
    <cellStyle name="Percent 55" xfId="56192"/>
    <cellStyle name="Percent 56" xfId="56193"/>
    <cellStyle name="Percent 57" xfId="56194"/>
    <cellStyle name="Percent 58" xfId="56195"/>
    <cellStyle name="Percent 59" xfId="56196"/>
    <cellStyle name="Percent 6" xfId="56197"/>
    <cellStyle name="Percent 6 2" xfId="56198"/>
    <cellStyle name="Percent 6 2 2" xfId="56199"/>
    <cellStyle name="Percent 6 2 3" xfId="56200"/>
    <cellStyle name="Percent 6 2 4" xfId="56201"/>
    <cellStyle name="Percent 6 2 5" xfId="56202"/>
    <cellStyle name="Percent 6 2 6" xfId="56203"/>
    <cellStyle name="Percent 6 3" xfId="56204"/>
    <cellStyle name="Percent 6 4" xfId="56205"/>
    <cellStyle name="Percent 6 5" xfId="56206"/>
    <cellStyle name="Percent 6 6" xfId="56207"/>
    <cellStyle name="Percent 6 7" xfId="56208"/>
    <cellStyle name="Percent 60" xfId="56209"/>
    <cellStyle name="Percent 61" xfId="56210"/>
    <cellStyle name="Percent 62" xfId="56211"/>
    <cellStyle name="Percent 63" xfId="56212"/>
    <cellStyle name="Percent 64" xfId="56213"/>
    <cellStyle name="Percent 65" xfId="56214"/>
    <cellStyle name="Percent 66" xfId="56215"/>
    <cellStyle name="Percent 67" xfId="56216"/>
    <cellStyle name="Percent 68" xfId="56217"/>
    <cellStyle name="Percent 69" xfId="56218"/>
    <cellStyle name="Percent 7" xfId="56219"/>
    <cellStyle name="Percent 7 2" xfId="56220"/>
    <cellStyle name="Percent 7 2 2" xfId="56221"/>
    <cellStyle name="Percent 7 2 3" xfId="56222"/>
    <cellStyle name="Percent 7 2 3 2" xfId="56223"/>
    <cellStyle name="Percent 7 2 3 2 2" xfId="56224"/>
    <cellStyle name="Percent 7 2 3 3" xfId="56225"/>
    <cellStyle name="Percent 7 2 4" xfId="56226"/>
    <cellStyle name="Percent 7 2 5" xfId="56227"/>
    <cellStyle name="Percent 7 2 6" xfId="56228"/>
    <cellStyle name="Percent 7 3" xfId="56229"/>
    <cellStyle name="Percent 7 4" xfId="56230"/>
    <cellStyle name="Percent 7 5" xfId="56231"/>
    <cellStyle name="Percent 7 6" xfId="56232"/>
    <cellStyle name="Percent 7 7" xfId="56233"/>
    <cellStyle name="Percent 70" xfId="56234"/>
    <cellStyle name="Percent 71" xfId="56235"/>
    <cellStyle name="Percent 72" xfId="56236"/>
    <cellStyle name="Percent 73" xfId="56237"/>
    <cellStyle name="Percent 74" xfId="56238"/>
    <cellStyle name="Percent 75" xfId="56239"/>
    <cellStyle name="Percent 76" xfId="56240"/>
    <cellStyle name="Percent 77" xfId="56241"/>
    <cellStyle name="Percent 78" xfId="56242"/>
    <cellStyle name="Percent 79" xfId="56243"/>
    <cellStyle name="Percent 8" xfId="56244"/>
    <cellStyle name="Percent 8 2" xfId="56245"/>
    <cellStyle name="Percent 8 2 2" xfId="56246"/>
    <cellStyle name="Percent 8 2 3" xfId="56247"/>
    <cellStyle name="Percent 8 2 4" xfId="56248"/>
    <cellStyle name="Percent 8 2 5" xfId="56249"/>
    <cellStyle name="Percent 8 2 6" xfId="56250"/>
    <cellStyle name="Percent 8 3" xfId="56251"/>
    <cellStyle name="Percent 8 4" xfId="56252"/>
    <cellStyle name="Percent 8 5" xfId="56253"/>
    <cellStyle name="Percent 8 6" xfId="56254"/>
    <cellStyle name="Percent 8 7" xfId="56255"/>
    <cellStyle name="Percent 80" xfId="56256"/>
    <cellStyle name="Percent 81" xfId="56257"/>
    <cellStyle name="Percent 82" xfId="56258"/>
    <cellStyle name="Percent 83" xfId="56259"/>
    <cellStyle name="Percent 84" xfId="56260"/>
    <cellStyle name="Percent 85" xfId="56261"/>
    <cellStyle name="Percent 86" xfId="56262"/>
    <cellStyle name="Percent 87" xfId="56263"/>
    <cellStyle name="Percent 88" xfId="56264"/>
    <cellStyle name="Percent 89" xfId="56265"/>
    <cellStyle name="Percent 9" xfId="56266"/>
    <cellStyle name="Percent 9 2" xfId="56267"/>
    <cellStyle name="Percent 9 2 2" xfId="56268"/>
    <cellStyle name="Percent 9 2 3" xfId="56269"/>
    <cellStyle name="Percent 9 2 4" xfId="56270"/>
    <cellStyle name="Percent 9 2 5" xfId="56271"/>
    <cellStyle name="Percent 9 2 6" xfId="56272"/>
    <cellStyle name="Percent 9 3" xfId="56273"/>
    <cellStyle name="Percent 9 4" xfId="56274"/>
    <cellStyle name="Percent 9 5" xfId="56275"/>
    <cellStyle name="Percent 9 6" xfId="56276"/>
    <cellStyle name="Percent 9 7" xfId="56277"/>
    <cellStyle name="Percent 90" xfId="56278"/>
    <cellStyle name="Percent 91" xfId="56279"/>
    <cellStyle name="Percent 92" xfId="56280"/>
    <cellStyle name="Percent 93" xfId="56281"/>
    <cellStyle name="Percent 94" xfId="56282"/>
    <cellStyle name="Percent 95" xfId="56283"/>
    <cellStyle name="Percent 96" xfId="56284"/>
    <cellStyle name="Percent 97" xfId="56285"/>
    <cellStyle name="Percent 98" xfId="56286"/>
    <cellStyle name="Percent 99" xfId="56287"/>
    <cellStyle name="PERCENTAGE" xfId="56288"/>
    <cellStyle name="Percentuale 2" xfId="56289"/>
    <cellStyle name="Percentuale 3" xfId="56290"/>
    <cellStyle name="Percentuale 4" xfId="56291"/>
    <cellStyle name="Plain2Decimals" xfId="56292"/>
    <cellStyle name="PlainDollar" xfId="56293"/>
    <cellStyle name="PlainDollarBoldwBorders" xfId="56294"/>
    <cellStyle name="PlainDollardBLUndLine" xfId="56295"/>
    <cellStyle name="PlainDollarSS" xfId="56296"/>
    <cellStyle name="PlainDollarUndLine" xfId="56297"/>
    <cellStyle name="Popis" xfId="56298"/>
    <cellStyle name="Porcentaje" xfId="56299"/>
    <cellStyle name="Pourcentage 2" xfId="56300"/>
    <cellStyle name="Pourcentage 2 2" xfId="56301"/>
    <cellStyle name="Pourcentage 2 3" xfId="56302"/>
    <cellStyle name="Pourcentage 2 4" xfId="56303"/>
    <cellStyle name="Pourcentage 2 5" xfId="56304"/>
    <cellStyle name="Pourcentage 2 6" xfId="56305"/>
    <cellStyle name="PrePop Currency (0)" xfId="56306"/>
    <cellStyle name="PrePop Currency (0) 2" xfId="58000"/>
    <cellStyle name="PrePop Currency (0) 3" xfId="58001"/>
    <cellStyle name="PrePop Currency (0) 4" xfId="58002"/>
    <cellStyle name="PrePop Currency (0) 5" xfId="58003"/>
    <cellStyle name="PrePop Currency (0) 6" xfId="58004"/>
    <cellStyle name="PrePop Currency (2)" xfId="56307"/>
    <cellStyle name="PrePop Units (0)" xfId="56308"/>
    <cellStyle name="PrePop Units (0) 2" xfId="58005"/>
    <cellStyle name="PrePop Units (0) 3" xfId="58006"/>
    <cellStyle name="PrePop Units (0) 4" xfId="58007"/>
    <cellStyle name="PrePop Units (0) 5" xfId="58008"/>
    <cellStyle name="PrePop Units (0) 6" xfId="58009"/>
    <cellStyle name="PrePop Units (1)" xfId="56309"/>
    <cellStyle name="PrePop Units (1) 2" xfId="58010"/>
    <cellStyle name="PrePop Units (1) 3" xfId="58011"/>
    <cellStyle name="PrePop Units (1) 4" xfId="58012"/>
    <cellStyle name="PrePop Units (1) 5" xfId="58013"/>
    <cellStyle name="PrePop Units (1) 6" xfId="58014"/>
    <cellStyle name="PrePop Units (2)" xfId="56310"/>
    <cellStyle name="pricing" xfId="56311"/>
    <cellStyle name="Product Title" xfId="58015"/>
    <cellStyle name="Prozentformel" xfId="56312"/>
    <cellStyle name="Prozentformel 2" xfId="56313"/>
    <cellStyle name="Prozentformel 3" xfId="56314"/>
    <cellStyle name="PSChar" xfId="56315"/>
    <cellStyle name="PSDate" xfId="56316"/>
    <cellStyle name="PSDec" xfId="56317"/>
    <cellStyle name="PSHeading" xfId="56318"/>
    <cellStyle name="PSInt" xfId="56319"/>
    <cellStyle name="PSSpacer" xfId="56320"/>
    <cellStyle name="Punto" xfId="56321"/>
    <cellStyle name="Punto0" xfId="56322"/>
    <cellStyle name="Quantity" xfId="58016"/>
    <cellStyle name="R(0)" xfId="56323"/>
    <cellStyle name="Red_WhiteFont" xfId="58017"/>
    <cellStyle name="Reset  - Style4" xfId="56324"/>
    <cellStyle name="Reset  - Style7" xfId="56325"/>
    <cellStyle name="Reset range style to defaults" xfId="56326"/>
    <cellStyle name="Result" xfId="56327"/>
    <cellStyle name="Result 1" xfId="56328"/>
    <cellStyle name="RevList" xfId="56329"/>
    <cellStyle name="s]_x000d__x000a_spooler=yes_x000d__x000a_load=_x000d__x000a_Beep=yes_x000d__x000a_NullPort=None_x000d__x000a_BorderWidth=3_x000d__x000a_CursorBlinkRate=1200_x000d__x000a_DoubleClickSpeed=452_x000d__x000a_Programs=co" xfId="56330"/>
    <cellStyle name="SAPBEXaggData" xfId="56331"/>
    <cellStyle name="SAPBEXaggData 2" xfId="56332"/>
    <cellStyle name="SAPBEXaggData 2 2" xfId="56333"/>
    <cellStyle name="SAPBEXaggData 2 2 2" xfId="56334"/>
    <cellStyle name="SAPBEXaggData 2 3" xfId="56335"/>
    <cellStyle name="SAPBEXaggData 3" xfId="56336"/>
    <cellStyle name="SAPBEXaggData 3 2" xfId="56337"/>
    <cellStyle name="SAPBEXaggData 4" xfId="56338"/>
    <cellStyle name="SAPBEXaggDataEmph" xfId="56339"/>
    <cellStyle name="SAPBEXaggDataEmph 2" xfId="56340"/>
    <cellStyle name="SAPBEXaggDataEmph 2 2" xfId="56341"/>
    <cellStyle name="SAPBEXaggDataEmph 2 2 2" xfId="56342"/>
    <cellStyle name="SAPBEXaggDataEmph 2 3" xfId="56343"/>
    <cellStyle name="SAPBEXaggDataEmph 3" xfId="56344"/>
    <cellStyle name="SAPBEXaggDataEmph 3 2" xfId="56345"/>
    <cellStyle name="SAPBEXaggDataEmph 4" xfId="56346"/>
    <cellStyle name="SAPBEXaggItem" xfId="56347"/>
    <cellStyle name="SAPBEXaggItem 2" xfId="56348"/>
    <cellStyle name="SAPBEXaggItem 2 2" xfId="56349"/>
    <cellStyle name="SAPBEXaggItem 2 2 2" xfId="56350"/>
    <cellStyle name="SAPBEXaggItem 2 3" xfId="56351"/>
    <cellStyle name="SAPBEXaggItem 3" xfId="56352"/>
    <cellStyle name="SAPBEXaggItem 3 2" xfId="56353"/>
    <cellStyle name="SAPBEXaggItem 4" xfId="56354"/>
    <cellStyle name="SAPBEXaggItemX" xfId="56355"/>
    <cellStyle name="SAPBEXaggItemX 2" xfId="56356"/>
    <cellStyle name="SAPBEXaggItemX 2 2" xfId="56357"/>
    <cellStyle name="SAPBEXaggItemX 2 2 2" xfId="56358"/>
    <cellStyle name="SAPBEXaggItemX 2 3" xfId="56359"/>
    <cellStyle name="SAPBEXaggItemX 3" xfId="56360"/>
    <cellStyle name="SAPBEXaggItemX 3 2" xfId="56361"/>
    <cellStyle name="SAPBEXaggItemX 4" xfId="56362"/>
    <cellStyle name="SAPBEXchaText" xfId="56363"/>
    <cellStyle name="SAPBEXchaText 2" xfId="56364"/>
    <cellStyle name="SAPBEXchaText 2 2" xfId="56365"/>
    <cellStyle name="SAPBEXchaText 2 2 2" xfId="56366"/>
    <cellStyle name="SAPBEXchaText 2 2 2 2" xfId="56367"/>
    <cellStyle name="SAPBEXchaText 2 2 3" xfId="56368"/>
    <cellStyle name="SAPBEXchaText 2 3" xfId="56369"/>
    <cellStyle name="SAPBEXchaText 2 3 2" xfId="56370"/>
    <cellStyle name="SAPBEXchaText 2 4" xfId="56371"/>
    <cellStyle name="SAPBEXchaText 3" xfId="56372"/>
    <cellStyle name="SAPBEXchaText 3 2" xfId="56373"/>
    <cellStyle name="SAPBEXchaText 3 2 2" xfId="56374"/>
    <cellStyle name="SAPBEXchaText 3 3" xfId="56375"/>
    <cellStyle name="SAPBEXchaText 4" xfId="56376"/>
    <cellStyle name="SAPBEXchaText 4 2" xfId="56377"/>
    <cellStyle name="SAPBEXchaText 5" xfId="56378"/>
    <cellStyle name="SAPBEXexcBad7" xfId="56379"/>
    <cellStyle name="SAPBEXexcBad7 2" xfId="56380"/>
    <cellStyle name="SAPBEXexcBad7 2 2" xfId="56381"/>
    <cellStyle name="SAPBEXexcBad7 2 2 2" xfId="56382"/>
    <cellStyle name="SAPBEXexcBad7 2 3" xfId="56383"/>
    <cellStyle name="SAPBEXexcBad7 3" xfId="56384"/>
    <cellStyle name="SAPBEXexcBad7 3 2" xfId="56385"/>
    <cellStyle name="SAPBEXexcBad7 4" xfId="56386"/>
    <cellStyle name="SAPBEXexcBad8" xfId="56387"/>
    <cellStyle name="SAPBEXexcBad8 2" xfId="56388"/>
    <cellStyle name="SAPBEXexcBad8 2 2" xfId="56389"/>
    <cellStyle name="SAPBEXexcBad8 2 2 2" xfId="56390"/>
    <cellStyle name="SAPBEXexcBad8 2 3" xfId="56391"/>
    <cellStyle name="SAPBEXexcBad8 3" xfId="56392"/>
    <cellStyle name="SAPBEXexcBad8 3 2" xfId="56393"/>
    <cellStyle name="SAPBEXexcBad8 4" xfId="56394"/>
    <cellStyle name="SAPBEXexcBad9" xfId="56395"/>
    <cellStyle name="SAPBEXexcBad9 2" xfId="56396"/>
    <cellStyle name="SAPBEXexcBad9 2 2" xfId="56397"/>
    <cellStyle name="SAPBEXexcBad9 2 2 2" xfId="56398"/>
    <cellStyle name="SAPBEXexcBad9 2 3" xfId="56399"/>
    <cellStyle name="SAPBEXexcBad9 3" xfId="56400"/>
    <cellStyle name="SAPBEXexcBad9 3 2" xfId="56401"/>
    <cellStyle name="SAPBEXexcBad9 4" xfId="56402"/>
    <cellStyle name="SAPBEXexcCritical4" xfId="56403"/>
    <cellStyle name="SAPBEXexcCritical4 2" xfId="56404"/>
    <cellStyle name="SAPBEXexcCritical4 2 2" xfId="56405"/>
    <cellStyle name="SAPBEXexcCritical4 2 2 2" xfId="56406"/>
    <cellStyle name="SAPBEXexcCritical4 2 3" xfId="56407"/>
    <cellStyle name="SAPBEXexcCritical4 3" xfId="56408"/>
    <cellStyle name="SAPBEXexcCritical4 3 2" xfId="56409"/>
    <cellStyle name="SAPBEXexcCritical4 4" xfId="56410"/>
    <cellStyle name="SAPBEXexcCritical5" xfId="56411"/>
    <cellStyle name="SAPBEXexcCritical5 2" xfId="56412"/>
    <cellStyle name="SAPBEXexcCritical5 2 2" xfId="56413"/>
    <cellStyle name="SAPBEXexcCritical5 2 2 2" xfId="56414"/>
    <cellStyle name="SAPBEXexcCritical5 2 3" xfId="56415"/>
    <cellStyle name="SAPBEXexcCritical5 3" xfId="56416"/>
    <cellStyle name="SAPBEXexcCritical5 3 2" xfId="56417"/>
    <cellStyle name="SAPBEXexcCritical5 4" xfId="56418"/>
    <cellStyle name="SAPBEXexcCritical6" xfId="56419"/>
    <cellStyle name="SAPBEXexcCritical6 2" xfId="56420"/>
    <cellStyle name="SAPBEXexcCritical6 2 2" xfId="56421"/>
    <cellStyle name="SAPBEXexcCritical6 2 2 2" xfId="56422"/>
    <cellStyle name="SAPBEXexcCritical6 2 3" xfId="56423"/>
    <cellStyle name="SAPBEXexcCritical6 3" xfId="56424"/>
    <cellStyle name="SAPBEXexcCritical6 3 2" xfId="56425"/>
    <cellStyle name="SAPBEXexcCritical6 4" xfId="56426"/>
    <cellStyle name="SAPBEXexcGood1" xfId="56427"/>
    <cellStyle name="SAPBEXexcGood1 2" xfId="56428"/>
    <cellStyle name="SAPBEXexcGood1 2 2" xfId="56429"/>
    <cellStyle name="SAPBEXexcGood1 2 2 2" xfId="56430"/>
    <cellStyle name="SAPBEXexcGood1 2 3" xfId="56431"/>
    <cellStyle name="SAPBEXexcGood1 3" xfId="56432"/>
    <cellStyle name="SAPBEXexcGood1 3 2" xfId="56433"/>
    <cellStyle name="SAPBEXexcGood1 4" xfId="56434"/>
    <cellStyle name="SAPBEXexcGood2" xfId="56435"/>
    <cellStyle name="SAPBEXexcGood2 2" xfId="56436"/>
    <cellStyle name="SAPBEXexcGood2 2 2" xfId="56437"/>
    <cellStyle name="SAPBEXexcGood2 2 2 2" xfId="56438"/>
    <cellStyle name="SAPBEXexcGood2 2 3" xfId="56439"/>
    <cellStyle name="SAPBEXexcGood2 3" xfId="56440"/>
    <cellStyle name="SAPBEXexcGood2 3 2" xfId="56441"/>
    <cellStyle name="SAPBEXexcGood2 4" xfId="56442"/>
    <cellStyle name="SAPBEXexcGood3" xfId="56443"/>
    <cellStyle name="SAPBEXexcGood3 2" xfId="56444"/>
    <cellStyle name="SAPBEXexcGood3 2 2" xfId="56445"/>
    <cellStyle name="SAPBEXexcGood3 2 2 2" xfId="56446"/>
    <cellStyle name="SAPBEXexcGood3 2 3" xfId="56447"/>
    <cellStyle name="SAPBEXexcGood3 3" xfId="56448"/>
    <cellStyle name="SAPBEXexcGood3 3 2" xfId="56449"/>
    <cellStyle name="SAPBEXexcGood3 4" xfId="56450"/>
    <cellStyle name="SAPBEXfilterDrill" xfId="56451"/>
    <cellStyle name="SAPBEXfilterDrill 2" xfId="56452"/>
    <cellStyle name="SAPBEXfilterDrill 2 2" xfId="56453"/>
    <cellStyle name="SAPBEXfilterDrill 2 2 2" xfId="56454"/>
    <cellStyle name="SAPBEXfilterDrill 2 3" xfId="56455"/>
    <cellStyle name="SAPBEXfilterDrill 3" xfId="56456"/>
    <cellStyle name="SAPBEXfilterDrill 3 2" xfId="56457"/>
    <cellStyle name="SAPBEXfilterDrill 4" xfId="56458"/>
    <cellStyle name="SAPBEXfilterItem" xfId="56459"/>
    <cellStyle name="SAPBEXfilterItem 2" xfId="56460"/>
    <cellStyle name="SAPBEXfilterItem 2 2" xfId="56461"/>
    <cellStyle name="SAPBEXfilterItem 3" xfId="56462"/>
    <cellStyle name="SAPBEXfilterText" xfId="56463"/>
    <cellStyle name="SAPBEXformats" xfId="56464"/>
    <cellStyle name="SAPBEXformats 2" xfId="56465"/>
    <cellStyle name="SAPBEXformats 2 2" xfId="56466"/>
    <cellStyle name="SAPBEXformats 2 2 2" xfId="56467"/>
    <cellStyle name="SAPBEXformats 2 2 2 2" xfId="56468"/>
    <cellStyle name="SAPBEXformats 2 2 3" xfId="56469"/>
    <cellStyle name="SAPBEXformats 2 3" xfId="56470"/>
    <cellStyle name="SAPBEXformats 2 3 2" xfId="56471"/>
    <cellStyle name="SAPBEXformats 2 4" xfId="56472"/>
    <cellStyle name="SAPBEXformats 3" xfId="56473"/>
    <cellStyle name="SAPBEXformats 3 2" xfId="56474"/>
    <cellStyle name="SAPBEXformats 3 2 2" xfId="56475"/>
    <cellStyle name="SAPBEXformats 3 3" xfId="56476"/>
    <cellStyle name="SAPBEXformats 4" xfId="56477"/>
    <cellStyle name="SAPBEXformats 4 2" xfId="56478"/>
    <cellStyle name="SAPBEXformats 5" xfId="56479"/>
    <cellStyle name="SAPBEXheaderItem" xfId="56480"/>
    <cellStyle name="SAPBEXheaderItem 2" xfId="56481"/>
    <cellStyle name="SAPBEXheaderItem 2 2" xfId="56482"/>
    <cellStyle name="SAPBEXheaderItem 2 2 2" xfId="56483"/>
    <cellStyle name="SAPBEXheaderItem 2 2 2 2" xfId="56484"/>
    <cellStyle name="SAPBEXheaderItem 2 2 3" xfId="56485"/>
    <cellStyle name="SAPBEXheaderItem 2 3" xfId="56486"/>
    <cellStyle name="SAPBEXheaderItem 2 3 2" xfId="56487"/>
    <cellStyle name="SAPBEXheaderItem 2 4" xfId="56488"/>
    <cellStyle name="SAPBEXheaderItem 3" xfId="56489"/>
    <cellStyle name="SAPBEXheaderItem 3 2" xfId="56490"/>
    <cellStyle name="SAPBEXheaderItem 3 2 2" xfId="56491"/>
    <cellStyle name="SAPBEXheaderItem 3 3" xfId="56492"/>
    <cellStyle name="SAPBEXheaderItem 4" xfId="56493"/>
    <cellStyle name="SAPBEXheaderItem 4 2" xfId="56494"/>
    <cellStyle name="SAPBEXheaderItem 5" xfId="56495"/>
    <cellStyle name="SAPBEXheaderText" xfId="56496"/>
    <cellStyle name="SAPBEXheaderText 2" xfId="56497"/>
    <cellStyle name="SAPBEXheaderText 2 2" xfId="56498"/>
    <cellStyle name="SAPBEXheaderText 2 2 2" xfId="56499"/>
    <cellStyle name="SAPBEXheaderText 2 2 2 2" xfId="56500"/>
    <cellStyle name="SAPBEXheaderText 2 2 3" xfId="56501"/>
    <cellStyle name="SAPBEXheaderText 2 3" xfId="56502"/>
    <cellStyle name="SAPBEXheaderText 2 3 2" xfId="56503"/>
    <cellStyle name="SAPBEXheaderText 2 4" xfId="56504"/>
    <cellStyle name="SAPBEXheaderText 3" xfId="56505"/>
    <cellStyle name="SAPBEXheaderText 3 2" xfId="56506"/>
    <cellStyle name="SAPBEXheaderText 3 2 2" xfId="56507"/>
    <cellStyle name="SAPBEXheaderText 3 3" xfId="56508"/>
    <cellStyle name="SAPBEXheaderText 4" xfId="56509"/>
    <cellStyle name="SAPBEXheaderText 4 2" xfId="56510"/>
    <cellStyle name="SAPBEXheaderText 5" xfId="56511"/>
    <cellStyle name="SAPBEXHLevel0" xfId="56512"/>
    <cellStyle name="SAPBEXHLevel0 2" xfId="56513"/>
    <cellStyle name="SAPBEXHLevel0 2 2" xfId="56514"/>
    <cellStyle name="SAPBEXHLevel0 2 2 2" xfId="56515"/>
    <cellStyle name="SAPBEXHLevel0 2 2 2 2" xfId="56516"/>
    <cellStyle name="SAPBEXHLevel0 2 2 3" xfId="56517"/>
    <cellStyle name="SAPBEXHLevel0 2 3" xfId="56518"/>
    <cellStyle name="SAPBEXHLevel0 2 3 2" xfId="56519"/>
    <cellStyle name="SAPBEXHLevel0 2 4" xfId="56520"/>
    <cellStyle name="SAPBEXHLevel0 3" xfId="56521"/>
    <cellStyle name="SAPBEXHLevel0 3 2" xfId="56522"/>
    <cellStyle name="SAPBEXHLevel0 3 2 2" xfId="56523"/>
    <cellStyle name="SAPBEXHLevel0 3 3" xfId="56524"/>
    <cellStyle name="SAPBEXHLevel0 4" xfId="56525"/>
    <cellStyle name="SAPBEXHLevel0 4 2" xfId="56526"/>
    <cellStyle name="SAPBEXHLevel0 5" xfId="56527"/>
    <cellStyle name="SAPBEXHLevel0X" xfId="56528"/>
    <cellStyle name="SAPBEXHLevel0X 2" xfId="56529"/>
    <cellStyle name="SAPBEXHLevel0X 2 2" xfId="56530"/>
    <cellStyle name="SAPBEXHLevel0X 2 2 2" xfId="56531"/>
    <cellStyle name="SAPBEXHLevel0X 2 2 2 2" xfId="56532"/>
    <cellStyle name="SAPBEXHLevel0X 2 2 3" xfId="56533"/>
    <cellStyle name="SAPBEXHLevel0X 2 3" xfId="56534"/>
    <cellStyle name="SAPBEXHLevel0X 2 3 2" xfId="56535"/>
    <cellStyle name="SAPBEXHLevel0X 2 4" xfId="56536"/>
    <cellStyle name="SAPBEXHLevel0X 3" xfId="56537"/>
    <cellStyle name="SAPBEXHLevel0X 3 2" xfId="56538"/>
    <cellStyle name="SAPBEXHLevel0X 3 2 2" xfId="56539"/>
    <cellStyle name="SAPBEXHLevel0X 3 3" xfId="56540"/>
    <cellStyle name="SAPBEXHLevel0X 4" xfId="56541"/>
    <cellStyle name="SAPBEXHLevel0X 4 2" xfId="56542"/>
    <cellStyle name="SAPBEXHLevel0X 5" xfId="56543"/>
    <cellStyle name="SAPBEXHLevel1" xfId="56544"/>
    <cellStyle name="SAPBEXHLevel1 2" xfId="56545"/>
    <cellStyle name="SAPBEXHLevel1 2 2" xfId="56546"/>
    <cellStyle name="SAPBEXHLevel1 2 2 2" xfId="56547"/>
    <cellStyle name="SAPBEXHLevel1 2 2 2 2" xfId="56548"/>
    <cellStyle name="SAPBEXHLevel1 2 2 3" xfId="56549"/>
    <cellStyle name="SAPBEXHLevel1 2 3" xfId="56550"/>
    <cellStyle name="SAPBEXHLevel1 2 3 2" xfId="56551"/>
    <cellStyle name="SAPBEXHLevel1 2 4" xfId="56552"/>
    <cellStyle name="SAPBEXHLevel1 3" xfId="56553"/>
    <cellStyle name="SAPBEXHLevel1 3 2" xfId="56554"/>
    <cellStyle name="SAPBEXHLevel1 3 2 2" xfId="56555"/>
    <cellStyle name="SAPBEXHLevel1 3 3" xfId="56556"/>
    <cellStyle name="SAPBEXHLevel1 4" xfId="56557"/>
    <cellStyle name="SAPBEXHLevel1 4 2" xfId="56558"/>
    <cellStyle name="SAPBEXHLevel1 5" xfId="56559"/>
    <cellStyle name="SAPBEXHLevel1X" xfId="56560"/>
    <cellStyle name="SAPBEXHLevel1X 2" xfId="56561"/>
    <cellStyle name="SAPBEXHLevel1X 2 2" xfId="56562"/>
    <cellStyle name="SAPBEXHLevel1X 2 2 2" xfId="56563"/>
    <cellStyle name="SAPBEXHLevel1X 2 2 2 2" xfId="56564"/>
    <cellStyle name="SAPBEXHLevel1X 2 2 3" xfId="56565"/>
    <cellStyle name="SAPBEXHLevel1X 2 3" xfId="56566"/>
    <cellStyle name="SAPBEXHLevel1X 2 3 2" xfId="56567"/>
    <cellStyle name="SAPBEXHLevel1X 2 4" xfId="56568"/>
    <cellStyle name="SAPBEXHLevel1X 3" xfId="56569"/>
    <cellStyle name="SAPBEXHLevel1X 3 2" xfId="56570"/>
    <cellStyle name="SAPBEXHLevel1X 3 2 2" xfId="56571"/>
    <cellStyle name="SAPBEXHLevel1X 3 3" xfId="56572"/>
    <cellStyle name="SAPBEXHLevel1X 4" xfId="56573"/>
    <cellStyle name="SAPBEXHLevel1X 4 2" xfId="56574"/>
    <cellStyle name="SAPBEXHLevel1X 5" xfId="56575"/>
    <cellStyle name="SAPBEXHLevel2" xfId="56576"/>
    <cellStyle name="SAPBEXHLevel2 2" xfId="56577"/>
    <cellStyle name="SAPBEXHLevel2 2 2" xfId="56578"/>
    <cellStyle name="SAPBEXHLevel2 2 2 2" xfId="56579"/>
    <cellStyle name="SAPBEXHLevel2 2 2 2 2" xfId="56580"/>
    <cellStyle name="SAPBEXHLevel2 2 2 3" xfId="56581"/>
    <cellStyle name="SAPBEXHLevel2 2 3" xfId="56582"/>
    <cellStyle name="SAPBEXHLevel2 2 3 2" xfId="56583"/>
    <cellStyle name="SAPBEXHLevel2 2 4" xfId="56584"/>
    <cellStyle name="SAPBEXHLevel2 3" xfId="56585"/>
    <cellStyle name="SAPBEXHLevel2 3 2" xfId="56586"/>
    <cellStyle name="SAPBEXHLevel2 3 2 2" xfId="56587"/>
    <cellStyle name="SAPBEXHLevel2 3 3" xfId="56588"/>
    <cellStyle name="SAPBEXHLevel2 4" xfId="56589"/>
    <cellStyle name="SAPBEXHLevel2 4 2" xfId="56590"/>
    <cellStyle name="SAPBEXHLevel2 5" xfId="56591"/>
    <cellStyle name="SAPBEXHLevel2X" xfId="56592"/>
    <cellStyle name="SAPBEXHLevel2X 2" xfId="56593"/>
    <cellStyle name="SAPBEXHLevel2X 2 2" xfId="56594"/>
    <cellStyle name="SAPBEXHLevel2X 2 2 2" xfId="56595"/>
    <cellStyle name="SAPBEXHLevel2X 2 2 2 2" xfId="56596"/>
    <cellStyle name="SAPBEXHLevel2X 2 2 3" xfId="56597"/>
    <cellStyle name="SAPBEXHLevel2X 2 3" xfId="56598"/>
    <cellStyle name="SAPBEXHLevel2X 2 3 2" xfId="56599"/>
    <cellStyle name="SAPBEXHLevel2X 2 4" xfId="56600"/>
    <cellStyle name="SAPBEXHLevel2X 3" xfId="56601"/>
    <cellStyle name="SAPBEXHLevel2X 3 2" xfId="56602"/>
    <cellStyle name="SAPBEXHLevel2X 3 2 2" xfId="56603"/>
    <cellStyle name="SAPBEXHLevel2X 3 3" xfId="56604"/>
    <cellStyle name="SAPBEXHLevel2X 4" xfId="56605"/>
    <cellStyle name="SAPBEXHLevel2X 4 2" xfId="56606"/>
    <cellStyle name="SAPBEXHLevel2X 5" xfId="56607"/>
    <cellStyle name="SAPBEXHLevel3" xfId="56608"/>
    <cellStyle name="SAPBEXHLevel3 2" xfId="56609"/>
    <cellStyle name="SAPBEXHLevel3 2 2" xfId="56610"/>
    <cellStyle name="SAPBEXHLevel3 2 2 2" xfId="56611"/>
    <cellStyle name="SAPBEXHLevel3 2 2 2 2" xfId="56612"/>
    <cellStyle name="SAPBEXHLevel3 2 2 3" xfId="56613"/>
    <cellStyle name="SAPBEXHLevel3 2 3" xfId="56614"/>
    <cellStyle name="SAPBEXHLevel3 2 3 2" xfId="56615"/>
    <cellStyle name="SAPBEXHLevel3 2 4" xfId="56616"/>
    <cellStyle name="SAPBEXHLevel3 3" xfId="56617"/>
    <cellStyle name="SAPBEXHLevel3 3 2" xfId="56618"/>
    <cellStyle name="SAPBEXHLevel3 3 2 2" xfId="56619"/>
    <cellStyle name="SAPBEXHLevel3 3 3" xfId="56620"/>
    <cellStyle name="SAPBEXHLevel3 4" xfId="56621"/>
    <cellStyle name="SAPBEXHLevel3 4 2" xfId="56622"/>
    <cellStyle name="SAPBEXHLevel3 5" xfId="56623"/>
    <cellStyle name="SAPBEXHLevel3X" xfId="56624"/>
    <cellStyle name="SAPBEXHLevel3X 2" xfId="56625"/>
    <cellStyle name="SAPBEXHLevel3X 2 2" xfId="56626"/>
    <cellStyle name="SAPBEXHLevel3X 2 2 2" xfId="56627"/>
    <cellStyle name="SAPBEXHLevel3X 2 2 2 2" xfId="56628"/>
    <cellStyle name="SAPBEXHLevel3X 2 2 3" xfId="56629"/>
    <cellStyle name="SAPBEXHLevel3X 2 3" xfId="56630"/>
    <cellStyle name="SAPBEXHLevel3X 2 3 2" xfId="56631"/>
    <cellStyle name="SAPBEXHLevel3X 2 4" xfId="56632"/>
    <cellStyle name="SAPBEXHLevel3X 3" xfId="56633"/>
    <cellStyle name="SAPBEXHLevel3X 3 2" xfId="56634"/>
    <cellStyle name="SAPBEXHLevel3X 3 2 2" xfId="56635"/>
    <cellStyle name="SAPBEXHLevel3X 3 3" xfId="56636"/>
    <cellStyle name="SAPBEXHLevel3X 4" xfId="56637"/>
    <cellStyle name="SAPBEXHLevel3X 4 2" xfId="56638"/>
    <cellStyle name="SAPBEXHLevel3X 5" xfId="56639"/>
    <cellStyle name="SAPBEXresData" xfId="56640"/>
    <cellStyle name="SAPBEXresData 2" xfId="56641"/>
    <cellStyle name="SAPBEXresData 2 2" xfId="56642"/>
    <cellStyle name="SAPBEXresData 2 2 2" xfId="56643"/>
    <cellStyle name="SAPBEXresData 2 3" xfId="56644"/>
    <cellStyle name="SAPBEXresData 3" xfId="56645"/>
    <cellStyle name="SAPBEXresData 3 2" xfId="56646"/>
    <cellStyle name="SAPBEXresData 4" xfId="56647"/>
    <cellStyle name="SAPBEXresDataEmph" xfId="56648"/>
    <cellStyle name="SAPBEXresDataEmph 2" xfId="56649"/>
    <cellStyle name="SAPBEXresDataEmph 2 2" xfId="56650"/>
    <cellStyle name="SAPBEXresDataEmph 2 2 2" xfId="56651"/>
    <cellStyle name="SAPBEXresDataEmph 2 3" xfId="56652"/>
    <cellStyle name="SAPBEXresDataEmph 3" xfId="56653"/>
    <cellStyle name="SAPBEXresDataEmph 3 2" xfId="56654"/>
    <cellStyle name="SAPBEXresDataEmph 4" xfId="56655"/>
    <cellStyle name="SAPBEXresItem" xfId="56656"/>
    <cellStyle name="SAPBEXresItem 2" xfId="56657"/>
    <cellStyle name="SAPBEXresItem 2 2" xfId="56658"/>
    <cellStyle name="SAPBEXresItem 2 2 2" xfId="56659"/>
    <cellStyle name="SAPBEXresItem 2 3" xfId="56660"/>
    <cellStyle name="SAPBEXresItem 3" xfId="56661"/>
    <cellStyle name="SAPBEXresItem 3 2" xfId="56662"/>
    <cellStyle name="SAPBEXresItem 4" xfId="56663"/>
    <cellStyle name="SAPBEXresItemX" xfId="56664"/>
    <cellStyle name="SAPBEXresItemX 2" xfId="56665"/>
    <cellStyle name="SAPBEXresItemX 2 2" xfId="56666"/>
    <cellStyle name="SAPBEXresItemX 2 2 2" xfId="56667"/>
    <cellStyle name="SAPBEXresItemX 2 3" xfId="56668"/>
    <cellStyle name="SAPBEXresItemX 3" xfId="56669"/>
    <cellStyle name="SAPBEXresItemX 3 2" xfId="56670"/>
    <cellStyle name="SAPBEXresItemX 4" xfId="56671"/>
    <cellStyle name="SAPBEXstdData" xfId="56672"/>
    <cellStyle name="SAPBEXstdData 2" xfId="56673"/>
    <cellStyle name="SAPBEXstdData 2 2" xfId="56674"/>
    <cellStyle name="SAPBEXstdData 2 2 2" xfId="56675"/>
    <cellStyle name="SAPBEXstdData 2 3" xfId="56676"/>
    <cellStyle name="SAPBEXstdData 3" xfId="56677"/>
    <cellStyle name="SAPBEXstdData 3 2" xfId="56678"/>
    <cellStyle name="SAPBEXstdData 4" xfId="56679"/>
    <cellStyle name="SAPBEXstdDataEmph" xfId="56680"/>
    <cellStyle name="SAPBEXstdDataEmph 2" xfId="56681"/>
    <cellStyle name="SAPBEXstdDataEmph 2 2" xfId="56682"/>
    <cellStyle name="SAPBEXstdDataEmph 2 2 2" xfId="56683"/>
    <cellStyle name="SAPBEXstdDataEmph 2 3" xfId="56684"/>
    <cellStyle name="SAPBEXstdDataEmph 3" xfId="56685"/>
    <cellStyle name="SAPBEXstdDataEmph 3 2" xfId="56686"/>
    <cellStyle name="SAPBEXstdDataEmph 4" xfId="56687"/>
    <cellStyle name="SAPBEXstdItem" xfId="56688"/>
    <cellStyle name="SAPBEXstdItem 2" xfId="56689"/>
    <cellStyle name="SAPBEXstdItem 2 2" xfId="56690"/>
    <cellStyle name="SAPBEXstdItem 2 2 2" xfId="56691"/>
    <cellStyle name="SAPBEXstdItem 2 2 2 2" xfId="56692"/>
    <cellStyle name="SAPBEXstdItem 2 2 3" xfId="56693"/>
    <cellStyle name="SAPBEXstdItem 2 3" xfId="56694"/>
    <cellStyle name="SAPBEXstdItem 2 3 2" xfId="56695"/>
    <cellStyle name="SAPBEXstdItem 2 4" xfId="56696"/>
    <cellStyle name="SAPBEXstdItem 3" xfId="56697"/>
    <cellStyle name="SAPBEXstdItem 3 2" xfId="56698"/>
    <cellStyle name="SAPBEXstdItem 3 2 2" xfId="56699"/>
    <cellStyle name="SAPBEXstdItem 3 3" xfId="56700"/>
    <cellStyle name="SAPBEXstdItem 4" xfId="56701"/>
    <cellStyle name="SAPBEXstdItem 4 2" xfId="56702"/>
    <cellStyle name="SAPBEXstdItem 5" xfId="56703"/>
    <cellStyle name="SAPBEXstdItemX" xfId="56704"/>
    <cellStyle name="SAPBEXstdItemX 2" xfId="56705"/>
    <cellStyle name="SAPBEXstdItemX 2 2" xfId="56706"/>
    <cellStyle name="SAPBEXstdItemX 2 2 2" xfId="56707"/>
    <cellStyle name="SAPBEXstdItemX 2 2 2 2" xfId="56708"/>
    <cellStyle name="SAPBEXstdItemX 2 2 3" xfId="56709"/>
    <cellStyle name="SAPBEXstdItemX 2 3" xfId="56710"/>
    <cellStyle name="SAPBEXstdItemX 2 3 2" xfId="56711"/>
    <cellStyle name="SAPBEXstdItemX 2 4" xfId="56712"/>
    <cellStyle name="SAPBEXstdItemX 3" xfId="56713"/>
    <cellStyle name="SAPBEXstdItemX 3 2" xfId="56714"/>
    <cellStyle name="SAPBEXstdItemX 3 2 2" xfId="56715"/>
    <cellStyle name="SAPBEXstdItemX 3 3" xfId="56716"/>
    <cellStyle name="SAPBEXstdItemX 4" xfId="56717"/>
    <cellStyle name="SAPBEXstdItemX 4 2" xfId="56718"/>
    <cellStyle name="SAPBEXstdItemX 5" xfId="56719"/>
    <cellStyle name="SAPBEXtitle" xfId="56720"/>
    <cellStyle name="SAPBEXundefined" xfId="56721"/>
    <cellStyle name="SAPBEXundefined 2" xfId="56722"/>
    <cellStyle name="SAPBEXundefined 2 2" xfId="56723"/>
    <cellStyle name="SAPBEXundefined 2 2 2" xfId="56724"/>
    <cellStyle name="SAPBEXundefined 2 3" xfId="56725"/>
    <cellStyle name="SAPBEXundefined 3" xfId="56726"/>
    <cellStyle name="SAPBEXundefined 3 2" xfId="56727"/>
    <cellStyle name="SAPBEXundefined 4" xfId="56728"/>
    <cellStyle name="ScratchPad" xfId="56729"/>
    <cellStyle name="Separador de milhares [0]_ferram" xfId="56730"/>
    <cellStyle name="Separador de milhares_cfajus" xfId="56731"/>
    <cellStyle name="Sheet Title" xfId="56732"/>
    <cellStyle name="Site" xfId="58018"/>
    <cellStyle name="Site2" xfId="58019"/>
    <cellStyle name="Sledovaný hypertextový odkaz" xfId="56733"/>
    <cellStyle name="Source" xfId="56734"/>
    <cellStyle name="SSComma0" xfId="56735"/>
    <cellStyle name="SSComma2" xfId="56736"/>
    <cellStyle name="SSDecs3" xfId="56737"/>
    <cellStyle name="SSDflt" xfId="56738"/>
    <cellStyle name="SSDfltPct" xfId="56739"/>
    <cellStyle name="SSDfltPct0" xfId="56740"/>
    <cellStyle name="SSFixed2" xfId="56741"/>
    <cellStyle name="Standard format" xfId="56742"/>
    <cellStyle name="Standard format 2" xfId="56743"/>
    <cellStyle name="Standard format 2 2" xfId="56744"/>
    <cellStyle name="Standard format 3" xfId="56745"/>
    <cellStyle name="Standard_--&gt; BANKDET" xfId="58020"/>
    <cellStyle name="STYL1 - Style1" xfId="56746"/>
    <cellStyle name="Style 1" xfId="56747"/>
    <cellStyle name="Style 1 2" xfId="56748"/>
    <cellStyle name="Style 1 2 2" xfId="56749"/>
    <cellStyle name="Style 1 3" xfId="56750"/>
    <cellStyle name="Style 1 3 2" xfId="56751"/>
    <cellStyle name="Style 1 4" xfId="56752"/>
    <cellStyle name="Style 1 5" xfId="56753"/>
    <cellStyle name="Style 1 6" xfId="56754"/>
    <cellStyle name="Style 21" xfId="56755"/>
    <cellStyle name="Style 22" xfId="56756"/>
    <cellStyle name="Style 23" xfId="56757"/>
    <cellStyle name="Style 24" xfId="56758"/>
    <cellStyle name="Style 25" xfId="56759"/>
    <cellStyle name="Style 26" xfId="56760"/>
    <cellStyle name="Style 27" xfId="56761"/>
    <cellStyle name="Style 28" xfId="56762"/>
    <cellStyle name="STYLE1" xfId="56763"/>
    <cellStyle name="STYLE2" xfId="56764"/>
    <cellStyle name="STYLE3" xfId="56765"/>
    <cellStyle name="STYLE4" xfId="56766"/>
    <cellStyle name="subhead" xfId="56767"/>
    <cellStyle name="Subtotal" xfId="56768"/>
    <cellStyle name="t1" xfId="58021"/>
    <cellStyle name="Tabelle Text 10" xfId="56769"/>
    <cellStyle name="Tabelle Überschrift 10" xfId="56770"/>
    <cellStyle name="table" xfId="56771"/>
    <cellStyle name="Table  - Style5" xfId="56772"/>
    <cellStyle name="Table  - Style6" xfId="56773"/>
    <cellStyle name="Table  - Style6 2" xfId="58022"/>
    <cellStyle name="Table  - Style6 3" xfId="58023"/>
    <cellStyle name="Table  - Style6 4" xfId="58024"/>
    <cellStyle name="Table  - Style6 5" xfId="58025"/>
    <cellStyle name="Table Title" xfId="56774"/>
    <cellStyle name="TableStyleLight1" xfId="58130"/>
    <cellStyle name="TableStyleLight1 2" xfId="58131"/>
    <cellStyle name="TableStyleLight1 2 2" xfId="58132"/>
    <cellStyle name="TD.Daten" xfId="56775"/>
    <cellStyle name="TD.Daten 2" xfId="56776"/>
    <cellStyle name="TD.Daten 3" xfId="56777"/>
    <cellStyle name="TD.Hintergrund" xfId="56778"/>
    <cellStyle name="TD.KopfDaten" xfId="56779"/>
    <cellStyle name="TD.KopfDaten 2" xfId="56780"/>
    <cellStyle name="TD.KopfDaten 3" xfId="56781"/>
    <cellStyle name="TD.ListeC" xfId="56782"/>
    <cellStyle name="TD.ListeN" xfId="56783"/>
    <cellStyle name="TD.ListeX" xfId="56784"/>
    <cellStyle name="TD.Titel" xfId="56785"/>
    <cellStyle name="TD.UnterTitel" xfId="56786"/>
    <cellStyle name="Text" xfId="56787"/>
    <cellStyle name="Text Indent A" xfId="56788"/>
    <cellStyle name="Text Indent A 2" xfId="56789"/>
    <cellStyle name="Text Indent B" xfId="56790"/>
    <cellStyle name="Text Indent B 2" xfId="58026"/>
    <cellStyle name="Text Indent B 3" xfId="58027"/>
    <cellStyle name="Text Indent B 4" xfId="58028"/>
    <cellStyle name="Text Indent B 5" xfId="58029"/>
    <cellStyle name="Text Indent B 6" xfId="58030"/>
    <cellStyle name="Text Indent C" xfId="56791"/>
    <cellStyle name="Text Indent C 2" xfId="58031"/>
    <cellStyle name="Text Indent C 3" xfId="58032"/>
    <cellStyle name="Text Indent C 4" xfId="58033"/>
    <cellStyle name="Text Indent C 5" xfId="58034"/>
    <cellStyle name="Text Indent C 6" xfId="58035"/>
    <cellStyle name="þ_x001d_ð'&amp;Oý—&amp;HýG_x0008_Ô_x0007_¬_x0008__x000f__x0001__x0001_" xfId="56792"/>
    <cellStyle name="þ_x001d_ð·_x000c_æþ'_x000d_ßþU_x0001_Ø_x0005_ü_x0014__x0007__x0001__x0001_" xfId="56793"/>
    <cellStyle name="Tickmark" xfId="58036"/>
    <cellStyle name="times" xfId="56794"/>
    <cellStyle name="Times New Roman" xfId="56795"/>
    <cellStyle name="Title  - Style1" xfId="56796"/>
    <cellStyle name="Title  - Style6" xfId="56797"/>
    <cellStyle name="Title 2" xfId="56798"/>
    <cellStyle name="Title 2 2" xfId="56799"/>
    <cellStyle name="Title 3" xfId="56800"/>
    <cellStyle name="Title 4" xfId="56801"/>
    <cellStyle name="Title 5" xfId="56802"/>
    <cellStyle name="Title 6" xfId="56803"/>
    <cellStyle name="Title 7" xfId="56804"/>
    <cellStyle name="Titre1" xfId="58037"/>
    <cellStyle name="Total 2" xfId="56805"/>
    <cellStyle name="Total 2 2" xfId="56806"/>
    <cellStyle name="Total 2 2 2" xfId="56807"/>
    <cellStyle name="Total 2 3" xfId="56808"/>
    <cellStyle name="Total 2 4" xfId="56809"/>
    <cellStyle name="Total 2 5" xfId="56810"/>
    <cellStyle name="Total 2 6" xfId="56811"/>
    <cellStyle name="Total 2 7" xfId="56812"/>
    <cellStyle name="Total 3" xfId="56813"/>
    <cellStyle name="Total 3 2" xfId="56814"/>
    <cellStyle name="Total 3 2 2" xfId="56815"/>
    <cellStyle name="Total 3 2 2 2" xfId="56816"/>
    <cellStyle name="Total 3 2 3" xfId="56817"/>
    <cellStyle name="Total 3 3" xfId="56818"/>
    <cellStyle name="Total 3 3 2" xfId="56819"/>
    <cellStyle name="Total 3 4" xfId="56820"/>
    <cellStyle name="Total 3 5" xfId="56821"/>
    <cellStyle name="Total 3 6" xfId="56822"/>
    <cellStyle name="Total 4" xfId="56823"/>
    <cellStyle name="Total 4 2" xfId="56824"/>
    <cellStyle name="Total 4 3" xfId="56825"/>
    <cellStyle name="Total 4 4" xfId="58038"/>
    <cellStyle name="Total 4 5" xfId="58039"/>
    <cellStyle name="Total 5" xfId="56826"/>
    <cellStyle name="Total 5 2" xfId="56827"/>
    <cellStyle name="Total 5 2 2" xfId="56828"/>
    <cellStyle name="Total 5 3" xfId="56829"/>
    <cellStyle name="Total 5 4" xfId="58040"/>
    <cellStyle name="Total 5 5" xfId="58041"/>
    <cellStyle name="Total 6" xfId="56830"/>
    <cellStyle name="TotCol - Style5" xfId="56831"/>
    <cellStyle name="TotCol - Style7" xfId="56832"/>
    <cellStyle name="TotRow - Style4" xfId="56833"/>
    <cellStyle name="TotRow - Style4 2" xfId="58042"/>
    <cellStyle name="TotRow - Style4 3" xfId="58043"/>
    <cellStyle name="TotRow - Style4 4" xfId="58044"/>
    <cellStyle name="TotRow - Style4 5" xfId="58045"/>
    <cellStyle name="TotRow - Style8" xfId="56834"/>
    <cellStyle name="Tusental (0)_OFFICE_" xfId="56835"/>
    <cellStyle name="Tusental_OFFICE_" xfId="56836"/>
    <cellStyle name="ưì０O" xfId="56837"/>
    <cellStyle name="UnderLine" xfId="56838"/>
    <cellStyle name="Unprot" xfId="56839"/>
    <cellStyle name="Unprot$" xfId="56840"/>
    <cellStyle name="Unprotect" xfId="56841"/>
    <cellStyle name="Valuta (0)_Cartel3" xfId="56842"/>
    <cellStyle name="Valuta_OFFICE_" xfId="56843"/>
    <cellStyle name="Vide" xfId="58046"/>
    <cellStyle name="Virg・ [0]_RESULTS" xfId="58047"/>
    <cellStyle name="Virg・_RESULTS" xfId="58048"/>
    <cellStyle name="Virgola 2" xfId="56844"/>
    <cellStyle name="W?rung [0]_laroux" xfId="58049"/>
    <cellStyle name="W?rung_laroux" xfId="58050"/>
    <cellStyle name="Währung [0]_--&gt; Hyperion" xfId="58051"/>
    <cellStyle name="Währung_--&gt; Hyperion" xfId="58052"/>
    <cellStyle name="Warning Text 2" xfId="56845"/>
    <cellStyle name="Warning Text 2 2" xfId="56846"/>
    <cellStyle name="Warning Text 2 2 2" xfId="56847"/>
    <cellStyle name="Warning Text 2 3" xfId="56848"/>
    <cellStyle name="Warning Text 2 4" xfId="56849"/>
    <cellStyle name="Warning Text 2 5" xfId="56850"/>
    <cellStyle name="Warning Text 2 6" xfId="56851"/>
    <cellStyle name="Warning Text 2 7" xfId="56852"/>
    <cellStyle name="Warning Text 3" xfId="56853"/>
    <cellStyle name="Warning Text 3 2" xfId="56854"/>
    <cellStyle name="Warning Text 3 3" xfId="56855"/>
    <cellStyle name="Warning Text 4" xfId="56856"/>
    <cellStyle name="Warning Text 5" xfId="56857"/>
    <cellStyle name="Warning Text 6" xfId="56858"/>
    <cellStyle name="WrappedCellStyle" xfId="56859"/>
    <cellStyle name="WrappedCellStyle 2" xfId="56860"/>
    <cellStyle name="WrappedCellStyle 3" xfId="56861"/>
    <cellStyle name="W臧rung [0]_Compiling Utility Macross" xfId="58053"/>
    <cellStyle name="W臧rung_Compiling Utility Macrosc" xfId="58054"/>
    <cellStyle name="xuan" xfId="56862"/>
    <cellStyle name="years" xfId="56863"/>
    <cellStyle name="Yellow" xfId="56864"/>
    <cellStyle name="アクセント 1" xfId="58055"/>
    <cellStyle name="アクセント 2" xfId="58056"/>
    <cellStyle name="アクセント 3" xfId="58057"/>
    <cellStyle name="アクセント 4" xfId="58058"/>
    <cellStyle name="アクセント 5" xfId="58059"/>
    <cellStyle name="アクセント 6" xfId="58060"/>
    <cellStyle name="タイトル" xfId="58061"/>
    <cellStyle name="チェック セル" xfId="58062"/>
    <cellStyle name="どちらでもない" xfId="58063"/>
    <cellStyle name="ﾄ褊褂燾・[0]_PERSONAL" xfId="58064"/>
    <cellStyle name="ﾄ褊褂燾饑PERSONAL" xfId="58065"/>
    <cellStyle name="パーセント 2" xfId="58066"/>
    <cellStyle name="パーセント 2 2" xfId="58067"/>
    <cellStyle name="パーセント 2 2 2" xfId="58068"/>
    <cellStyle name="パーセント 3" xfId="58069"/>
    <cellStyle name="ﾎ磊隆_PERSONAL" xfId="58070"/>
    <cellStyle name="メモ" xfId="58071"/>
    <cellStyle name="メモ 2" xfId="58072"/>
    <cellStyle name="メモ 3" xfId="58073"/>
    <cellStyle name="メモ 4" xfId="58074"/>
    <cellStyle name="メモ 5" xfId="58075"/>
    <cellStyle name="ﾔ竟瑙糺・[0]_PERSONAL" xfId="58076"/>
    <cellStyle name="ﾔ竟瑙糺饑PERSONAL" xfId="58077"/>
    <cellStyle name="リンク セル" xfId="58078"/>
    <cellStyle name="เครื่องหมายจุลภาค [0]_Person" xfId="58079"/>
    <cellStyle name="เครื่องหมายจุลภาค_Person" xfId="58080"/>
    <cellStyle name="เครื่องหมายสกุลเงิน [0]_Person" xfId="58081"/>
    <cellStyle name="เครื่องหมายสกุลเงิน_Person" xfId="58082"/>
    <cellStyle name="ปกติ_Person" xfId="58083"/>
    <cellStyle name="꒰腛_x0001_" xfId="56865"/>
    <cellStyle name=" [0.00]_ Att. 1- Cover" xfId="56866"/>
    <cellStyle name="_ Att. 1- Cover" xfId="56867"/>
    <cellStyle name="?_ Att. 1- Cover" xfId="56868"/>
    <cellStyle name="똿뗦먛귟 [0.00]_PRODUCT DETAIL Q1" xfId="56869"/>
    <cellStyle name="똿뗦먛귟_PRODUCT DETAIL Q1" xfId="56870"/>
    <cellStyle name="믅됞 [0.00]_PRODUCT DETAIL Q1" xfId="56871"/>
    <cellStyle name="믅됞_PRODUCT DETAIL Q1" xfId="56872"/>
    <cellStyle name="백분율_95" xfId="56873"/>
    <cellStyle name="뷭?_BOOKSHIP" xfId="56874"/>
    <cellStyle name="쉼표 [0]_Fixed AssetsDep 2002 _ ISP" xfId="58084"/>
    <cellStyle name="쉼표_india cement IC June 2004" xfId="56875"/>
    <cellStyle name="콤마 [0]_11월1주" xfId="58085"/>
    <cellStyle name="콤마_1202" xfId="56876"/>
    <cellStyle name="통화 [0]_1202" xfId="56877"/>
    <cellStyle name="통화_1202" xfId="56878"/>
    <cellStyle name="표준_(정보부문)월별인원계획" xfId="56879"/>
    <cellStyle name="하이퍼링크_india cement IC June 2004" xfId="56880"/>
    <cellStyle name="一般_00Q3902REV.1" xfId="56881"/>
    <cellStyle name="入力" xfId="58086"/>
    <cellStyle name="入力 2" xfId="58087"/>
    <cellStyle name="入力 3" xfId="58088"/>
    <cellStyle name="入力 4" xfId="58089"/>
    <cellStyle name="入力 5" xfId="58090"/>
    <cellStyle name="出力" xfId="58091"/>
    <cellStyle name="出力 2" xfId="58092"/>
    <cellStyle name="出力 3" xfId="58093"/>
    <cellStyle name="出力 4" xfId="58094"/>
    <cellStyle name="出力 5" xfId="58095"/>
    <cellStyle name="千位分隔[0]_conv" xfId="56882"/>
    <cellStyle name="千位分隔_Sheet2" xfId="58096"/>
    <cellStyle name="千分位[0]_00Q3902REV.1" xfId="56883"/>
    <cellStyle name="千分位_00Q3902REV.1" xfId="56884"/>
    <cellStyle name="常规_~ME3C72" xfId="56885"/>
    <cellStyle name="悪い" xfId="58097"/>
    <cellStyle name="未定義" xfId="58098"/>
    <cellStyle name="桁区切り [0.0]" xfId="56886"/>
    <cellStyle name="桁区切り [0.00] 2" xfId="58099"/>
    <cellStyle name="桁区切り [0.00]_7月5日提出（HZM）" xfId="56887"/>
    <cellStyle name="桁区切り 2" xfId="58100"/>
    <cellStyle name="桁区切り 2 2" xfId="58101"/>
    <cellStyle name="桁区切り 2 2 2" xfId="58102"/>
    <cellStyle name="桁区切り 3" xfId="58103"/>
    <cellStyle name="桁区切り_08-00 NET Summary" xfId="56888"/>
    <cellStyle name="標準 2" xfId="58104"/>
    <cellStyle name="標準_(A1)BOQ " xfId="56889"/>
    <cellStyle name="良い" xfId="58105"/>
    <cellStyle name="見出し 1" xfId="58106"/>
    <cellStyle name="見出し 2" xfId="58107"/>
    <cellStyle name="見出し 3" xfId="58108"/>
    <cellStyle name="見出し 4" xfId="58109"/>
    <cellStyle name="計算" xfId="58110"/>
    <cellStyle name="計算 2" xfId="58111"/>
    <cellStyle name="計算 3" xfId="58112"/>
    <cellStyle name="計算 4" xfId="58113"/>
    <cellStyle name="計算 5" xfId="58114"/>
    <cellStyle name="説明文" xfId="58115"/>
    <cellStyle name="警告文" xfId="58116"/>
    <cellStyle name="貨幣 [0]_00Q3902REV.1" xfId="56890"/>
    <cellStyle name="貨幣[0]_BRE" xfId="56891"/>
    <cellStyle name="貨幣_00Q3902REV.1" xfId="56892"/>
    <cellStyle name="通浦 [0.00]_laroux" xfId="58117"/>
    <cellStyle name="通浦_laroux" xfId="58118"/>
    <cellStyle name="通貨 [0.00]_ARAVA" xfId="58119"/>
    <cellStyle name="通貨_ARAVA" xfId="58120"/>
    <cellStyle name="集計" xfId="58121"/>
    <cellStyle name="集計 2" xfId="58122"/>
    <cellStyle name="集計 3" xfId="58123"/>
    <cellStyle name="集計 4" xfId="58124"/>
    <cellStyle name="集計 5" xfId="58125"/>
    <cellStyle name="非表示" xfId="56893"/>
    <cellStyle name="非表示 2" xfId="56894"/>
    <cellStyle name="非表示 2 2" xfId="56895"/>
    <cellStyle name="非表示 3" xfId="56896"/>
  </cellStyles>
  <dxfs count="0"/>
  <tableStyles count="0" defaultTableStyle="TableStyleMedium9" defaultPivotStyle="PivotStyleLight16"/>
  <colors>
    <mruColors>
      <color rgb="FFBFBFB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7.xml"/><Relationship Id="rId39" Type="http://schemas.openxmlformats.org/officeDocument/2006/relationships/externalLink" Target="externalLinks/externalLink20.xml"/><Relationship Id="rId21" Type="http://schemas.openxmlformats.org/officeDocument/2006/relationships/externalLink" Target="externalLinks/externalLink2.xml"/><Relationship Id="rId34" Type="http://schemas.openxmlformats.org/officeDocument/2006/relationships/externalLink" Target="externalLinks/externalLink15.xml"/><Relationship Id="rId42" Type="http://schemas.openxmlformats.org/officeDocument/2006/relationships/externalLink" Target="externalLinks/externalLink23.xml"/><Relationship Id="rId47" Type="http://schemas.openxmlformats.org/officeDocument/2006/relationships/externalLink" Target="externalLinks/externalLink28.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63" Type="http://schemas.openxmlformats.org/officeDocument/2006/relationships/externalLink" Target="externalLinks/externalLink44.xml"/><Relationship Id="rId68" Type="http://schemas.openxmlformats.org/officeDocument/2006/relationships/externalLink" Target="externalLinks/externalLink49.xml"/><Relationship Id="rId76" Type="http://schemas.openxmlformats.org/officeDocument/2006/relationships/externalLink" Target="externalLinks/externalLink57.xml"/><Relationship Id="rId84" Type="http://schemas.openxmlformats.org/officeDocument/2006/relationships/externalLink" Target="externalLinks/externalLink65.xml"/><Relationship Id="rId7" Type="http://schemas.openxmlformats.org/officeDocument/2006/relationships/worksheet" Target="worksheets/sheet7.xml"/><Relationship Id="rId71" Type="http://schemas.openxmlformats.org/officeDocument/2006/relationships/externalLink" Target="externalLinks/externalLink52.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externalLink" Target="externalLinks/externalLink10.xml"/><Relationship Id="rId11" Type="http://schemas.openxmlformats.org/officeDocument/2006/relationships/worksheet" Target="worksheets/sheet11.xml"/><Relationship Id="rId24" Type="http://schemas.openxmlformats.org/officeDocument/2006/relationships/externalLink" Target="externalLinks/externalLink5.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53" Type="http://schemas.openxmlformats.org/officeDocument/2006/relationships/externalLink" Target="externalLinks/externalLink34.xml"/><Relationship Id="rId58" Type="http://schemas.openxmlformats.org/officeDocument/2006/relationships/externalLink" Target="externalLinks/externalLink39.xml"/><Relationship Id="rId66" Type="http://schemas.openxmlformats.org/officeDocument/2006/relationships/externalLink" Target="externalLinks/externalLink47.xml"/><Relationship Id="rId74" Type="http://schemas.openxmlformats.org/officeDocument/2006/relationships/externalLink" Target="externalLinks/externalLink55.xml"/><Relationship Id="rId79" Type="http://schemas.openxmlformats.org/officeDocument/2006/relationships/externalLink" Target="externalLinks/externalLink60.xml"/><Relationship Id="rId87"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43" Type="http://schemas.openxmlformats.org/officeDocument/2006/relationships/externalLink" Target="externalLinks/externalLink24.xml"/><Relationship Id="rId48" Type="http://schemas.openxmlformats.org/officeDocument/2006/relationships/externalLink" Target="externalLinks/externalLink29.xml"/><Relationship Id="rId56" Type="http://schemas.openxmlformats.org/officeDocument/2006/relationships/externalLink" Target="externalLinks/externalLink37.xml"/><Relationship Id="rId64" Type="http://schemas.openxmlformats.org/officeDocument/2006/relationships/externalLink" Target="externalLinks/externalLink45.xml"/><Relationship Id="rId69" Type="http://schemas.openxmlformats.org/officeDocument/2006/relationships/externalLink" Target="externalLinks/externalLink50.xml"/><Relationship Id="rId77" Type="http://schemas.openxmlformats.org/officeDocument/2006/relationships/externalLink" Target="externalLinks/externalLink58.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80" Type="http://schemas.openxmlformats.org/officeDocument/2006/relationships/externalLink" Target="externalLinks/externalLink61.xml"/><Relationship Id="rId85" Type="http://schemas.openxmlformats.org/officeDocument/2006/relationships/theme" Target="theme/theme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6.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46" Type="http://schemas.openxmlformats.org/officeDocument/2006/relationships/externalLink" Target="externalLinks/externalLink27.xml"/><Relationship Id="rId59" Type="http://schemas.openxmlformats.org/officeDocument/2006/relationships/externalLink" Target="externalLinks/externalLink40.xml"/><Relationship Id="rId67" Type="http://schemas.openxmlformats.org/officeDocument/2006/relationships/externalLink" Target="externalLinks/externalLink48.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54" Type="http://schemas.openxmlformats.org/officeDocument/2006/relationships/externalLink" Target="externalLinks/externalLink35.xml"/><Relationship Id="rId62" Type="http://schemas.openxmlformats.org/officeDocument/2006/relationships/externalLink" Target="externalLinks/externalLink43.xml"/><Relationship Id="rId70" Type="http://schemas.openxmlformats.org/officeDocument/2006/relationships/externalLink" Target="externalLinks/externalLink51.xml"/><Relationship Id="rId75" Type="http://schemas.openxmlformats.org/officeDocument/2006/relationships/externalLink" Target="externalLinks/externalLink56.xml"/><Relationship Id="rId83" Type="http://schemas.openxmlformats.org/officeDocument/2006/relationships/externalLink" Target="externalLinks/externalLink64.xml"/><Relationship Id="rId88"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49" Type="http://schemas.openxmlformats.org/officeDocument/2006/relationships/externalLink" Target="externalLinks/externalLink30.xml"/><Relationship Id="rId57" Type="http://schemas.openxmlformats.org/officeDocument/2006/relationships/externalLink" Target="externalLinks/externalLink38.xml"/><Relationship Id="rId10" Type="http://schemas.openxmlformats.org/officeDocument/2006/relationships/worksheet" Target="worksheets/sheet10.xml"/><Relationship Id="rId31" Type="http://schemas.openxmlformats.org/officeDocument/2006/relationships/externalLink" Target="externalLinks/externalLink12.xml"/><Relationship Id="rId44" Type="http://schemas.openxmlformats.org/officeDocument/2006/relationships/externalLink" Target="externalLinks/externalLink25.xml"/><Relationship Id="rId52" Type="http://schemas.openxmlformats.org/officeDocument/2006/relationships/externalLink" Target="externalLinks/externalLink33.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81" Type="http://schemas.openxmlformats.org/officeDocument/2006/relationships/externalLink" Target="externalLinks/externalLink62.xml"/><Relationship Id="rId86"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457200</xdr:colOff>
      <xdr:row>9</xdr:row>
      <xdr:rowOff>3200400</xdr:rowOff>
    </xdr:from>
    <xdr:to>
      <xdr:col>4</xdr:col>
      <xdr:colOff>3962400</xdr:colOff>
      <xdr:row>9</xdr:row>
      <xdr:rowOff>3333750</xdr:rowOff>
    </xdr:to>
    <xdr:pic>
      <xdr:nvPicPr>
        <xdr:cNvPr id="2" name="Picture 27">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7200" y="4914900"/>
          <a:ext cx="639127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df1d829c0a0641c68c592b2ee3f5a541/UB_Misceleneous%20Incom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829fa6033a424e388d5278566965daa3/VD.4_Legal_March%201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Old%20Backup%20of%20Vikas%20Batra/BPM%20reporting/Rep%2007/July-07/SGA%20to%20other%20depts/SGA-detail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KS/10%20FBD/Logistics/Secondary%20Sale/Sale-0310.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stock%20jan%20.03%20of31-0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NANCE/Desktop/BS%20Final/BS%20Goa%20~31%2003%20200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INFAC/INFOBASE/DOCSOPEN/PROGS/DOCS/TRANSLIB/0001696.0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Ish.Arora/My%20Documents/CF%20~IA/AUDIT/Audit%202008-09/Units/GAB-1/Documents%20and%20Settings/nagaraj/Desktop/2008-09/JUNE/FINAL%20B.S%202007-8(31.05.08)/FINAL%20B.S%202007-8(31.05.08)/Airport%20BS%20.FINAL.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TYRE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gargasa/shwet/Surabhi/British%20Airways/Kevin%20Steele98-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nts%20and%20Settings/Administrator/My%20Documents/Budget%2006-07/revised%20Budgets%2021-3/Lake%20Palace%20(27-02-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anismi/smita/My%20Documents/SMITA/CIGNA/E_98-9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patankarsh/shilpa/My%20Documents/shilpa/reckitt%20&amp;%20colman/windows/TEMP/BRIT/Kevin%20Steele9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maheshjk/vishal/My%20Documents/SMITA/BRIT/Kevin%20Steele97-9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lduaar\Allot_Hasneeta\BNS\FY2001-02\Terry\TW_01-02-Fin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lduaar\Allot_Hasneeta\BNS\FY2001-02\Form%2024\PN_01-02_21May0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s-lalit/lalith/Internal/Clients/Godrej/SBU-Chemicals/Incentives/June%201st/29May%20ICP%20meet,%20v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Sep-02/MTHLP&amp;LSEP0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lmaheshjk\vishal\CFJV-%20Tax%20Computation%201999-2000%20-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Actpro%2099/clients/House%20of%20Coffees/Benchmarking/Peer%20Ratios%20&amp;%20Graph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lmaheshjk\vishal\CFJV-%20Tax%20Computation%201999-2000%20-final%20final1.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Mac_4\c\111SanjayK\ABTRankings\AAbtranking\AAsamtel\Copy%20of%20AAsamte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Server\users%20data\BACKUP\C%20drive%20auidit01%20HECL\DHS2003\Financials\BS%20vijay%202003%20final%20120703%20old.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man/mnm_d/ITR/REPORTS/DEC97/PLAN9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ch1oper/LCEXP/2009/Discounting/Database.xlsx"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C"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ac/My%20Documents/Budget/FNLBUD9899.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Mac_4\c\AAsamtel\Copy%20of%20AAsamtel.xls" TargetMode="External"/></Relationships>
</file>

<file path=xl/externalLinks/_rels/externalLink29.xml.rels><?xml version="1.0" encoding="UTF-8" standalone="yes"?>
<Relationships xmlns="http://schemas.openxmlformats.org/package/2006/relationships"><Relationship Id="rId1" Type="http://schemas.microsoft.com/office/2006/relationships/xlExternalLinkPath/xlPathMissing" Target="Worksheet%20in%20Draft%20Audit%20report_MMTC_Q4'13-11_05_13%20(Read-Only)"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lkaurgu\jacobs\2000-01\Thomas_00_01_FINAL_18july.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Palace%20Delhi%20(04-03-0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West%20End%20(03-03-0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P/users/RAMESB/MSOFFN/EXCEL/EXCEL/sal99/may01sa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Dlpatankarsh\shilpa\My%20Documents\SMITA\CIGNA\E_98-9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uaar/Allot_Hasneeta/DOCUME~1/DLSONISO/LOCALS~1/Temp/PN_01-02_21May02.xls" TargetMode="External"/></Relationships>
</file>

<file path=xl/externalLinks/_rels/externalLink36.xml.rels><?xml version="1.0" encoding="UTF-8" standalone="yes"?>
<Relationships xmlns="http://schemas.openxmlformats.org/package/2006/relationships"><Relationship Id="rId1" Type="http://schemas.microsoft.com/office/2006/relationships/xlExternalLinkPath/xlPathMissing" Target="SBU-DOM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Lenovo-53ab35f2/lenova/3CD_2007(ann.%20Final).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has.advant/budgets/user/SRA/budgets/BUDSLDE9/lrp9900/ANALYST/BUDSLDE9/OUTLK199/PRESFM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Program%20Files/WinFin/Reports.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rver\my%20document\WINDOWS\Desktop\vimoni%20bs2001-0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P-iv/d/Documents%20and%20Settings/guptara/Desktop/form%2024%20files/GIL%20%20%20FY%202002-2003%20form-24.xls" TargetMode="External"/></Relationships>
</file>

<file path=xl/externalLinks/_rels/externalLink42.xml.rels><?xml version="1.0" encoding="UTF-8" standalone="yes"?>
<Relationships xmlns="http://schemas.openxmlformats.org/package/2006/relationships"><Relationship Id="rId1" Type="http://schemas.microsoft.com/office/2006/relationships/xlExternalLinkPath/xlStartup" Target="Finance/Aditya/Rep'02/mapping/oct/Sep-02/MTHLP&amp;LSEP02_1e_revised.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oct/Sep-02/MTHLP&amp;LSEP02_1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L:\DOCUME~1\dahaksr\LOCALS~1\Temp\Temporary%20Directory%201%20for%20Newcapex_pro_2007.zip\capex%20format\2004FY\Actl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Copy%20of%20Modsam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192.168.1.121\c\Documents%20and%20Settings\accounts\Local%20Settings\Temporary%20Internet%20Files\OLK2C\2007-2008\mis%2007-08\November%202007\2007-2008\mis%2007-08\MAY%202007\BALANCE%20SHEET%20AS%2031.12.06.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lpatankarsh\shilpa\My%20Documents\VIKRAM\Cargill-%20PR-98-99\Cargill-%20monthly%20payroll-98-9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Applications/Microsoft%20Office%202011/Office/Startup/Excel/COMMON/FIN/JKT/Tax%20Audit/tax%20audit05-06/GIL/43b/final/40A(IA)_WORKING.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Documents%20and%20Settings/ranjana.arya/Desktop/Porritts%20&amp;%20Spencer%20Stat%20Audit/financial%20statement%20as%20on%2030sept.07.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bc\C\My%20Documents\BS\SYNAPSE\04-05\SYN-BS%20till%20Dec-04%20Citibank.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Documents%20and%20Settings/aditya.bhaskar/My%20Documents/My%20Clients/WOIL_March%2010/Substantive%20Procedures/N.Current%20Liabilities/N.Current%20Liabilities/N.1%20Current_Liab_&amp;_Prov_2010%20final.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P:\users\RAMESB\MSOFFN\EXCEL\EXCEL\sal99\may01sal.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Server\my%20document\Documents%20and%20Settings\Subhash%20jee\Local%20Settings\Temporary%20Internet%20Files\Content.IE5\KLV26VWR\AUDIT(06-07)\Vinod--final%20pending%20point\Form-3cd(final)\vimoni_Annex_3CD_old.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Shibasish-fin\sept03\program%20files\qualcomm\eudora%20mail\attach\program%20files\qualcomm\eudora%20mail\attach\My%20Document\Ram\Capital%20Budgeting\For%20presentation.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erver/my%20document/WINDOWS/Desktop/vimoni%20bs2001-0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Wfin-007\c\All\Lalith\DEFF%20TAX(From%20Jig)\UTV%20Balance%20Sheet%20Post%20Consolidation.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Documents%20and%20Settings/aditya.bhaskar/Local%20Settings/Temporary%20Internet%20Files/Content.IE5/06PU4UIU/AP_MIS_31stMarch'10.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NTSERVER\Data\Actpro%2099\clients\Baylabs\Calculations\Annual\EVA%20Annual%20Calculation%20Template%20-%2019%20Oct%2099.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Mac_4\c\111SanjayK\ABTRankings\AAbtranking\AAsamtel\ExcelEVA%20Model-Samtel.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ExcelEVA%20Model-Samtel.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Mac_4\c\My%20Documents\Clients\Taj%20Hotels\Bharti\Modsam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1/GUPTAA~1.ASI/LOCALS~1/Temp/notes0BBBA2/Office%20Projects%202008/GDR/GDR%20Monthly%20Recoinciliations/Apr%20-09/D%20Drive%20Backup/Old%20Backup%20of%20Rahul%2025.06.2007/Rahul/Data/Year%202008/Month%20End%20Reports/0608/MY%20FILES/2006FY/LINKS/2004FY/Actl0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F:\back%20up_new\Priyanka%20Singh\Work%20Area\PCI\02-03\Anthony\Anthony.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Users/MUKESH~1/AppData/Local/Temp/FS%20Ind-AS%20Impact-1.xlsx"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Accounts%20Format%20March'18%20%2003.04.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Disclosure"/>
      <sheetName val="Lead"/>
      <sheetName val="UA.4"/>
      <sheetName val="UA.4.1_Misc. Income"/>
      <sheetName val="UA.4.2_Export Incentive"/>
      <sheetName val="UA.4.3_Balance written back"/>
      <sheetName val="UA.4.4Rebate on Bill discounted"/>
      <sheetName val="UA.4.5. Int. on FD"/>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VD.1_legal &amp; professional"/>
      <sheetName val="Grouping of expenditure"/>
      <sheetName val="Sheet1"/>
      <sheetName val="VD Legal &amp; Professional Details"/>
      <sheetName val="VD_1 Outsourced IT"/>
      <sheetName val="VD_2 Other Outsourcing Costs"/>
      <sheetName val="VD_3 Other Consulting Fees"/>
      <sheetName val="VD_4 Legal Fees- Exceptional"/>
      <sheetName val="VD_5 Legal Fees -Operational"/>
      <sheetName val="VD_6 Outsourcing Costs Payroll"/>
      <sheetName val="VD_7 Professional Fees"/>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uter hardware mait-summ"/>
      <sheetName val="com hardware main"/>
      <sheetName val="car LEasing"/>
      <sheetName val="wide area network"/>
      <sheetName val="WAN data"/>
      <sheetName val="other outsourcing cost"/>
      <sheetName val="com hardware lease-714000000"/>
      <sheetName val="oth repairs - summ"/>
      <sheetName val="other repairs"/>
      <sheetName val="data"/>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 wise"/>
      <sheetName val="D.Cost"/>
      <sheetName val="Sheet1"/>
    </sheetNames>
    <sheetDataSet>
      <sheetData sheetId="0" refreshError="1"/>
      <sheetData sheetId="1" refreshError="1"/>
      <sheetData sheetId="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MD"/>
      <sheetName val="INV Month Wise"/>
      <sheetName val="SUMMARY"/>
      <sheetName val="Sheet1"/>
      <sheetName val="waste rm fbd"/>
      <sheetName val="PVC FBD"/>
      <sheetName val="W I P FBD"/>
      <sheetName val="FG FBD"/>
      <sheetName val="OTH .FBD"/>
      <sheetName val="RM NGR"/>
      <sheetName val="W I P &amp; FG (NGR)"/>
      <sheetName val="OTH NGR"/>
      <sheetName val="RM DHR"/>
      <sheetName val="WIP &amp; FG DHR"/>
      <sheetName val="OTH DHR"/>
      <sheetName val="PRESFMS"/>
      <sheetName val="mancoun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NCILLIATION"/>
      <sheetName val="BS &amp; PL"/>
      <sheetName val="Schedules"/>
      <sheetName val="Fixed Asset"/>
      <sheetName val="Pre operative"/>
      <sheetName val="Entries"/>
      <sheetName val="Sheet BAL'N SHEET"/>
      <sheetName val="Sheet  P &amp; L "/>
      <sheetName val="Sheet  SCH 1"/>
      <sheetName val="Sub SCH 1"/>
      <sheetName val="Sub SCH 1A"/>
      <sheetName val="Depreciation"/>
      <sheetName val="Sheet  SCH 2"/>
      <sheetName val="Sheet  SCH 3"/>
      <sheetName val="Sheet  SCH 4"/>
      <sheetName val="Sheet  SCH 5"/>
      <sheetName val="Sheet SCH 6"/>
      <sheetName val="Sheet  SCH 7"/>
      <sheetName val="Head Office"/>
      <sheetName val="Sheet  G2"/>
      <sheetName val="Sheet G3"/>
      <sheetName val="Sheet  G4"/>
      <sheetName val="Sheet  G5"/>
      <sheetName val="Sheet G6"/>
      <sheetName val="Sheet  G7"/>
      <sheetName val="Sheet  SCH 8"/>
      <sheetName val="Sheet  SCH 9"/>
      <sheetName val="Sheet  SCH 10"/>
      <sheetName val="Sheet  G8"/>
      <sheetName val="Sheet  G9"/>
      <sheetName val="Sheet  G10"/>
      <sheetName val="Sheet SCH 11"/>
      <sheetName val="Sheet  G11"/>
      <sheetName val="TRIAL"/>
      <sheetName val="LINK TO T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USTIC"/>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N"/>
      <sheetName val="FFS"/>
      <sheetName val="SCH-6 H.O FORMAT"/>
      <sheetName val="Bal sheet &amp; P&amp; L"/>
      <sheetName val=" Schedules"/>
      <sheetName val="Sheet BAL'N SHEET"/>
      <sheetName val="Sheet  P &amp; L "/>
      <sheetName val="Sheet SCH 1"/>
      <sheetName val="DEPN -IT ACT"/>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Consumption"/>
      <sheetName val="TB"/>
      <sheetName val="Working T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YRE1"/>
      <sheetName val="CAUSTIC"/>
    </sheetNames>
    <sheetDataSet>
      <sheetData sheetId="0" refreshError="1"/>
      <sheetData sheetId="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Room Rev"/>
      <sheetName val="F&amp;B"/>
      <sheetName val="Other Inc"/>
      <sheetName val="Tel"/>
      <sheetName val="Laundry"/>
      <sheetName val="Internet"/>
      <sheetName val="Payroll"/>
      <sheetName val="Manpower"/>
      <sheetName val="Stores"/>
      <sheetName val="Power"/>
      <sheetName val="Repair"/>
      <sheetName val="Repair-Fixed"/>
      <sheetName val="Admin"/>
      <sheetName val="TA"/>
      <sheetName val="CC"/>
      <sheetName val="Bqt Exps"/>
      <sheetName val="P&amp;L-Detail"/>
      <sheetName val="CE"/>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Cover"/>
      <sheetName val="FORM_16"/>
      <sheetName val="summery-FINAL"/>
    </sheetNames>
    <sheetDataSet>
      <sheetData sheetId="0">
        <row r="9">
          <cell r="B9" t="str">
            <v xml:space="preserve">    Name and Address of the Employer</v>
          </cell>
          <cell r="I9" t="str">
            <v>Name and Designation of the</v>
          </cell>
        </row>
        <row r="10">
          <cell r="I10" t="str">
            <v>Employee</v>
          </cell>
        </row>
        <row r="12">
          <cell r="B12" t="str">
            <v>THE BANK OF NOVA SCOTIA, CANADA</v>
          </cell>
          <cell r="I12" t="str">
            <v>TERRY WATKINS</v>
          </cell>
        </row>
        <row r="13">
          <cell r="B13" t="str">
            <v>DR. GOPAL DAS BHAWAN</v>
          </cell>
          <cell r="I13" t="str">
            <v>SENIOR PROJECT MANAGER</v>
          </cell>
        </row>
        <row r="14">
          <cell r="B14" t="str">
            <v>28, BARAKHAMBA ROAD</v>
          </cell>
        </row>
        <row r="15">
          <cell r="B15" t="str">
            <v xml:space="preserve">    PAN/GIR NO.</v>
          </cell>
          <cell r="E15" t="str">
            <v xml:space="preserve">   TAN</v>
          </cell>
          <cell r="I15" t="str">
            <v>PAN/GIR NO.</v>
          </cell>
        </row>
        <row r="16">
          <cell r="B16" t="str">
            <v>AAACB 1536H</v>
          </cell>
          <cell r="E16" t="str">
            <v>B-3784-E (STI) CRF</v>
          </cell>
          <cell r="I16" t="str">
            <v>AAIPW 4423F</v>
          </cell>
        </row>
        <row r="17">
          <cell r="G17" t="str">
            <v xml:space="preserve">      PERIOD</v>
          </cell>
          <cell r="J17" t="str">
            <v>ASSESSMENT</v>
          </cell>
        </row>
        <row r="18">
          <cell r="B18" t="str">
            <v xml:space="preserve">TDS Circle where Annual Return/Statement under </v>
          </cell>
          <cell r="G18" t="str">
            <v>FROM</v>
          </cell>
          <cell r="I18" t="str">
            <v>TO</v>
          </cell>
          <cell r="J18" t="str">
            <v>YEAR</v>
          </cell>
        </row>
        <row r="19">
          <cell r="B19" t="str">
            <v xml:space="preserve">section 206 is to be filed                   </v>
          </cell>
          <cell r="G19" t="str">
            <v>1 April 2001</v>
          </cell>
          <cell r="I19" t="str">
            <v>31 March 2002</v>
          </cell>
          <cell r="J19" t="str">
            <v>2002-2003</v>
          </cell>
          <cell r="K19" t="str">
            <v/>
          </cell>
        </row>
        <row r="22">
          <cell r="B22" t="str">
            <v>DETAILS OF SALARY PAID AND ANY OTHER INCOME AND TAX DEDUCTED</v>
          </cell>
        </row>
        <row r="24">
          <cell r="J24" t="str">
            <v>Rs.</v>
          </cell>
          <cell r="K24" t="str">
            <v>Rs.</v>
          </cell>
        </row>
        <row r="25">
          <cell r="B25" t="str">
            <v>1.</v>
          </cell>
          <cell r="C25" t="str">
            <v xml:space="preserve">GROSS SALARY * </v>
          </cell>
          <cell r="J25">
            <v>9155189.6166619863</v>
          </cell>
        </row>
        <row r="27">
          <cell r="B27" t="str">
            <v>2.</v>
          </cell>
          <cell r="C27" t="str">
            <v>LESS :</v>
          </cell>
          <cell r="D27" t="str">
            <v>Allowance to the extent exempt under</v>
          </cell>
        </row>
        <row r="28">
          <cell r="D28" t="str">
            <v xml:space="preserve">section 10 : </v>
          </cell>
          <cell r="I28">
            <v>0</v>
          </cell>
        </row>
        <row r="30">
          <cell r="B30" t="str">
            <v>3.</v>
          </cell>
          <cell r="C30" t="str">
            <v>BALANCE (1-2)</v>
          </cell>
          <cell r="J30">
            <v>9155189.6166619863</v>
          </cell>
        </row>
        <row r="32">
          <cell r="B32" t="str">
            <v>4.</v>
          </cell>
          <cell r="C32" t="str">
            <v>DEDUCTIONS :</v>
          </cell>
        </row>
        <row r="33">
          <cell r="C33" t="str">
            <v>(a)  Standard deduction</v>
          </cell>
          <cell r="G33" t="str">
            <v/>
          </cell>
          <cell r="I33">
            <v>0</v>
          </cell>
        </row>
        <row r="34">
          <cell r="C34" t="str">
            <v>(b)  Entertainment allowance</v>
          </cell>
          <cell r="G34" t="str">
            <v/>
          </cell>
        </row>
        <row r="35">
          <cell r="C35" t="str">
            <v>(c)  Tax on Employment</v>
          </cell>
          <cell r="G35" t="str">
            <v/>
          </cell>
        </row>
        <row r="37">
          <cell r="B37" t="str">
            <v>5.</v>
          </cell>
          <cell r="C37" t="str">
            <v>AGGREGATE OF 4 (a to c)</v>
          </cell>
          <cell r="I37" t="str">
            <v/>
          </cell>
        </row>
        <row r="39">
          <cell r="B39" t="str">
            <v>6.</v>
          </cell>
          <cell r="C39" t="str">
            <v>INCOME CHARGEABLE UNDER</v>
          </cell>
        </row>
        <row r="40">
          <cell r="C40" t="str">
            <v>THE HEAD SALARIES (3-5)</v>
          </cell>
          <cell r="K40">
            <v>9155189.6166619863</v>
          </cell>
        </row>
        <row r="42">
          <cell r="B42" t="str">
            <v>7.</v>
          </cell>
          <cell r="C42" t="str">
            <v>ADD :</v>
          </cell>
          <cell r="D42" t="str">
            <v>Any other income reported by the</v>
          </cell>
        </row>
        <row r="43">
          <cell r="C43" t="str">
            <v>employee</v>
          </cell>
          <cell r="K43">
            <v>0</v>
          </cell>
        </row>
        <row r="45">
          <cell r="B45" t="str">
            <v>8.</v>
          </cell>
          <cell r="C45" t="str">
            <v>GROSS TOTAL INCOME (6+7)</v>
          </cell>
          <cell r="K45">
            <v>9155189.6166619863</v>
          </cell>
        </row>
        <row r="47">
          <cell r="B47" t="str">
            <v>9.</v>
          </cell>
          <cell r="C47" t="str">
            <v>DEDUCTIONS UNDER CHAPTER VI-A</v>
          </cell>
          <cell r="G47" t="str">
            <v>GROSS</v>
          </cell>
          <cell r="I47" t="str">
            <v>QUALIFYING</v>
          </cell>
          <cell r="J47" t="str">
            <v>DEDUCTIBLE</v>
          </cell>
        </row>
        <row r="48">
          <cell r="G48" t="str">
            <v>AMOUNT</v>
          </cell>
          <cell r="I48" t="str">
            <v>AMOUNT</v>
          </cell>
          <cell r="J48" t="str">
            <v>AMOUNT</v>
          </cell>
        </row>
        <row r="50">
          <cell r="C50" t="str">
            <v>(a)</v>
          </cell>
          <cell r="G50" t="str">
            <v>Rs.............</v>
          </cell>
          <cell r="I50" t="str">
            <v>Rs.............</v>
          </cell>
          <cell r="J50" t="str">
            <v>Rs.............</v>
          </cell>
        </row>
        <row r="51">
          <cell r="C51" t="str">
            <v>(b)</v>
          </cell>
          <cell r="G51" t="str">
            <v>Rs.............</v>
          </cell>
          <cell r="I51" t="str">
            <v>Rs.............</v>
          </cell>
          <cell r="J51" t="str">
            <v>Rs.............</v>
          </cell>
        </row>
        <row r="52">
          <cell r="C52" t="str">
            <v>(c)</v>
          </cell>
          <cell r="G52" t="str">
            <v>Rs.............</v>
          </cell>
          <cell r="I52" t="str">
            <v>Rs.............</v>
          </cell>
          <cell r="J52" t="str">
            <v>Rs.............</v>
          </cell>
        </row>
        <row r="53">
          <cell r="C53" t="str">
            <v>(d)</v>
          </cell>
          <cell r="G53" t="str">
            <v>Rs.............</v>
          </cell>
          <cell r="I53" t="str">
            <v>Rs.............</v>
          </cell>
          <cell r="J53" t="str">
            <v>Rs.............</v>
          </cell>
        </row>
        <row r="55">
          <cell r="B55" t="str">
            <v>10.</v>
          </cell>
          <cell r="C55" t="str">
            <v>Aggregate of deductible amount under</v>
          </cell>
          <cell r="K55" t="str">
            <v/>
          </cell>
        </row>
        <row r="56">
          <cell r="C56" t="str">
            <v>Chapter VI-A</v>
          </cell>
          <cell r="K56">
            <v>0</v>
          </cell>
        </row>
        <row r="57">
          <cell r="K57" t="str">
            <v/>
          </cell>
        </row>
        <row r="58">
          <cell r="B58" t="str">
            <v>11.</v>
          </cell>
          <cell r="C58" t="str">
            <v>TOTAL INCOME (8-10)</v>
          </cell>
          <cell r="E58" t="str">
            <v>(rounded off)</v>
          </cell>
          <cell r="K58">
            <v>9155190</v>
          </cell>
        </row>
        <row r="59">
          <cell r="K59" t="str">
            <v/>
          </cell>
        </row>
        <row r="60">
          <cell r="B60" t="str">
            <v>12.</v>
          </cell>
          <cell r="C60" t="str">
            <v>TAX ON TOTAL INCOME</v>
          </cell>
          <cell r="K60">
            <v>2720557</v>
          </cell>
        </row>
        <row r="63">
          <cell r="J63" t="str">
            <v>Rs.</v>
          </cell>
          <cell r="K63" t="str">
            <v>Rs.</v>
          </cell>
        </row>
        <row r="64">
          <cell r="B64" t="str">
            <v>13.</v>
          </cell>
          <cell r="C64" t="str">
            <v>REBATE AND RELIEF UNDER CHAPTER VIII</v>
          </cell>
        </row>
        <row r="66">
          <cell r="G66" t="str">
            <v>GROSS</v>
          </cell>
          <cell r="I66" t="str">
            <v>QUALIFYING</v>
          </cell>
          <cell r="J66" t="str">
            <v>TAX REBATE/</v>
          </cell>
        </row>
        <row r="67">
          <cell r="C67" t="str">
            <v>I.   Under Section 88 (please specify)</v>
          </cell>
          <cell r="G67" t="str">
            <v>AMOUNT</v>
          </cell>
          <cell r="I67" t="str">
            <v>AMOUNT</v>
          </cell>
          <cell r="J67" t="str">
            <v>RELIEF</v>
          </cell>
        </row>
        <row r="69">
          <cell r="C69" t="str">
            <v>(a) LIC</v>
          </cell>
          <cell r="G69" t="str">
            <v xml:space="preserve">Rs. </v>
          </cell>
          <cell r="I69" t="str">
            <v xml:space="preserve">Rs. </v>
          </cell>
        </row>
        <row r="70">
          <cell r="C70" t="str">
            <v>(b) PPF</v>
          </cell>
          <cell r="G70" t="str">
            <v xml:space="preserve">Rs. </v>
          </cell>
          <cell r="I70" t="str">
            <v xml:space="preserve">Rs. </v>
          </cell>
        </row>
        <row r="71">
          <cell r="C71" t="str">
            <v>(c) National Savings Certificates</v>
          </cell>
          <cell r="G71" t="str">
            <v xml:space="preserve">Rs. </v>
          </cell>
          <cell r="I71" t="str">
            <v xml:space="preserve">Rs. </v>
          </cell>
        </row>
        <row r="72">
          <cell r="C72" t="str">
            <v>(d)UTI(s)</v>
          </cell>
          <cell r="G72" t="str">
            <v xml:space="preserve">Rs. </v>
          </cell>
          <cell r="I72" t="str">
            <v xml:space="preserve">Rs. </v>
          </cell>
        </row>
        <row r="73">
          <cell r="C73" t="str">
            <v>(e)</v>
          </cell>
          <cell r="G73" t="str">
            <v xml:space="preserve">Rs. </v>
          </cell>
          <cell r="I73" t="str">
            <v xml:space="preserve">Rs. </v>
          </cell>
        </row>
        <row r="74">
          <cell r="C74" t="str">
            <v>(f)  TOTAL (a) to (e)</v>
          </cell>
          <cell r="G74" t="str">
            <v xml:space="preserve">Rs. </v>
          </cell>
          <cell r="I74" t="str">
            <v xml:space="preserve">Rs. </v>
          </cell>
          <cell r="J74">
            <v>0</v>
          </cell>
        </row>
        <row r="76">
          <cell r="G76" t="str">
            <v>GROSS</v>
          </cell>
          <cell r="I76" t="str">
            <v>QUALIFYING</v>
          </cell>
        </row>
        <row r="77">
          <cell r="C77" t="str">
            <v>II.   Under Section 88A (please specify)</v>
          </cell>
          <cell r="G77" t="str">
            <v>AMOUNT</v>
          </cell>
          <cell r="I77" t="str">
            <v>AMOUNT</v>
          </cell>
        </row>
        <row r="79">
          <cell r="C79" t="str">
            <v>(a)</v>
          </cell>
          <cell r="G79" t="str">
            <v>Rs.............</v>
          </cell>
          <cell r="I79" t="str">
            <v>Rs.............</v>
          </cell>
        </row>
        <row r="80">
          <cell r="C80" t="str">
            <v>(b)</v>
          </cell>
          <cell r="G80" t="str">
            <v>Rs.............</v>
          </cell>
          <cell r="I80" t="str">
            <v>Rs.............</v>
          </cell>
        </row>
        <row r="81">
          <cell r="C81" t="str">
            <v>(c)  TOTAL [(a) + (b)]</v>
          </cell>
          <cell r="G81" t="str">
            <v>Rs.............</v>
          </cell>
          <cell r="I81" t="str">
            <v>Rs.............</v>
          </cell>
          <cell r="J81" t="str">
            <v>Nil</v>
          </cell>
        </row>
        <row r="83">
          <cell r="C83" t="str">
            <v>III.  Under Section 89 (attach details)</v>
          </cell>
          <cell r="J83" t="str">
            <v>Nil</v>
          </cell>
        </row>
        <row r="85">
          <cell r="B85" t="str">
            <v>14.</v>
          </cell>
          <cell r="C85" t="str">
            <v>AGGREGATE OF TAX REBATES</v>
          </cell>
        </row>
        <row r="86">
          <cell r="C86" t="str">
            <v xml:space="preserve">AND RELIEF AT 13 ABOVE </v>
          </cell>
        </row>
        <row r="87">
          <cell r="C87" t="str">
            <v>[I(f) + II(c) + III]</v>
          </cell>
          <cell r="K87">
            <v>0</v>
          </cell>
        </row>
        <row r="89">
          <cell r="B89" t="str">
            <v>15.</v>
          </cell>
          <cell r="C89" t="str">
            <v xml:space="preserve">TAX PAYABLE (12-14) AND </v>
          </cell>
        </row>
        <row r="90">
          <cell r="C90" t="str">
            <v>SURCHARGE THEREON</v>
          </cell>
          <cell r="K90">
            <v>2774968.14</v>
          </cell>
        </row>
        <row r="92">
          <cell r="B92" t="str">
            <v>16.</v>
          </cell>
          <cell r="C92" t="str">
            <v>LESS TAX DEDUCTED AT SOURCE</v>
          </cell>
          <cell r="K92">
            <v>0</v>
          </cell>
        </row>
        <row r="95">
          <cell r="B95" t="str">
            <v>17.</v>
          </cell>
          <cell r="C95" t="str">
            <v>TAX PAYABLE/(REFUNDABLE) (15-16)</v>
          </cell>
          <cell r="K95">
            <v>2774968.14</v>
          </cell>
        </row>
        <row r="98">
          <cell r="B98" t="str">
            <v>DETAILS OF TAX DEDUCTED AND DEPOSITED INTO CENTRAL GOVERNMENT ACCOUNT</v>
          </cell>
        </row>
        <row r="100">
          <cell r="B100" t="str">
            <v>AMOUNT (Rs.)</v>
          </cell>
          <cell r="D100" t="str">
            <v>DATE OF PAYMENT</v>
          </cell>
          <cell r="F100" t="str">
            <v xml:space="preserve">   NAME OF BANK AND BRANCH WHERE TAX DEPOSITED</v>
          </cell>
        </row>
        <row r="117">
          <cell r="C117">
            <v>0</v>
          </cell>
        </row>
        <row r="120">
          <cell r="B120" t="str">
            <v xml:space="preserve">Certified that a sum of Rs. ……………………………………………………………………………………………………………………………………………………………………………………… </v>
          </cell>
        </row>
        <row r="121">
          <cell r="B121" t="str">
            <v>has been deducted and paid to the credit of the Central Government. Further certified that the above information is true and</v>
          </cell>
        </row>
        <row r="122">
          <cell r="B122" t="str">
            <v>correct as per records.</v>
          </cell>
        </row>
        <row r="124">
          <cell r="G124" t="str">
            <v>....................................................................................................</v>
          </cell>
        </row>
        <row r="125">
          <cell r="G125" t="str">
            <v>Signature of the person responsible for deduction of tax</v>
          </cell>
        </row>
        <row r="127">
          <cell r="B127" t="str">
            <v xml:space="preserve">Place: </v>
          </cell>
          <cell r="G127" t="str">
            <v xml:space="preserve">Full Name : </v>
          </cell>
        </row>
        <row r="128">
          <cell r="B128" t="str">
            <v xml:space="preserve">Date:  </v>
          </cell>
          <cell r="G128" t="str">
            <v xml:space="preserve">Designation : </v>
          </cell>
        </row>
        <row r="130">
          <cell r="B130" t="str">
            <v xml:space="preserve">*  See sections 15 and 17 and rule 3. Furnish separate details of value of the perquisites and profits in lieu of or in </v>
          </cell>
        </row>
        <row r="131">
          <cell r="B131" t="str">
            <v>addition to salary or wages.</v>
          </cell>
        </row>
        <row r="134">
          <cell r="B134" t="str">
            <v>As per Income Tax (6th Amendment) Rules, 1991</v>
          </cell>
        </row>
      </sheetData>
      <sheetData sheetId="1"/>
      <sheetData sheetId="2" refreshError="1"/>
      <sheetData sheetId="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master"/>
      <sheetName val="Notes"/>
      <sheetName val="overseas "/>
      <sheetName val="Indian"/>
      <sheetName val="Cover"/>
      <sheetName val="Ann A"/>
      <sheetName val="Ann B"/>
      <sheetName val="ANN C"/>
      <sheetName val="ann D"/>
      <sheetName val="FORM 3"/>
      <sheetName val="Schedule A"/>
      <sheetName val="Schedule B"/>
      <sheetName val="Schedule C"/>
      <sheetName val="Schedule D"/>
      <sheetName val="Schedule E"/>
      <sheetName val="Schedule F "/>
      <sheetName val="Schedule G"/>
      <sheetName val="Schedule  H"/>
      <sheetName val="Ann E"/>
      <sheetName val="New Form 16"/>
      <sheetName val="Form 12BA"/>
      <sheetName val="Ann-Form 12BA"/>
      <sheetName val="Saral (2)"/>
      <sheetName val="FORM_16"/>
      <sheetName val="entitlements"/>
    </sheetNames>
    <sheetDataSet>
      <sheetData sheetId="0">
        <row r="9">
          <cell r="A9" t="str">
            <v xml:space="preserve">    Name and Address of the Employer</v>
          </cell>
          <cell r="H9" t="str">
            <v>Name and Designation of the</v>
          </cell>
        </row>
        <row r="10">
          <cell r="H10" t="str">
            <v>Employee</v>
          </cell>
        </row>
        <row r="12">
          <cell r="A12" t="str">
            <v xml:space="preserve">BANK OF NOVA SCOTIA, </v>
          </cell>
          <cell r="H12" t="str">
            <v>PETER NESBITT</v>
          </cell>
        </row>
        <row r="13">
          <cell r="A13" t="str">
            <v>DR. GOPAL DAS BHAWAN</v>
          </cell>
          <cell r="H13" t="str">
            <v>MANAGER</v>
          </cell>
        </row>
        <row r="14">
          <cell r="A14" t="str">
            <v>28, BARAKHAMBA ROAD</v>
          </cell>
        </row>
        <row r="15">
          <cell r="A15" t="str">
            <v xml:space="preserve">    PAN/GIR NO.</v>
          </cell>
          <cell r="D15" t="str">
            <v xml:space="preserve">   TAN</v>
          </cell>
          <cell r="H15" t="str">
            <v>PAN/GIR NO.</v>
          </cell>
        </row>
        <row r="16">
          <cell r="A16" t="str">
            <v>AAACB 1536H</v>
          </cell>
          <cell r="D16" t="b">
            <v>0</v>
          </cell>
          <cell r="H16" t="str">
            <v>APPLIED FOR</v>
          </cell>
        </row>
        <row r="17">
          <cell r="F17" t="str">
            <v xml:space="preserve">      PERIOD</v>
          </cell>
          <cell r="I17" t="str">
            <v>ASSESSMENT</v>
          </cell>
        </row>
        <row r="18">
          <cell r="A18" t="str">
            <v xml:space="preserve">TDS Circle where Annual Return/Statement under </v>
          </cell>
          <cell r="F18" t="str">
            <v>FROM</v>
          </cell>
          <cell r="H18" t="str">
            <v>TO</v>
          </cell>
          <cell r="I18" t="str">
            <v>YEAR</v>
          </cell>
        </row>
        <row r="19">
          <cell r="A19" t="str">
            <v xml:space="preserve">section 206 is to be filed                   </v>
          </cell>
          <cell r="F19" t="str">
            <v>1 April 2001</v>
          </cell>
          <cell r="H19" t="str">
            <v>31 March 2002</v>
          </cell>
          <cell r="I19" t="str">
            <v>2002-2003</v>
          </cell>
          <cell r="J19" t="str">
            <v/>
          </cell>
        </row>
        <row r="22">
          <cell r="A22" t="str">
            <v>DETAILS OF SALARY PAID AND ANY OTHER INCOME AND TAX DEDUCTED</v>
          </cell>
        </row>
        <row r="24">
          <cell r="I24" t="str">
            <v>Rs.</v>
          </cell>
          <cell r="J24" t="str">
            <v>Rs.</v>
          </cell>
        </row>
        <row r="25">
          <cell r="A25" t="str">
            <v>1.</v>
          </cell>
          <cell r="B25" t="str">
            <v xml:space="preserve">GROSS SALARY * </v>
          </cell>
          <cell r="I25">
            <v>5572690</v>
          </cell>
        </row>
        <row r="27">
          <cell r="A27" t="str">
            <v>2.</v>
          </cell>
          <cell r="B27" t="str">
            <v>LESS :</v>
          </cell>
          <cell r="C27" t="str">
            <v>Allowance to the extent exempt under</v>
          </cell>
        </row>
        <row r="28">
          <cell r="C28" t="str">
            <v xml:space="preserve">section 10 : </v>
          </cell>
          <cell r="H28">
            <v>0</v>
          </cell>
        </row>
        <row r="30">
          <cell r="A30" t="str">
            <v>3.</v>
          </cell>
          <cell r="B30" t="str">
            <v>BALANCE (1-2)</v>
          </cell>
          <cell r="I30">
            <v>5572690</v>
          </cell>
        </row>
        <row r="32">
          <cell r="A32" t="str">
            <v>4.</v>
          </cell>
          <cell r="B32" t="str">
            <v>DEDUCTIONS :</v>
          </cell>
        </row>
        <row r="33">
          <cell r="B33" t="str">
            <v>(a)  Standard deduction</v>
          </cell>
          <cell r="F33" t="str">
            <v/>
          </cell>
          <cell r="H33">
            <v>0</v>
          </cell>
        </row>
        <row r="34">
          <cell r="B34" t="str">
            <v>(b)  Entertainment allowance</v>
          </cell>
          <cell r="F34" t="str">
            <v/>
          </cell>
        </row>
        <row r="35">
          <cell r="B35" t="str">
            <v>(c)  Tax on Employment</v>
          </cell>
          <cell r="F35" t="str">
            <v/>
          </cell>
        </row>
        <row r="37">
          <cell r="A37" t="str">
            <v>5.</v>
          </cell>
          <cell r="B37" t="str">
            <v>AGGREGATE OF 4 (a to c)</v>
          </cell>
          <cell r="H37" t="str">
            <v/>
          </cell>
        </row>
        <row r="39">
          <cell r="A39" t="str">
            <v>6.</v>
          </cell>
          <cell r="B39" t="str">
            <v>INCOME CHARGEABLE UNDER</v>
          </cell>
        </row>
        <row r="40">
          <cell r="B40" t="str">
            <v>THE HEAD SALARIES (3-5)</v>
          </cell>
          <cell r="J40">
            <v>5572690</v>
          </cell>
        </row>
        <row r="42">
          <cell r="A42" t="str">
            <v>7.</v>
          </cell>
          <cell r="B42" t="str">
            <v>ADD :</v>
          </cell>
          <cell r="C42" t="str">
            <v>Any other income reported by the</v>
          </cell>
        </row>
        <row r="43">
          <cell r="B43" t="str">
            <v>employee</v>
          </cell>
          <cell r="J43">
            <v>0</v>
          </cell>
        </row>
        <row r="45">
          <cell r="A45" t="str">
            <v>8.</v>
          </cell>
          <cell r="B45" t="str">
            <v>GROSS TOTAL INCOME (6+7)</v>
          </cell>
          <cell r="J45">
            <v>5572690</v>
          </cell>
        </row>
        <row r="47">
          <cell r="A47" t="str">
            <v>9.</v>
          </cell>
          <cell r="B47" t="str">
            <v>DEDUCTIONS UNDER CHAPTER VI-A</v>
          </cell>
          <cell r="F47" t="str">
            <v>GROSS</v>
          </cell>
          <cell r="H47" t="str">
            <v>QUALIFYING</v>
          </cell>
          <cell r="I47" t="str">
            <v>DEDUCTIBLE</v>
          </cell>
        </row>
        <row r="48">
          <cell r="F48" t="str">
            <v>AMOUNT</v>
          </cell>
          <cell r="H48" t="str">
            <v>AMOUNT</v>
          </cell>
          <cell r="I48" t="str">
            <v>AMOUNT</v>
          </cell>
        </row>
        <row r="50">
          <cell r="B50" t="str">
            <v>(a)</v>
          </cell>
          <cell r="F50" t="str">
            <v>Rs.............</v>
          </cell>
          <cell r="H50" t="str">
            <v>Rs.............</v>
          </cell>
          <cell r="I50" t="str">
            <v>Rs.............</v>
          </cell>
        </row>
        <row r="51">
          <cell r="B51" t="str">
            <v>(b)</v>
          </cell>
          <cell r="F51" t="str">
            <v>Rs.............</v>
          </cell>
          <cell r="H51" t="str">
            <v>Rs.............</v>
          </cell>
          <cell r="I51" t="str">
            <v>Rs.............</v>
          </cell>
        </row>
        <row r="52">
          <cell r="B52" t="str">
            <v>(c)</v>
          </cell>
          <cell r="F52" t="str">
            <v>Rs.............</v>
          </cell>
          <cell r="H52" t="str">
            <v>Rs.............</v>
          </cell>
          <cell r="I52" t="str">
            <v>Rs.............</v>
          </cell>
        </row>
        <row r="53">
          <cell r="B53" t="str">
            <v>(d)</v>
          </cell>
          <cell r="F53" t="str">
            <v>Rs.............</v>
          </cell>
          <cell r="H53" t="str">
            <v>Rs.............</v>
          </cell>
          <cell r="I53" t="str">
            <v>Rs.............</v>
          </cell>
        </row>
        <row r="55">
          <cell r="A55" t="str">
            <v>10.</v>
          </cell>
          <cell r="B55" t="str">
            <v>Aggregate of deductible amount under</v>
          </cell>
          <cell r="J55" t="str">
            <v/>
          </cell>
        </row>
        <row r="56">
          <cell r="B56" t="str">
            <v>Chapter VI-A</v>
          </cell>
          <cell r="J56">
            <v>0</v>
          </cell>
        </row>
        <row r="57">
          <cell r="J57" t="str">
            <v/>
          </cell>
        </row>
        <row r="58">
          <cell r="A58" t="str">
            <v>11.</v>
          </cell>
          <cell r="B58" t="str">
            <v>TOTAL INCOME (8-10)</v>
          </cell>
          <cell r="J58">
            <v>5572690</v>
          </cell>
        </row>
        <row r="59">
          <cell r="J59" t="str">
            <v/>
          </cell>
        </row>
        <row r="60">
          <cell r="A60" t="str">
            <v>12.</v>
          </cell>
          <cell r="B60" t="str">
            <v>TAX ON TOTAL INCOME</v>
          </cell>
          <cell r="J60">
            <v>1645807</v>
          </cell>
        </row>
        <row r="63">
          <cell r="I63" t="str">
            <v>Rs.</v>
          </cell>
          <cell r="J63" t="str">
            <v>Rs.</v>
          </cell>
        </row>
        <row r="64">
          <cell r="A64" t="str">
            <v>13.</v>
          </cell>
          <cell r="B64" t="str">
            <v>REBATE AND RELIEF UNDER CHAPTER VIII</v>
          </cell>
        </row>
        <row r="66">
          <cell r="F66" t="str">
            <v>GROSS</v>
          </cell>
          <cell r="H66" t="str">
            <v>QUALIFYING</v>
          </cell>
          <cell r="I66" t="str">
            <v>TAX REBATE/</v>
          </cell>
        </row>
        <row r="67">
          <cell r="B67" t="str">
            <v>I.   Under Section 88 (please specify)</v>
          </cell>
          <cell r="F67" t="str">
            <v>AMOUNT</v>
          </cell>
          <cell r="H67" t="str">
            <v>AMOUNT</v>
          </cell>
          <cell r="I67" t="str">
            <v>RELIEF</v>
          </cell>
        </row>
        <row r="69">
          <cell r="B69" t="str">
            <v>(a) LIC</v>
          </cell>
          <cell r="F69" t="str">
            <v xml:space="preserve">Rs. </v>
          </cell>
          <cell r="H69" t="str">
            <v xml:space="preserve">Rs. </v>
          </cell>
        </row>
        <row r="70">
          <cell r="B70" t="str">
            <v>(b) PPF</v>
          </cell>
          <cell r="F70" t="str">
            <v xml:space="preserve">Rs. </v>
          </cell>
          <cell r="H70" t="str">
            <v xml:space="preserve">Rs. </v>
          </cell>
        </row>
        <row r="71">
          <cell r="B71" t="str">
            <v>(c) National Savings Certificates</v>
          </cell>
          <cell r="F71" t="str">
            <v xml:space="preserve">Rs. </v>
          </cell>
          <cell r="H71" t="str">
            <v xml:space="preserve">Rs. </v>
          </cell>
        </row>
        <row r="72">
          <cell r="B72" t="str">
            <v>(d)UTI(s)</v>
          </cell>
          <cell r="F72" t="str">
            <v xml:space="preserve">Rs. </v>
          </cell>
          <cell r="H72" t="str">
            <v xml:space="preserve">Rs. </v>
          </cell>
        </row>
        <row r="73">
          <cell r="B73" t="str">
            <v>(e)</v>
          </cell>
          <cell r="F73" t="str">
            <v xml:space="preserve">Rs. </v>
          </cell>
          <cell r="H73" t="str">
            <v xml:space="preserve">Rs. </v>
          </cell>
        </row>
        <row r="74">
          <cell r="B74" t="str">
            <v>(f)  TOTAL (a) to (e)</v>
          </cell>
          <cell r="F74" t="str">
            <v xml:space="preserve">Rs. </v>
          </cell>
          <cell r="H74" t="str">
            <v xml:space="preserve">Rs. </v>
          </cell>
          <cell r="I74">
            <v>0</v>
          </cell>
        </row>
        <row r="76">
          <cell r="F76" t="str">
            <v>GROSS</v>
          </cell>
          <cell r="H76" t="str">
            <v>QUALIFYING</v>
          </cell>
        </row>
        <row r="77">
          <cell r="B77" t="str">
            <v>II.   Under Section 88A (please specify)</v>
          </cell>
          <cell r="F77" t="str">
            <v>AMOUNT</v>
          </cell>
          <cell r="H77" t="str">
            <v>AMOUNT</v>
          </cell>
        </row>
        <row r="79">
          <cell r="B79" t="str">
            <v>(a)</v>
          </cell>
          <cell r="F79" t="str">
            <v>Rs.............</v>
          </cell>
          <cell r="H79" t="str">
            <v>Rs.............</v>
          </cell>
        </row>
        <row r="80">
          <cell r="B80" t="str">
            <v>(b)</v>
          </cell>
          <cell r="F80" t="str">
            <v>Rs.............</v>
          </cell>
          <cell r="H80" t="str">
            <v>Rs.............</v>
          </cell>
        </row>
        <row r="81">
          <cell r="B81" t="str">
            <v>(c)  TOTAL [(a) + (b)]</v>
          </cell>
          <cell r="F81" t="str">
            <v>Rs.............</v>
          </cell>
          <cell r="H81" t="str">
            <v>Rs.............</v>
          </cell>
          <cell r="I81" t="str">
            <v>Nil</v>
          </cell>
        </row>
        <row r="83">
          <cell r="B83" t="str">
            <v>III.  Under Section 89 (attach details)</v>
          </cell>
          <cell r="I83" t="str">
            <v>Nil</v>
          </cell>
        </row>
        <row r="85">
          <cell r="A85" t="str">
            <v>14.</v>
          </cell>
          <cell r="B85" t="str">
            <v>AGGREGATE OF TAX REBATES</v>
          </cell>
        </row>
        <row r="86">
          <cell r="B86" t="str">
            <v xml:space="preserve">AND RELIEF AT 13 ABOVE </v>
          </cell>
        </row>
        <row r="87">
          <cell r="B87" t="str">
            <v>[I(f) + II(c) + III]</v>
          </cell>
          <cell r="J87">
            <v>0</v>
          </cell>
        </row>
        <row r="89">
          <cell r="A89" t="str">
            <v>15.</v>
          </cell>
          <cell r="B89" t="str">
            <v xml:space="preserve">TAX PAYABLE (12-14) AND </v>
          </cell>
        </row>
        <row r="90">
          <cell r="B90" t="str">
            <v>SURCHARGE THEREON</v>
          </cell>
          <cell r="J90">
            <v>1810387.7000000002</v>
          </cell>
        </row>
        <row r="92">
          <cell r="A92" t="str">
            <v>16.</v>
          </cell>
          <cell r="B92" t="str">
            <v>LESS TAX DEDUCTED AT SOURCE</v>
          </cell>
          <cell r="J92">
            <v>0</v>
          </cell>
        </row>
        <row r="95">
          <cell r="A95" t="str">
            <v>17.</v>
          </cell>
          <cell r="B95" t="str">
            <v>TAX PAYABLE/(REFUNDABLE) (15-16)</v>
          </cell>
          <cell r="J95">
            <v>1810387.7000000002</v>
          </cell>
        </row>
        <row r="98">
          <cell r="A98" t="str">
            <v>DETAILS OF TAX DEDUCTED AND DEPOSITED INTO CENTRAL GOVERNMENT ACCOUNT</v>
          </cell>
        </row>
        <row r="100">
          <cell r="A100" t="str">
            <v>AMOUNT (Rs.)</v>
          </cell>
          <cell r="C100" t="str">
            <v>DATE OF PAYMENT</v>
          </cell>
          <cell r="E100" t="str">
            <v xml:space="preserve">   NAME OF BANK AND BRANCH WHERE TAX DEPOSITED</v>
          </cell>
        </row>
        <row r="117">
          <cell r="B117">
            <v>0</v>
          </cell>
        </row>
        <row r="120">
          <cell r="A120" t="str">
            <v xml:space="preserve">Certified that a sum of Rs. ……………………………………………………………………………………………………………………………………………………………………………………… </v>
          </cell>
        </row>
        <row r="121">
          <cell r="A121" t="str">
            <v>has been deducted and paid to the credit of the Central Government. Further certified that the above information is true and</v>
          </cell>
        </row>
        <row r="122">
          <cell r="A122" t="str">
            <v>correct as per records.</v>
          </cell>
        </row>
        <row r="124">
          <cell r="F124" t="str">
            <v>....................................................................................................</v>
          </cell>
        </row>
        <row r="125">
          <cell r="F125" t="str">
            <v>Signature of the person responsible for deduction of tax</v>
          </cell>
        </row>
        <row r="127">
          <cell r="A127" t="str">
            <v xml:space="preserve">Place: </v>
          </cell>
          <cell r="F127" t="str">
            <v xml:space="preserve">Full Name : </v>
          </cell>
        </row>
        <row r="128">
          <cell r="A128" t="str">
            <v xml:space="preserve">Date:  </v>
          </cell>
          <cell r="F128" t="str">
            <v xml:space="preserve">Designation : </v>
          </cell>
        </row>
        <row r="130">
          <cell r="A130" t="str">
            <v xml:space="preserve">*  See sections 15 and 17 and rule 3. Furnish separate details of value of the perquisites and profits in lieu of or in </v>
          </cell>
        </row>
        <row r="131">
          <cell r="A131" t="str">
            <v>addition to salary or wages.</v>
          </cell>
        </row>
        <row r="134">
          <cell r="A134" t="str">
            <v>As per Income Tax (6th Amendment) Rules, 1991</v>
          </cell>
        </row>
      </sheetData>
      <sheetData sheetId="1">
        <row r="9">
          <cell r="A9" t="str">
            <v xml:space="preserve">    Name and Address of the Employer</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 Calculations"/>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FJV- Tax Computation 1999-2000"/>
      <sheetName val="MAPSHEET"/>
      <sheetName val="SPS DETAIL"/>
      <sheetName val="CFJV-_Tax_Computation_1999-2000"/>
      <sheetName val="SPS_DETAIL"/>
      <sheetName val="Sheet1"/>
      <sheetName val="A0744339"/>
      <sheetName val="Apparel"/>
      <sheetName val="Bodega"/>
      <sheetName val="CCA"/>
      <sheetName val="CashNCarry"/>
      <sheetName val="Membership"/>
      <sheetName val="SoftDiscount"/>
      <sheetName val="FORM-16"/>
      <sheetName val="Leasehold imp A30"/>
      <sheetName val="FDR-Jan-99 "/>
      <sheetName val="NAR-Pistons (2)"/>
      <sheetName val="MASTER-PIN "/>
      <sheetName val="SCRAP-PISTON"/>
      <sheetName val="key"/>
      <sheetName val="CFJV-%20Tax%20Computation%20199"/>
    </sheetNames>
    <definedNames>
      <definedName name="words"/>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_ratios"/>
    </sheetNames>
    <sheetDataSet>
      <sheetData sheetId="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FJV- Tax Computation 1999-2000"/>
      <sheetName val="List_ratios"/>
      <sheetName val="FORM-16"/>
      <sheetName val="CFJV-%20Tax%20Computation%20199"/>
    </sheetNames>
    <definedNames>
      <definedName name="words"/>
    </definedNames>
    <sheetDataSet>
      <sheetData sheetId="0" refreshError="1"/>
      <sheetData sheetId="1" refreshError="1"/>
      <sheetData sheetId="2" refreshError="1"/>
      <sheetData sheetId="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FORM-16"/>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s>
    <sheetDataSet>
      <sheetData sheetId="0" refreshError="1"/>
      <sheetData sheetId="1" refreshError="1">
        <row r="6">
          <cell r="D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2">
          <cell r="Q82">
            <v>0</v>
          </cell>
        </row>
        <row r="83">
          <cell r="Q83">
            <v>0</v>
          </cell>
        </row>
        <row r="84">
          <cell r="Q84">
            <v>0</v>
          </cell>
        </row>
        <row r="85">
          <cell r="Q85">
            <v>0</v>
          </cell>
        </row>
        <row r="86">
          <cell r="Q86">
            <v>297.91000000000003</v>
          </cell>
        </row>
        <row r="87">
          <cell r="Q87">
            <v>831.28</v>
          </cell>
        </row>
        <row r="88">
          <cell r="Q88">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row r="13">
          <cell r="U13">
            <v>5633.1400999999996</v>
          </cell>
        </row>
      </sheetData>
      <sheetData sheetId="29" refreshError="1"/>
      <sheetData sheetId="30" refreshError="1">
        <row r="10">
          <cell r="D10" t="b">
            <v>1</v>
          </cell>
          <cell r="E10" t="b">
            <v>1</v>
          </cell>
          <cell r="F10" t="b">
            <v>1</v>
          </cell>
          <cell r="G10" t="b">
            <v>1</v>
          </cell>
          <cell r="H10" t="b">
            <v>1</v>
          </cell>
          <cell r="I10" t="b">
            <v>1</v>
          </cell>
          <cell r="J10" t="b">
            <v>1</v>
          </cell>
          <cell r="K10" t="b">
            <v>1</v>
          </cell>
          <cell r="L10" t="b">
            <v>1</v>
          </cell>
          <cell r="M10" t="b">
            <v>1</v>
          </cell>
          <cell r="N10" t="b">
            <v>1</v>
          </cell>
          <cell r="O10" t="b">
            <v>1</v>
          </cell>
        </row>
        <row r="17">
          <cell r="C17" t="b">
            <v>1</v>
          </cell>
          <cell r="D17" t="b">
            <v>1</v>
          </cell>
          <cell r="E17" t="b">
            <v>1</v>
          </cell>
          <cell r="F17" t="b">
            <v>1</v>
          </cell>
          <cell r="G17" t="b">
            <v>1</v>
          </cell>
          <cell r="H17" t="b">
            <v>1</v>
          </cell>
          <cell r="I17" t="b">
            <v>1</v>
          </cell>
          <cell r="J17" t="b">
            <v>1</v>
          </cell>
          <cell r="K17" t="b">
            <v>1</v>
          </cell>
          <cell r="L17" t="b">
            <v>1</v>
          </cell>
          <cell r="M17" t="b">
            <v>0</v>
          </cell>
          <cell r="N17" t="b">
            <v>0</v>
          </cell>
          <cell r="O17" t="b">
            <v>0</v>
          </cell>
        </row>
        <row r="22">
          <cell r="D22" t="b">
            <v>1</v>
          </cell>
          <cell r="E22" t="b">
            <v>1</v>
          </cell>
          <cell r="F22" t="b">
            <v>1</v>
          </cell>
          <cell r="G22" t="b">
            <v>1</v>
          </cell>
          <cell r="H22" t="b">
            <v>1</v>
          </cell>
          <cell r="I22" t="b">
            <v>1</v>
          </cell>
          <cell r="J22" t="b">
            <v>1</v>
          </cell>
          <cell r="K22" t="b">
            <v>1</v>
          </cell>
          <cell r="L22" t="b">
            <v>1</v>
          </cell>
          <cell r="M22" t="b">
            <v>0</v>
          </cell>
          <cell r="N22" t="b">
            <v>0</v>
          </cell>
          <cell r="O22" t="b">
            <v>0</v>
          </cell>
        </row>
        <row r="27">
          <cell r="C27" t="b">
            <v>1</v>
          </cell>
          <cell r="D27" t="b">
            <v>1</v>
          </cell>
          <cell r="E27" t="b">
            <v>1</v>
          </cell>
          <cell r="F27" t="b">
            <v>1</v>
          </cell>
          <cell r="G27" t="b">
            <v>1</v>
          </cell>
          <cell r="H27" t="b">
            <v>1</v>
          </cell>
          <cell r="I27" t="b">
            <v>1</v>
          </cell>
          <cell r="J27" t="b">
            <v>1</v>
          </cell>
          <cell r="K27" t="b">
            <v>1</v>
          </cell>
          <cell r="L27" t="b">
            <v>1</v>
          </cell>
          <cell r="M27" t="b">
            <v>0</v>
          </cell>
          <cell r="N27" t="b">
            <v>0</v>
          </cell>
          <cell r="O27" t="b">
            <v>0</v>
          </cell>
        </row>
      </sheetData>
      <sheetData sheetId="31" refreshError="1"/>
      <sheetData sheetId="32" refreshError="1"/>
      <sheetData sheetId="33" refreshError="1">
        <row r="64">
          <cell r="D64" t="b">
            <v>1</v>
          </cell>
          <cell r="E64">
            <v>0</v>
          </cell>
          <cell r="F64">
            <v>1</v>
          </cell>
        </row>
        <row r="67">
          <cell r="E67">
            <v>0</v>
          </cell>
          <cell r="F67">
            <v>0</v>
          </cell>
          <cell r="G67">
            <v>0</v>
          </cell>
          <cell r="H67">
            <v>0</v>
          </cell>
          <cell r="I67">
            <v>0</v>
          </cell>
          <cell r="J67">
            <v>0</v>
          </cell>
          <cell r="K67">
            <v>0</v>
          </cell>
          <cell r="L67">
            <v>0</v>
          </cell>
          <cell r="M67">
            <v>0</v>
          </cell>
          <cell r="N67">
            <v>1376.2280000000019</v>
          </cell>
          <cell r="O67">
            <v>1067.4921999999999</v>
          </cell>
          <cell r="P67">
            <v>1532.1284999999998</v>
          </cell>
        </row>
        <row r="69">
          <cell r="E69">
            <v>0</v>
          </cell>
          <cell r="F69">
            <v>0</v>
          </cell>
          <cell r="G69">
            <v>0</v>
          </cell>
          <cell r="H69">
            <v>0</v>
          </cell>
          <cell r="I69">
            <v>0</v>
          </cell>
          <cell r="J69">
            <v>0</v>
          </cell>
          <cell r="K69">
            <v>0</v>
          </cell>
          <cell r="L69">
            <v>0</v>
          </cell>
          <cell r="M69">
            <v>0</v>
          </cell>
          <cell r="N69">
            <v>-471.0813999999981</v>
          </cell>
          <cell r="O69">
            <v>-1482.4250000000031</v>
          </cell>
          <cell r="P69">
            <v>-1332.4639999999986</v>
          </cell>
        </row>
        <row r="70">
          <cell r="E70">
            <v>0</v>
          </cell>
          <cell r="F70">
            <v>0</v>
          </cell>
          <cell r="G70">
            <v>0</v>
          </cell>
          <cell r="H70">
            <v>0</v>
          </cell>
          <cell r="I70">
            <v>0</v>
          </cell>
          <cell r="J70">
            <v>0</v>
          </cell>
          <cell r="K70">
            <v>0</v>
          </cell>
          <cell r="L70">
            <v>0</v>
          </cell>
          <cell r="M70">
            <v>0</v>
          </cell>
          <cell r="N70">
            <v>-471.0813999999981</v>
          </cell>
          <cell r="O70">
            <v>-1482.4250000000031</v>
          </cell>
          <cell r="P70">
            <v>-1332.4639999999986</v>
          </cell>
        </row>
        <row r="77">
          <cell r="P77">
            <v>1.9172729373953573E-3</v>
          </cell>
        </row>
      </sheetData>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P&amp;L"/>
      <sheetName val="Sched"/>
      <sheetName val="FA_Final"/>
      <sheetName val="Groupings-final"/>
      <sheetName val="Trial"/>
      <sheetName val="prov"/>
      <sheetName val="gain.loss"/>
      <sheetName val="sap trial"/>
    </sheetNames>
    <sheetDataSet>
      <sheetData sheetId="0"/>
      <sheetData sheetId="1"/>
      <sheetData sheetId="2">
        <row r="1">
          <cell r="D1">
            <v>3</v>
          </cell>
        </row>
        <row r="2">
          <cell r="D2" t="str">
            <v>FINAL (31.3.2003)</v>
          </cell>
        </row>
        <row r="4">
          <cell r="B4" t="str">
            <v xml:space="preserve">Schedule </v>
          </cell>
          <cell r="C4" t="str">
            <v>Account Head</v>
          </cell>
          <cell r="D4" t="str">
            <v xml:space="preserve">Amount </v>
          </cell>
        </row>
        <row r="6">
          <cell r="B6" t="str">
            <v>As at 31.03.2003</v>
          </cell>
          <cell r="C6" t="str">
            <v>SHARE CAPITAL</v>
          </cell>
        </row>
        <row r="7">
          <cell r="C7" t="str">
            <v>Rs.</v>
          </cell>
          <cell r="D7">
            <v>-150000000</v>
          </cell>
        </row>
        <row r="9">
          <cell r="C9" t="str">
            <v>Schedule Total</v>
          </cell>
          <cell r="D9">
            <v>-150000000</v>
          </cell>
        </row>
        <row r="11">
          <cell r="B11" t="str">
            <v>Schedule B</v>
          </cell>
          <cell r="C11" t="str">
            <v>RESERVES AND SURPLUS</v>
          </cell>
        </row>
        <row r="12">
          <cell r="C12" t="str">
            <v>101101 Profit &amp; Loss A/c.- Opening Balance</v>
          </cell>
          <cell r="D12">
            <v>-269316400</v>
          </cell>
        </row>
        <row r="13">
          <cell r="C13" t="str">
            <v>Add: Profit during the year</v>
          </cell>
        </row>
        <row r="14">
          <cell r="C14" t="str">
            <v>Add : Deferred Tax Asset of earlier years</v>
          </cell>
          <cell r="D14">
            <v>0</v>
          </cell>
        </row>
        <row r="16">
          <cell r="C16" t="str">
            <v>Schedule Total</v>
          </cell>
          <cell r="D16">
            <v>-269316400</v>
          </cell>
        </row>
        <row r="18">
          <cell r="B18" t="str">
            <v>Schedule C</v>
          </cell>
          <cell r="C18" t="str">
            <v>SECURED LOANS</v>
          </cell>
        </row>
        <row r="19">
          <cell r="C19" t="str">
            <v>Rupee Term Loan</v>
          </cell>
        </row>
        <row r="20">
          <cell r="C20" t="str">
            <v>110001 ABN Amro Term Loan Account</v>
          </cell>
          <cell r="D20">
            <v>-118000000</v>
          </cell>
        </row>
        <row r="21">
          <cell r="C21" t="str">
            <v>Credit Lyonnais Term Loan</v>
          </cell>
          <cell r="D21">
            <v>-66666667</v>
          </cell>
        </row>
        <row r="22">
          <cell r="C22" t="str">
            <v>Bank of Maharashtra -  Term Loan</v>
          </cell>
          <cell r="D22">
            <v>-95000000</v>
          </cell>
        </row>
        <row r="23">
          <cell r="D23">
            <v>-279666667</v>
          </cell>
        </row>
        <row r="24">
          <cell r="C24" t="str">
            <v>Working Capital Loan</v>
          </cell>
        </row>
        <row r="25">
          <cell r="C25" t="str">
            <v>110201 Cash Credit - Citi Bank, New Delhi</v>
          </cell>
          <cell r="D25">
            <v>0</v>
          </cell>
        </row>
        <row r="26">
          <cell r="C26" t="str">
            <v>110202 Cash Credit - Credit Lyonias, New Delhi</v>
          </cell>
          <cell r="D26">
            <v>0</v>
          </cell>
        </row>
        <row r="27">
          <cell r="C27" t="str">
            <v>110203 Cash Credit - ANZ Grindlays, New Delhi.</v>
          </cell>
          <cell r="D27">
            <v>-2133931</v>
          </cell>
        </row>
        <row r="28">
          <cell r="C28" t="str">
            <v>110204 Cash Credit - ICICI Bank, New Delhi.</v>
          </cell>
          <cell r="D28">
            <v>0</v>
          </cell>
        </row>
        <row r="29">
          <cell r="C29" t="str">
            <v>Cash Credit - Bank of Maharashtra, Gurgaon</v>
          </cell>
          <cell r="D29">
            <v>-1625210</v>
          </cell>
        </row>
        <row r="30">
          <cell r="C30" t="str">
            <v>110226 Working Capital Loan - ANZ Grindlays Bank,  Delhi.</v>
          </cell>
          <cell r="D30">
            <v>0</v>
          </cell>
        </row>
        <row r="31">
          <cell r="C31" t="str">
            <v>110228 Working Capital Loan - Credit Lyonnais,  Delhi.</v>
          </cell>
          <cell r="D31">
            <v>0</v>
          </cell>
        </row>
        <row r="32">
          <cell r="C32" t="str">
            <v>110229 ABN AMRO - Working Capital Demand Loan A/c</v>
          </cell>
          <cell r="D32">
            <v>0</v>
          </cell>
        </row>
        <row r="33">
          <cell r="C33" t="str">
            <v>Citi Bank - Working Capital Demand Loan A/c</v>
          </cell>
          <cell r="D33">
            <v>0</v>
          </cell>
        </row>
        <row r="34">
          <cell r="C34" t="str">
            <v>110401 Citi Bank, New Delhi Clearing A/c. (CC)</v>
          </cell>
          <cell r="D34">
            <v>-15600721</v>
          </cell>
        </row>
        <row r="35">
          <cell r="C35" t="str">
            <v>110404 ICICI, New Delhi Clearing A/c. (CC)</v>
          </cell>
          <cell r="D35">
            <v>-25455256</v>
          </cell>
        </row>
        <row r="36">
          <cell r="C36" t="str">
            <v>222201 Credit Lyonnais, Mumbai.</v>
          </cell>
          <cell r="D36">
            <v>0</v>
          </cell>
        </row>
        <row r="37">
          <cell r="C37" t="str">
            <v>222203 ANZ Grindlays Delhi</v>
          </cell>
          <cell r="D37">
            <v>0</v>
          </cell>
        </row>
        <row r="39">
          <cell r="C39" t="str">
            <v>Sub Total</v>
          </cell>
          <cell r="D39">
            <v>-44815118</v>
          </cell>
        </row>
        <row r="41">
          <cell r="C41" t="str">
            <v>Add : Interest accrued and due on CC Citi Bank</v>
          </cell>
          <cell r="D41">
            <v>-890889.04</v>
          </cell>
        </row>
        <row r="43">
          <cell r="C43" t="str">
            <v>Schedule Total</v>
          </cell>
          <cell r="D43">
            <v>-325372674.04000002</v>
          </cell>
        </row>
        <row r="45">
          <cell r="B45" t="str">
            <v>Schedule D</v>
          </cell>
          <cell r="C45" t="str">
            <v>UNSECURED LOANS</v>
          </cell>
        </row>
        <row r="46">
          <cell r="C46" t="str">
            <v>222202 Centurion Bank, Delhi.</v>
          </cell>
          <cell r="D46">
            <v>0</v>
          </cell>
        </row>
        <row r="47">
          <cell r="C47" t="str">
            <v>222206 Syndicate Bank, Delhi</v>
          </cell>
          <cell r="D47">
            <v>-34311</v>
          </cell>
        </row>
        <row r="48">
          <cell r="C48" t="str">
            <v>224601 Credit Lyonnais, Mumbai, Clearing A/c.</v>
          </cell>
          <cell r="D48">
            <v>-931596</v>
          </cell>
        </row>
        <row r="50">
          <cell r="C50" t="str">
            <v>Schedule Total</v>
          </cell>
          <cell r="D50">
            <v>-965907</v>
          </cell>
        </row>
        <row r="52">
          <cell r="B52" t="str">
            <v>Schedule E</v>
          </cell>
          <cell r="C52" t="str">
            <v>FIXED ASSETS</v>
          </cell>
        </row>
        <row r="54">
          <cell r="C54" t="str">
            <v>Gross Block</v>
          </cell>
        </row>
        <row r="55">
          <cell r="C55" t="str">
            <v>200101 Buildings</v>
          </cell>
          <cell r="D55">
            <v>34130400</v>
          </cell>
        </row>
        <row r="56">
          <cell r="C56" t="str">
            <v>200201 LEASEHOLD LAND</v>
          </cell>
          <cell r="D56">
            <v>5582900</v>
          </cell>
        </row>
        <row r="57">
          <cell r="C57" t="str">
            <v>200301 Plant &amp; Machinery</v>
          </cell>
          <cell r="D57">
            <v>573437541</v>
          </cell>
        </row>
        <row r="58">
          <cell r="C58" t="str">
            <v>200401 Office Equipment</v>
          </cell>
          <cell r="D58">
            <v>20441025</v>
          </cell>
        </row>
        <row r="59">
          <cell r="C59" t="str">
            <v>200501 Computers</v>
          </cell>
          <cell r="D59">
            <v>76817693</v>
          </cell>
        </row>
        <row r="60">
          <cell r="C60" t="str">
            <v>200601 Furniture &amp; Fixtures</v>
          </cell>
          <cell r="D60">
            <v>25678420</v>
          </cell>
        </row>
        <row r="61">
          <cell r="C61" t="str">
            <v>200701 Leasehold Improvements.</v>
          </cell>
          <cell r="D61">
            <v>24359670</v>
          </cell>
        </row>
        <row r="62">
          <cell r="C62" t="str">
            <v>200801 Vehicles</v>
          </cell>
          <cell r="D62">
            <v>6890285</v>
          </cell>
        </row>
        <row r="63">
          <cell r="C63" t="str">
            <v>200901 Capitalised Software</v>
          </cell>
          <cell r="D63">
            <v>38182866</v>
          </cell>
        </row>
        <row r="64">
          <cell r="C64" t="str">
            <v>202002 Plant &amp; Machinery - Additional</v>
          </cell>
          <cell r="D64">
            <v>4232133</v>
          </cell>
        </row>
        <row r="65">
          <cell r="C65" t="str">
            <v>202003 Office Equipment - Additional</v>
          </cell>
          <cell r="D65">
            <v>1797137</v>
          </cell>
        </row>
        <row r="66">
          <cell r="C66" t="str">
            <v>Computers  - Additional</v>
          </cell>
          <cell r="D66">
            <v>-5130435</v>
          </cell>
        </row>
        <row r="67">
          <cell r="B67" t="str">
            <v>As at 31.03.2003</v>
          </cell>
          <cell r="C67" t="str">
            <v>Furniture &amp; Fixtures - Additional</v>
          </cell>
          <cell r="D67">
            <v>93451</v>
          </cell>
        </row>
        <row r="68">
          <cell r="C68" t="str">
            <v>Rs.</v>
          </cell>
          <cell r="D68">
            <v>10280400</v>
          </cell>
        </row>
        <row r="70">
          <cell r="C70" t="str">
            <v>Total Gross Block</v>
          </cell>
          <cell r="D70">
            <v>816793486</v>
          </cell>
        </row>
        <row r="72">
          <cell r="C72" t="str">
            <v>201001 Accumulated Depreciation Buildings</v>
          </cell>
          <cell r="D72">
            <v>-2638754</v>
          </cell>
        </row>
        <row r="73">
          <cell r="C73" t="str">
            <v>201101 Accumulated Depreciation Leasehold Land</v>
          </cell>
          <cell r="D73">
            <v>-343161</v>
          </cell>
        </row>
        <row r="74">
          <cell r="C74" t="str">
            <v>201201 Accumulated Depreciation Plant &amp; Machinery.</v>
          </cell>
          <cell r="D74">
            <v>-386406994</v>
          </cell>
        </row>
        <row r="75">
          <cell r="C75" t="str">
            <v>201301 Accumulated Depreciation Office Equipment</v>
          </cell>
          <cell r="D75">
            <v>-12686923</v>
          </cell>
        </row>
        <row r="76">
          <cell r="C76" t="str">
            <v>201401 Accumulated Depreciation Furniture &amp; Fixtures</v>
          </cell>
          <cell r="D76">
            <v>-12161000</v>
          </cell>
        </row>
        <row r="77">
          <cell r="C77" t="str">
            <v>201501 Accumulated Depreciation Computers</v>
          </cell>
          <cell r="D77">
            <v>-45973500</v>
          </cell>
        </row>
        <row r="78">
          <cell r="C78" t="str">
            <v>201601 Accumulated Depreciation Leasehold Improvements</v>
          </cell>
          <cell r="D78">
            <v>-9829349</v>
          </cell>
        </row>
        <row r="79">
          <cell r="C79" t="str">
            <v>201701 Accumulated Depreciation Vehicles</v>
          </cell>
          <cell r="D79">
            <v>-4757073</v>
          </cell>
        </row>
        <row r="80">
          <cell r="C80" t="str">
            <v>201801 Accumulated Depreciation Computer Software</v>
          </cell>
          <cell r="D80">
            <v>-9631862</v>
          </cell>
        </row>
        <row r="81">
          <cell r="C81" t="str">
            <v>Accumulated  Depreciation - Adjustment</v>
          </cell>
          <cell r="D81">
            <v>-198086</v>
          </cell>
        </row>
        <row r="82">
          <cell r="C82" t="str">
            <v>Accumulated  Depreciation - Computers Adjustment</v>
          </cell>
          <cell r="D82">
            <v>733299</v>
          </cell>
        </row>
        <row r="83">
          <cell r="C83" t="str">
            <v>Accumulated  Depreciation - Office equipment Adjustment</v>
          </cell>
          <cell r="D83">
            <v>-1236578</v>
          </cell>
        </row>
        <row r="84">
          <cell r="C84" t="str">
            <v>Accumulated  Deprn. - Adjustment Leasehold Improve</v>
          </cell>
          <cell r="D84">
            <v>1</v>
          </cell>
        </row>
        <row r="85">
          <cell r="C85" t="str">
            <v>Accumulated  Deprn. - Adjustment Furniture &amp; Fixtu</v>
          </cell>
          <cell r="D85">
            <v>1</v>
          </cell>
        </row>
        <row r="86">
          <cell r="C86" t="str">
            <v>Accumulated Depreciation Rental equipment</v>
          </cell>
          <cell r="D86">
            <v>-4699483</v>
          </cell>
        </row>
        <row r="88">
          <cell r="C88" t="str">
            <v>Total accumulated Dep</v>
          </cell>
          <cell r="D88">
            <v>-489829462</v>
          </cell>
        </row>
        <row r="90">
          <cell r="C90">
            <v>121078047</v>
          </cell>
          <cell r="D90">
            <v>326964024</v>
          </cell>
        </row>
        <row r="92">
          <cell r="C92" t="str">
            <v>202001 Capital Work in Progress</v>
          </cell>
          <cell r="D92">
            <v>0</v>
          </cell>
        </row>
        <row r="94">
          <cell r="C94">
            <v>562929</v>
          </cell>
          <cell r="D94">
            <v>1834808</v>
          </cell>
        </row>
        <row r="95">
          <cell r="C95">
            <v>121640976</v>
          </cell>
        </row>
        <row r="96">
          <cell r="C96">
            <v>562929</v>
          </cell>
        </row>
        <row r="97">
          <cell r="C97" t="str">
            <v>224108 Vendor Down Payment  Capital Special GL</v>
          </cell>
          <cell r="D97">
            <v>2204970</v>
          </cell>
        </row>
        <row r="98">
          <cell r="C98" t="str">
            <v>Contra to revenue spl GL</v>
          </cell>
          <cell r="D98">
            <v>1748301</v>
          </cell>
        </row>
        <row r="100">
          <cell r="C100" t="str">
            <v xml:space="preserve"> Capital Advances (Sub Total)</v>
          </cell>
          <cell r="D100">
            <v>3953271</v>
          </cell>
        </row>
        <row r="103">
          <cell r="C103" t="str">
            <v>Schedule Total</v>
          </cell>
          <cell r="D103">
            <v>330917295</v>
          </cell>
        </row>
        <row r="105">
          <cell r="B105" t="str">
            <v>Schedule F</v>
          </cell>
          <cell r="C105">
            <v>195570195</v>
          </cell>
        </row>
        <row r="106">
          <cell r="C106">
            <v>33262566</v>
          </cell>
        </row>
        <row r="107">
          <cell r="C107">
            <v>228832761</v>
          </cell>
          <cell r="D107">
            <v>17425141</v>
          </cell>
        </row>
        <row r="108">
          <cell r="C108">
            <v>295374409</v>
          </cell>
          <cell r="D108">
            <v>-17425141</v>
          </cell>
        </row>
        <row r="109">
          <cell r="C109">
            <v>524207170</v>
          </cell>
        </row>
        <row r="110">
          <cell r="C110">
            <v>33262566</v>
          </cell>
          <cell r="D110">
            <v>0</v>
          </cell>
        </row>
        <row r="112">
          <cell r="B112" t="str">
            <v>Schedule G</v>
          </cell>
          <cell r="C112" t="str">
            <v>CURRENT ASSETS, LOANS &amp; ADVANCES</v>
          </cell>
        </row>
        <row r="113">
          <cell r="C113">
            <v>28490449</v>
          </cell>
        </row>
        <row r="114">
          <cell r="C114" t="str">
            <v>A. CURRENT ASSETS</v>
          </cell>
        </row>
        <row r="116">
          <cell r="B116">
            <v>1</v>
          </cell>
          <cell r="C116" t="str">
            <v>Inventory</v>
          </cell>
        </row>
        <row r="118">
          <cell r="C118">
            <v>14350768</v>
          </cell>
          <cell r="D118">
            <v>10974266</v>
          </cell>
        </row>
        <row r="119">
          <cell r="C119">
            <v>310067</v>
          </cell>
        </row>
        <row r="120">
          <cell r="D120">
            <v>10974266</v>
          </cell>
        </row>
        <row r="121">
          <cell r="C121" t="str">
            <v>Finished Goods</v>
          </cell>
        </row>
        <row r="123">
          <cell r="C123">
            <v>90060</v>
          </cell>
          <cell r="D123">
            <v>195149778</v>
          </cell>
        </row>
        <row r="124">
          <cell r="C124">
            <v>2393366</v>
          </cell>
          <cell r="D124">
            <v>-85045997</v>
          </cell>
        </row>
        <row r="126">
          <cell r="D126">
            <v>110103781</v>
          </cell>
        </row>
        <row r="128">
          <cell r="C128" t="str">
            <v>220201 Loose Tools</v>
          </cell>
          <cell r="D128">
            <v>562929</v>
          </cell>
        </row>
        <row r="129">
          <cell r="C129" t="str">
            <v>Provision for Loose Tools</v>
          </cell>
          <cell r="D129">
            <v>-562929</v>
          </cell>
        </row>
        <row r="130">
          <cell r="D130">
            <v>0</v>
          </cell>
        </row>
        <row r="131">
          <cell r="B131" t="str">
            <v>As at 31.03.2003</v>
          </cell>
        </row>
        <row r="132">
          <cell r="C132" t="str">
            <v>Rs.</v>
          </cell>
          <cell r="D132">
            <v>121078047</v>
          </cell>
        </row>
        <row r="134">
          <cell r="B134">
            <v>2</v>
          </cell>
          <cell r="C134" t="str">
            <v>Debtors</v>
          </cell>
        </row>
        <row r="135">
          <cell r="C135" t="str">
            <v>IDL- Course Fee Recoverable from Students</v>
          </cell>
          <cell r="D135">
            <v>27859468</v>
          </cell>
        </row>
        <row r="136">
          <cell r="C136">
            <v>195474439</v>
          </cell>
          <cell r="D136">
            <v>-27371960</v>
          </cell>
        </row>
        <row r="137">
          <cell r="C137" t="str">
            <v>221001 Customers Reconciliation Account</v>
          </cell>
        </row>
        <row r="138">
          <cell r="C138">
            <v>9761104</v>
          </cell>
          <cell r="D138">
            <v>193634410</v>
          </cell>
        </row>
        <row r="139">
          <cell r="C139">
            <v>22146194</v>
          </cell>
          <cell r="D139">
            <v>33262566</v>
          </cell>
        </row>
        <row r="140">
          <cell r="C140">
            <v>22436204</v>
          </cell>
          <cell r="D140">
            <v>294886901</v>
          </cell>
        </row>
        <row r="141">
          <cell r="C141">
            <v>246026610</v>
          </cell>
          <cell r="D141">
            <v>1935785</v>
          </cell>
        </row>
        <row r="143">
          <cell r="C143">
            <v>495844551</v>
          </cell>
          <cell r="D143">
            <v>524207170</v>
          </cell>
        </row>
        <row r="144">
          <cell r="C144">
            <v>4716957</v>
          </cell>
        </row>
        <row r="145">
          <cell r="C145" t="str">
            <v>221002 Provision for Doubtful Debts</v>
          </cell>
          <cell r="D145">
            <v>-33262566</v>
          </cell>
        </row>
        <row r="147">
          <cell r="C147" t="str">
            <v>Sub Total</v>
          </cell>
          <cell r="D147">
            <v>490944604</v>
          </cell>
        </row>
        <row r="149">
          <cell r="B149">
            <v>3</v>
          </cell>
          <cell r="C149" t="str">
            <v>Cash and Bank Balances</v>
          </cell>
        </row>
        <row r="151">
          <cell r="C151" t="str">
            <v>222001 Cash at Delhi Office</v>
          </cell>
          <cell r="D151">
            <v>124791</v>
          </cell>
        </row>
        <row r="152">
          <cell r="C152" t="str">
            <v>222301 Cheques in hand</v>
          </cell>
          <cell r="D152">
            <v>28365658</v>
          </cell>
        </row>
        <row r="153">
          <cell r="D153">
            <v>28490449</v>
          </cell>
        </row>
        <row r="154">
          <cell r="C154">
            <v>244616381</v>
          </cell>
        </row>
        <row r="155">
          <cell r="C155">
            <v>24823963</v>
          </cell>
          <cell r="D155">
            <v>310067</v>
          </cell>
        </row>
        <row r="156">
          <cell r="C156">
            <v>7446130.96</v>
          </cell>
          <cell r="D156">
            <v>310067</v>
          </cell>
        </row>
        <row r="157">
          <cell r="C157">
            <v>136624938</v>
          </cell>
        </row>
        <row r="158">
          <cell r="C158" t="str">
            <v>222204 HSBC, Calcutta.</v>
          </cell>
          <cell r="D158">
            <v>98875</v>
          </cell>
        </row>
        <row r="159">
          <cell r="C159" t="str">
            <v>222205 ANZ Grindlays Bangalore</v>
          </cell>
          <cell r="D159">
            <v>60820</v>
          </cell>
        </row>
        <row r="160">
          <cell r="C160" t="str">
            <v>222206 Syndicate Bank, Delhi</v>
          </cell>
          <cell r="D160">
            <v>0</v>
          </cell>
        </row>
        <row r="161">
          <cell r="C161">
            <v>259792065</v>
          </cell>
          <cell r="D161">
            <v>2124</v>
          </cell>
        </row>
        <row r="162">
          <cell r="C162">
            <v>3732707</v>
          </cell>
          <cell r="D162">
            <v>26</v>
          </cell>
        </row>
        <row r="163">
          <cell r="C163">
            <v>0</v>
          </cell>
          <cell r="D163">
            <v>0</v>
          </cell>
        </row>
        <row r="164">
          <cell r="C164">
            <v>18602326</v>
          </cell>
          <cell r="D164">
            <v>0</v>
          </cell>
        </row>
        <row r="165">
          <cell r="C165" t="str">
            <v>Credit Lyonnais - Dividend Current A/c</v>
          </cell>
          <cell r="D165">
            <v>0</v>
          </cell>
        </row>
        <row r="166">
          <cell r="C166" t="str">
            <v>224601 Credit Lyonnais, Mumbai, Clearing A/c.</v>
          </cell>
          <cell r="D166">
            <v>0</v>
          </cell>
        </row>
        <row r="167">
          <cell r="C167" t="str">
            <v>110202 Cash Credit - Credit Lyonias, New Delhi</v>
          </cell>
          <cell r="D167">
            <v>9459453</v>
          </cell>
        </row>
        <row r="168">
          <cell r="C168" t="str">
            <v>224602 Centurion Bank, Delhi, Clearing A/c. (Current)</v>
          </cell>
          <cell r="D168">
            <v>4334850</v>
          </cell>
        </row>
        <row r="169">
          <cell r="C169" t="str">
            <v>224604 Hongkong Bank, Cal, Clearing A/c. (Current A/c.)</v>
          </cell>
          <cell r="D169">
            <v>0</v>
          </cell>
        </row>
        <row r="170">
          <cell r="C170" t="str">
            <v>224605 ANZ Grindlays, Bangalore, Clearing A/c. (Current)</v>
          </cell>
          <cell r="D170">
            <v>0</v>
          </cell>
        </row>
        <row r="171">
          <cell r="C171" t="str">
            <v>ABN Amro Bank Clearing A/c (Current A/C)</v>
          </cell>
          <cell r="D171">
            <v>394620</v>
          </cell>
        </row>
        <row r="173">
          <cell r="D173">
            <v>14350768</v>
          </cell>
        </row>
        <row r="175">
          <cell r="C175" t="str">
            <v>222102 Margin Money with ABN for Letter of Credit</v>
          </cell>
          <cell r="D175">
            <v>0</v>
          </cell>
        </row>
        <row r="176">
          <cell r="D176">
            <v>0</v>
          </cell>
        </row>
        <row r="178">
          <cell r="C178" t="str">
            <v>Sub Total</v>
          </cell>
          <cell r="D178">
            <v>43151284</v>
          </cell>
        </row>
        <row r="180">
          <cell r="B180">
            <v>4</v>
          </cell>
          <cell r="C180" t="str">
            <v xml:space="preserve">Other Current Assets </v>
          </cell>
        </row>
        <row r="182">
          <cell r="C182" t="str">
            <v>223001 Interest accrued on Fixed Deposit</v>
          </cell>
          <cell r="D182">
            <v>90060</v>
          </cell>
        </row>
        <row r="184">
          <cell r="C184" t="str">
            <v>Claims Recoverable</v>
          </cell>
        </row>
        <row r="185">
          <cell r="C185" t="str">
            <v>223101 Insurance claim recoverable - VEHICLES</v>
          </cell>
          <cell r="D185">
            <v>128912</v>
          </cell>
        </row>
        <row r="186">
          <cell r="C186" t="str">
            <v>223102 Insurance claim recoverable - Laptops / Cellphones</v>
          </cell>
          <cell r="D186">
            <v>60061</v>
          </cell>
        </row>
        <row r="187">
          <cell r="C187" t="str">
            <v>223103 Insurance claim recoverable - MARINE</v>
          </cell>
          <cell r="D187">
            <v>0</v>
          </cell>
        </row>
        <row r="188">
          <cell r="C188" t="str">
            <v>223105 Miscellaneous  claims recoverable</v>
          </cell>
          <cell r="D188">
            <v>2204393</v>
          </cell>
        </row>
        <row r="190">
          <cell r="D190">
            <v>2393366</v>
          </cell>
        </row>
        <row r="192">
          <cell r="C192" t="str">
            <v>Sub Total</v>
          </cell>
          <cell r="D192">
            <v>2483426</v>
          </cell>
        </row>
        <row r="194">
          <cell r="C194" t="str">
            <v>B. LOANS &amp; ADVANCES (Unsecured)</v>
          </cell>
        </row>
        <row r="196">
          <cell r="B196">
            <v>1</v>
          </cell>
          <cell r="C196" t="str">
            <v xml:space="preserve">Advances recoverable in cash or in kind </v>
          </cell>
        </row>
        <row r="197">
          <cell r="C197" t="str">
            <v>224001 Employee Expense Advance Special GL</v>
          </cell>
          <cell r="D197">
            <v>58022</v>
          </cell>
        </row>
        <row r="198">
          <cell r="C198" t="str">
            <v>224002 Employee Travel Advance Special GL</v>
          </cell>
          <cell r="D198">
            <v>1100472</v>
          </cell>
        </row>
        <row r="199">
          <cell r="C199" t="str">
            <v>224003 Employee Imprest  Advance Special GL</v>
          </cell>
          <cell r="D199">
            <v>311422</v>
          </cell>
        </row>
        <row r="200">
          <cell r="C200" t="str">
            <v>224006 Employee Ticket Advance Special GL</v>
          </cell>
          <cell r="D200">
            <v>631096</v>
          </cell>
        </row>
        <row r="201">
          <cell r="C201" t="str">
            <v>224007 Employee Salary  Advance Special GL</v>
          </cell>
          <cell r="D201">
            <v>64244</v>
          </cell>
        </row>
        <row r="202">
          <cell r="C202" t="str">
            <v>224021 Rent Paid in Advance - Office Leases</v>
          </cell>
          <cell r="D202">
            <v>644012</v>
          </cell>
        </row>
        <row r="203">
          <cell r="B203" t="str">
            <v>Year ended 31.03.2003</v>
          </cell>
          <cell r="C203" t="str">
            <v>224022 Rent Paid in Advance - Residential Leases</v>
          </cell>
          <cell r="D203">
            <v>482200</v>
          </cell>
        </row>
        <row r="204">
          <cell r="C204" t="str">
            <v>Rs.</v>
          </cell>
          <cell r="D204">
            <v>9642802</v>
          </cell>
        </row>
        <row r="205">
          <cell r="C205" t="str">
            <v>224032 Prepaid Insurance</v>
          </cell>
          <cell r="D205">
            <v>7599747</v>
          </cell>
        </row>
        <row r="206">
          <cell r="C206" t="str">
            <v>224033 PRE PAID TRANSPONDER FEE</v>
          </cell>
          <cell r="D206">
            <v>59681950</v>
          </cell>
        </row>
        <row r="207">
          <cell r="C207" t="str">
            <v>224041 Sales Tax Deposit</v>
          </cell>
          <cell r="D207">
            <v>6692621</v>
          </cell>
        </row>
        <row r="208">
          <cell r="C208" t="str">
            <v>224042 Customs Duty Recoverable</v>
          </cell>
          <cell r="D208">
            <v>2500000</v>
          </cell>
        </row>
        <row r="209">
          <cell r="C209" t="str">
            <v>224051 Freight recoverable - Customers</v>
          </cell>
          <cell r="D209">
            <v>772207</v>
          </cell>
        </row>
        <row r="210">
          <cell r="C210" t="str">
            <v>224052 Octroi recoverable - Customers</v>
          </cell>
          <cell r="D210">
            <v>1387377</v>
          </cell>
        </row>
        <row r="211">
          <cell r="C211" t="str">
            <v>224053 Expenses  recoverable - Customers</v>
          </cell>
          <cell r="D211">
            <v>1823611</v>
          </cell>
        </row>
        <row r="212">
          <cell r="C212" t="str">
            <v>IDL - Expenses recoverable from customers</v>
          </cell>
          <cell r="D212">
            <v>0</v>
          </cell>
        </row>
        <row r="213">
          <cell r="C213" t="str">
            <v>224061 Advance Wealth Tax</v>
          </cell>
          <cell r="D213">
            <v>85163</v>
          </cell>
        </row>
        <row r="214">
          <cell r="C214" t="str">
            <v>224106 Advance for  Loading</v>
          </cell>
          <cell r="D214">
            <v>0</v>
          </cell>
        </row>
        <row r="215">
          <cell r="C215" t="str">
            <v>224109 HECL Employees Stock Options Trust</v>
          </cell>
          <cell r="D215">
            <v>1000</v>
          </cell>
        </row>
        <row r="216">
          <cell r="C216" t="str">
            <v>290000 Vendor Advance Contra</v>
          </cell>
          <cell r="D216">
            <v>0</v>
          </cell>
        </row>
        <row r="217">
          <cell r="C217" t="str">
            <v>Debit balance of TDS payable a/c</v>
          </cell>
          <cell r="D217">
            <v>326398</v>
          </cell>
        </row>
        <row r="219">
          <cell r="C219" t="str">
            <v>Sub Total</v>
          </cell>
          <cell r="D219">
            <v>93804344</v>
          </cell>
        </row>
        <row r="222">
          <cell r="B222">
            <v>2</v>
          </cell>
          <cell r="C222" t="str">
            <v>Balance with Department of Telecommunication</v>
          </cell>
        </row>
        <row r="224">
          <cell r="C224" t="str">
            <v>Balance with Department of Telecommunication</v>
          </cell>
          <cell r="D224">
            <v>100938660</v>
          </cell>
        </row>
        <row r="225">
          <cell r="C225">
            <v>111715010</v>
          </cell>
        </row>
        <row r="226">
          <cell r="C226" t="str">
            <v>Sub Total</v>
          </cell>
          <cell r="D226">
            <v>100938660</v>
          </cell>
        </row>
        <row r="227">
          <cell r="C227">
            <v>110103781</v>
          </cell>
        </row>
        <row r="228">
          <cell r="B228">
            <v>3</v>
          </cell>
          <cell r="C228" t="str">
            <v>Loan to employees</v>
          </cell>
        </row>
        <row r="230">
          <cell r="C230" t="str">
            <v>224004 Employee Soft Loan Special GL</v>
          </cell>
          <cell r="D230">
            <v>162685</v>
          </cell>
        </row>
        <row r="231">
          <cell r="C231" t="str">
            <v>224005 Employee Loan (Confidential) Special GL</v>
          </cell>
          <cell r="D231">
            <v>568750</v>
          </cell>
        </row>
        <row r="233">
          <cell r="C233" t="str">
            <v>Sub Total</v>
          </cell>
          <cell r="D233">
            <v>731435</v>
          </cell>
        </row>
        <row r="236">
          <cell r="B236">
            <v>4</v>
          </cell>
          <cell r="C236" t="str">
            <v>Advance paid to suppliers</v>
          </cell>
        </row>
        <row r="237">
          <cell r="C237" t="str">
            <v>Vendor Down Payment  Revenue Special GL</v>
          </cell>
          <cell r="D237">
            <v>12678886</v>
          </cell>
        </row>
        <row r="238">
          <cell r="C238" t="str">
            <v>Contra to Capital spl GL</v>
          </cell>
          <cell r="D238">
            <v>-1748301</v>
          </cell>
        </row>
        <row r="239">
          <cell r="C239" t="str">
            <v>Add : Debit Balances in A/C No.120001</v>
          </cell>
          <cell r="D239">
            <v>-1169481</v>
          </cell>
        </row>
        <row r="240">
          <cell r="C240" t="str">
            <v>Provision for Doubtful advances</v>
          </cell>
          <cell r="D240">
            <v>-4716957</v>
          </cell>
        </row>
        <row r="242">
          <cell r="C242" t="str">
            <v>Sub Total</v>
          </cell>
          <cell r="D242">
            <v>5044147</v>
          </cell>
        </row>
        <row r="244">
          <cell r="B244">
            <v>5</v>
          </cell>
          <cell r="C244" t="str">
            <v>Balance with Customs Authorities</v>
          </cell>
        </row>
        <row r="246">
          <cell r="B246" t="str">
            <v>Year ended 31.03.2003</v>
          </cell>
          <cell r="C246" t="str">
            <v>224102 Advance for Customs Duty</v>
          </cell>
          <cell r="D246">
            <v>1528545</v>
          </cell>
        </row>
        <row r="247">
          <cell r="C247" t="str">
            <v>Rs.</v>
          </cell>
          <cell r="D247">
            <v>0</v>
          </cell>
        </row>
        <row r="248">
          <cell r="C248" t="str">
            <v>224105 Advance for  SAD</v>
          </cell>
          <cell r="D248">
            <v>0</v>
          </cell>
        </row>
        <row r="249">
          <cell r="C249" t="str">
            <v>224201 Deposit with Customs - SVB Deposits.</v>
          </cell>
          <cell r="D249">
            <v>20617649</v>
          </cell>
        </row>
        <row r="251">
          <cell r="C251" t="str">
            <v>Sub Total</v>
          </cell>
          <cell r="D251">
            <v>22146194</v>
          </cell>
        </row>
        <row r="253">
          <cell r="B253">
            <v>6</v>
          </cell>
          <cell r="C253" t="str">
            <v>Earnest money and Security Deposit</v>
          </cell>
        </row>
        <row r="255">
          <cell r="C255" t="str">
            <v>224301 Earnest Money with Customers</v>
          </cell>
          <cell r="D255">
            <v>7378750</v>
          </cell>
        </row>
        <row r="256">
          <cell r="C256" t="str">
            <v>224302 Security  Deposit - Office Leases</v>
          </cell>
          <cell r="D256">
            <v>10560136</v>
          </cell>
        </row>
        <row r="257">
          <cell r="C257" t="str">
            <v>224303 Security  Deposit - Employee Residences</v>
          </cell>
          <cell r="D257">
            <v>2489450</v>
          </cell>
        </row>
        <row r="258">
          <cell r="C258" t="str">
            <v>224304 Security  Deposit - Others</v>
          </cell>
          <cell r="D258">
            <v>1936345</v>
          </cell>
        </row>
        <row r="259">
          <cell r="C259" t="str">
            <v>224305 Telephone Deposit</v>
          </cell>
          <cell r="D259">
            <v>71523</v>
          </cell>
        </row>
        <row r="261">
          <cell r="C261" t="str">
            <v>Sub Total</v>
          </cell>
          <cell r="D261">
            <v>22436204</v>
          </cell>
        </row>
        <row r="263">
          <cell r="B263">
            <v>7</v>
          </cell>
          <cell r="C263">
            <v>8341112</v>
          </cell>
        </row>
        <row r="264">
          <cell r="C264">
            <v>3643557</v>
          </cell>
        </row>
        <row r="265">
          <cell r="C265">
            <v>1150963</v>
          </cell>
          <cell r="D265">
            <v>167519402</v>
          </cell>
        </row>
        <row r="266">
          <cell r="C266" t="str">
            <v>224402 Income Tax Refund</v>
          </cell>
          <cell r="D266">
            <v>-2163459</v>
          </cell>
        </row>
        <row r="267">
          <cell r="C267" t="str">
            <v>224403 TDS BY CUSTOMERS</v>
          </cell>
          <cell r="D267">
            <v>79719900</v>
          </cell>
        </row>
        <row r="268">
          <cell r="C268" t="str">
            <v>WORK CONTRACT TAX DEDUCTED AT SOURCE BY CUSTOMERS</v>
          </cell>
          <cell r="D268">
            <v>950767</v>
          </cell>
        </row>
        <row r="270">
          <cell r="C270">
            <v>750000</v>
          </cell>
          <cell r="D270">
            <v>246026610</v>
          </cell>
        </row>
        <row r="271">
          <cell r="C271">
            <v>250000</v>
          </cell>
        </row>
        <row r="272">
          <cell r="C272">
            <v>286125</v>
          </cell>
          <cell r="D272">
            <v>1148784955</v>
          </cell>
        </row>
        <row r="273">
          <cell r="C273">
            <v>122358</v>
          </cell>
        </row>
        <row r="274">
          <cell r="B274" t="str">
            <v>Schedule H</v>
          </cell>
          <cell r="C274" t="str">
            <v>CURRENT LIABILITIES AND PROVISIONS</v>
          </cell>
        </row>
        <row r="276">
          <cell r="C276" t="str">
            <v>A. CURRENT LIABILITIES</v>
          </cell>
        </row>
        <row r="278">
          <cell r="B278">
            <v>1</v>
          </cell>
          <cell r="C278" t="str">
            <v>Sundry Creditors</v>
          </cell>
        </row>
        <row r="280">
          <cell r="C280" t="str">
            <v>120001 Vendors Reconciliation Account</v>
          </cell>
          <cell r="D280">
            <v>-241531280</v>
          </cell>
        </row>
        <row r="281">
          <cell r="C281" t="str">
            <v>120002 GR/IR-clearing - external procurement</v>
          </cell>
          <cell r="D281">
            <v>-1735156</v>
          </cell>
        </row>
        <row r="282">
          <cell r="C282" t="str">
            <v>120003 Asset acquisition - contra account</v>
          </cell>
          <cell r="D282">
            <v>0</v>
          </cell>
        </row>
        <row r="283">
          <cell r="C283" t="str">
            <v>120005 VENDORS GENERAL A/C</v>
          </cell>
          <cell r="D283">
            <v>-2519426</v>
          </cell>
        </row>
        <row r="284">
          <cell r="C284" t="str">
            <v>Grossing up of vendors</v>
          </cell>
          <cell r="D284">
            <v>1169481</v>
          </cell>
        </row>
        <row r="285">
          <cell r="C285" t="str">
            <v>Less : Non Trade Creditors in GR/IR account</v>
          </cell>
          <cell r="D285">
            <v>0</v>
          </cell>
        </row>
        <row r="287">
          <cell r="C287" t="str">
            <v>Sub Total</v>
          </cell>
          <cell r="D287">
            <v>-244616381</v>
          </cell>
        </row>
        <row r="289">
          <cell r="B289">
            <v>2</v>
          </cell>
          <cell r="C289" t="str">
            <v xml:space="preserve"> Advance from customers</v>
          </cell>
        </row>
        <row r="290">
          <cell r="C290" t="str">
            <v>120101 Customers Down Payment Special GL</v>
          </cell>
          <cell r="D290">
            <v>-22888178</v>
          </cell>
        </row>
        <row r="291">
          <cell r="C291" t="str">
            <v>Grossing up of vendors</v>
          </cell>
          <cell r="D291">
            <v>-1935785</v>
          </cell>
        </row>
        <row r="292">
          <cell r="D292">
            <v>-24823963</v>
          </cell>
        </row>
        <row r="295">
          <cell r="B295">
            <v>3</v>
          </cell>
          <cell r="C295" t="str">
            <v>Interest accrued but not due</v>
          </cell>
          <cell r="D295">
            <v>-7446130.96</v>
          </cell>
        </row>
        <row r="297">
          <cell r="B297">
            <v>4</v>
          </cell>
          <cell r="C297" t="str">
            <v>Other Liabilities</v>
          </cell>
        </row>
        <row r="298">
          <cell r="C298" t="str">
            <v>120004 Employees Reconciliation Account</v>
          </cell>
          <cell r="D298">
            <v>-117036</v>
          </cell>
        </row>
        <row r="299">
          <cell r="C299" t="str">
            <v>IDL-Course Fee Advance</v>
          </cell>
          <cell r="D299">
            <v>0</v>
          </cell>
        </row>
        <row r="300">
          <cell r="C300" t="str">
            <v>120301 Salaries Payable</v>
          </cell>
          <cell r="D300">
            <v>-42798</v>
          </cell>
        </row>
        <row r="301">
          <cell r="C301" t="str">
            <v>120302 Rent  Payable (Salaries)</v>
          </cell>
          <cell r="D301">
            <v>0</v>
          </cell>
        </row>
        <row r="302">
          <cell r="C302" t="str">
            <v>120303 Monthly Reimbursement Payable (Travel)</v>
          </cell>
          <cell r="D302">
            <v>-479</v>
          </cell>
        </row>
        <row r="303">
          <cell r="C303" t="str">
            <v>120304 Monthly Reimbursement Payable (Other than Travel)</v>
          </cell>
          <cell r="D303">
            <v>-702022</v>
          </cell>
        </row>
        <row r="304">
          <cell r="C304" t="str">
            <v>120305 PF Payable - Employer's contribution</v>
          </cell>
          <cell r="D304">
            <v>-180918</v>
          </cell>
        </row>
        <row r="305">
          <cell r="C305" t="str">
            <v>120306 FPF Payable - Employer's contribution</v>
          </cell>
          <cell r="D305">
            <v>1123</v>
          </cell>
        </row>
        <row r="306">
          <cell r="C306" t="str">
            <v>120307 PF Payable - Employee's contribution</v>
          </cell>
          <cell r="D306">
            <v>-297761</v>
          </cell>
        </row>
        <row r="307">
          <cell r="C307" t="str">
            <v>120308 PF Admn. Charges Payable</v>
          </cell>
          <cell r="D307">
            <v>0</v>
          </cell>
        </row>
        <row r="308">
          <cell r="C308" t="str">
            <v>120309 DLI  Payable</v>
          </cell>
          <cell r="D308">
            <v>0</v>
          </cell>
        </row>
        <row r="309">
          <cell r="C309" t="str">
            <v>120310 DLI  Admn Chrgs Payable</v>
          </cell>
          <cell r="D309">
            <v>0</v>
          </cell>
        </row>
        <row r="310">
          <cell r="C310" t="str">
            <v>120311 Voluntary PF Payable</v>
          </cell>
          <cell r="D310">
            <v>-60069</v>
          </cell>
        </row>
        <row r="311">
          <cell r="C311" t="str">
            <v>120312 Prof. Tax  Payable</v>
          </cell>
          <cell r="D311">
            <v>-4740</v>
          </cell>
        </row>
        <row r="312">
          <cell r="C312" t="str">
            <v>120313 TDS Payable - Section 192.</v>
          </cell>
          <cell r="D312">
            <v>-1241738</v>
          </cell>
        </row>
        <row r="313">
          <cell r="C313" t="str">
            <v>120314 HECL Employees' Provident Fund Trust</v>
          </cell>
          <cell r="D313">
            <v>0</v>
          </cell>
        </row>
        <row r="314">
          <cell r="C314" t="str">
            <v>120315 Regional Provident Fund Commissioner</v>
          </cell>
          <cell r="D314">
            <v>-129654</v>
          </cell>
        </row>
        <row r="315">
          <cell r="C315" t="str">
            <v>120321 Works Contract Tax Payable.</v>
          </cell>
          <cell r="D315">
            <v>-6385</v>
          </cell>
        </row>
        <row r="316">
          <cell r="C316" t="str">
            <v>120322 Local Sales Tax Payable.</v>
          </cell>
          <cell r="D316">
            <v>-296879</v>
          </cell>
        </row>
        <row r="317">
          <cell r="C317" t="str">
            <v>120323 Central Sales Tax Payable.</v>
          </cell>
          <cell r="D317">
            <v>-1623251</v>
          </cell>
        </row>
        <row r="318">
          <cell r="C318" t="str">
            <v>120326 TDS Payable - Section 194 C.</v>
          </cell>
          <cell r="D318">
            <v>-402900</v>
          </cell>
        </row>
        <row r="319">
          <cell r="C319" t="str">
            <v>TDS Payable - Section 194 - H</v>
          </cell>
          <cell r="D319">
            <v>4570</v>
          </cell>
        </row>
        <row r="320">
          <cell r="C320" t="str">
            <v>120329 TDS Payable - Section 194 I.</v>
          </cell>
          <cell r="D320">
            <v>1721</v>
          </cell>
        </row>
        <row r="321">
          <cell r="C321" t="str">
            <v>120330 TDS Payable - Section 194 J.</v>
          </cell>
          <cell r="D321">
            <v>-1261417</v>
          </cell>
        </row>
        <row r="322">
          <cell r="C322" t="str">
            <v>TDS Payable - Section 195..</v>
          </cell>
          <cell r="D322">
            <v>320107</v>
          </cell>
        </row>
        <row r="323">
          <cell r="C323" t="str">
            <v>120332 TDS Payable - Foreign Remittances - USA.</v>
          </cell>
          <cell r="D323">
            <v>-1373272</v>
          </cell>
        </row>
        <row r="324">
          <cell r="C324" t="str">
            <v>120333 Works Contract Tax Payable - 2% Haryana.</v>
          </cell>
          <cell r="D324">
            <v>-45653</v>
          </cell>
        </row>
        <row r="325">
          <cell r="C325" t="str">
            <v>120334 Works Contract Tax Payable - 2% Delhi</v>
          </cell>
          <cell r="D325">
            <v>-2867</v>
          </cell>
        </row>
        <row r="326">
          <cell r="C326" t="str">
            <v>Works Contract Tax Payable - 4% UP.</v>
          </cell>
          <cell r="D326">
            <v>0</v>
          </cell>
        </row>
        <row r="327">
          <cell r="C327" t="str">
            <v>Work Contract Tax Payable - Maharashtra</v>
          </cell>
          <cell r="D327">
            <v>-3220</v>
          </cell>
        </row>
        <row r="328">
          <cell r="C328" t="str">
            <v>Service Tax Payable</v>
          </cell>
          <cell r="D328">
            <v>-7801242</v>
          </cell>
        </row>
        <row r="329">
          <cell r="C329" t="str">
            <v>120341 Freight Inwards Payable</v>
          </cell>
          <cell r="D329">
            <v>0</v>
          </cell>
        </row>
        <row r="330">
          <cell r="C330" t="str">
            <v>120342 Insurance  Payable</v>
          </cell>
          <cell r="D330">
            <v>-46449</v>
          </cell>
        </row>
        <row r="331">
          <cell r="C331" t="str">
            <v>120343 Customs Duty Payable</v>
          </cell>
          <cell r="D331">
            <v>-80169</v>
          </cell>
        </row>
        <row r="332">
          <cell r="C332" t="str">
            <v>120344 C&amp;F charges  Payable</v>
          </cell>
          <cell r="D332">
            <v>0</v>
          </cell>
        </row>
        <row r="333">
          <cell r="C333" t="str">
            <v>120352 Advance Billing to Customers</v>
          </cell>
          <cell r="D333">
            <v>-22103965</v>
          </cell>
        </row>
        <row r="334">
          <cell r="C334" t="str">
            <v>120353 Stale Cheques</v>
          </cell>
          <cell r="D334">
            <v>-1161162</v>
          </cell>
        </row>
        <row r="335">
          <cell r="C335" t="str">
            <v>120355 Unpaid Dividend</v>
          </cell>
          <cell r="D335">
            <v>-26</v>
          </cell>
        </row>
        <row r="336">
          <cell r="C336" t="str">
            <v>Revenue billed but not accrued</v>
          </cell>
          <cell r="D336">
            <v>-2751328</v>
          </cell>
        </row>
        <row r="337">
          <cell r="C337" t="str">
            <v>120361 Expenses  Payable</v>
          </cell>
          <cell r="D337">
            <v>-99295391</v>
          </cell>
        </row>
        <row r="338">
          <cell r="C338" t="str">
            <v>120362 Freight Outwards Payable</v>
          </cell>
          <cell r="D338">
            <v>0</v>
          </cell>
        </row>
        <row r="339">
          <cell r="C339" t="str">
            <v>120363 DOT Charges  Payable</v>
          </cell>
          <cell r="D339">
            <v>0</v>
          </cell>
        </row>
        <row r="340">
          <cell r="C340" t="str">
            <v>120366 Security Deposit Received</v>
          </cell>
          <cell r="D340">
            <v>-3864254</v>
          </cell>
        </row>
        <row r="341">
          <cell r="C341" t="str">
            <v>120367 WPC Charges Payable</v>
          </cell>
          <cell r="D341">
            <v>0</v>
          </cell>
        </row>
        <row r="342">
          <cell r="C342" t="str">
            <v>120368 SECURITY DEPOSIT  RECIEVED- CO.CAR SCHEME</v>
          </cell>
          <cell r="D342">
            <v>-66036</v>
          </cell>
        </row>
        <row r="344">
          <cell r="C344" t="str">
            <v>Less : TDS Payable debit balances</v>
          </cell>
          <cell r="D344">
            <v>-326398</v>
          </cell>
        </row>
        <row r="345">
          <cell r="C345" t="str">
            <v>Less : Interest accrued and due</v>
          </cell>
          <cell r="D345">
            <v>890889.04</v>
          </cell>
        </row>
        <row r="346">
          <cell r="C346" t="str">
            <v>Less : Interest accrued but not due</v>
          </cell>
          <cell r="D346">
            <v>7446130.96</v>
          </cell>
        </row>
        <row r="347">
          <cell r="C347" t="str">
            <v>Add : Non Trade Creditors in GR/IR account</v>
          </cell>
          <cell r="D347">
            <v>0</v>
          </cell>
        </row>
        <row r="349">
          <cell r="C349" t="str">
            <v>Sub Total</v>
          </cell>
          <cell r="D349">
            <v>-136624938</v>
          </cell>
        </row>
        <row r="351">
          <cell r="C351" t="str">
            <v>PROVISIONS</v>
          </cell>
        </row>
        <row r="352">
          <cell r="B352">
            <v>1</v>
          </cell>
          <cell r="C352" t="str">
            <v>Provision for Taxation</v>
          </cell>
        </row>
        <row r="353">
          <cell r="C353" t="str">
            <v>121001 Provision for Taxation</v>
          </cell>
          <cell r="D353">
            <v>-259792065</v>
          </cell>
        </row>
        <row r="354">
          <cell r="C354" t="str">
            <v>Prior Period Tax Adjustment</v>
          </cell>
          <cell r="D354">
            <v>0</v>
          </cell>
        </row>
        <row r="356">
          <cell r="D356">
            <v>-259792065</v>
          </cell>
        </row>
        <row r="358">
          <cell r="C358" t="str">
            <v>121101 Proposed Dividend</v>
          </cell>
          <cell r="D358">
            <v>0</v>
          </cell>
        </row>
        <row r="359">
          <cell r="B359">
            <v>2</v>
          </cell>
          <cell r="C359" t="str">
            <v>Provision for Dividend Tax</v>
          </cell>
          <cell r="D359">
            <v>0</v>
          </cell>
        </row>
        <row r="360">
          <cell r="B360">
            <v>3</v>
          </cell>
          <cell r="C360" t="str">
            <v>Provision for Warranties</v>
          </cell>
          <cell r="D360">
            <v>-3732707</v>
          </cell>
        </row>
        <row r="361">
          <cell r="B361">
            <v>4</v>
          </cell>
          <cell r="C361" t="str">
            <v xml:space="preserve"> Proposed/ Interim dividend</v>
          </cell>
          <cell r="D361">
            <v>0</v>
          </cell>
        </row>
        <row r="362">
          <cell r="D362">
            <v>-3732707</v>
          </cell>
        </row>
        <row r="364">
          <cell r="C364" t="str">
            <v>Provision for Employee Retirement Benefits</v>
          </cell>
        </row>
        <row r="365">
          <cell r="C365" t="str">
            <v>Provision for Gratuity</v>
          </cell>
          <cell r="D365">
            <v>-3664236</v>
          </cell>
        </row>
        <row r="366">
          <cell r="C366" t="str">
            <v>Provision for Bonus</v>
          </cell>
          <cell r="D366">
            <v>-13560774</v>
          </cell>
        </row>
        <row r="367">
          <cell r="C367" t="str">
            <v>Provision for Leave Encashment</v>
          </cell>
          <cell r="D367">
            <v>-1377316</v>
          </cell>
        </row>
        <row r="369">
          <cell r="D369">
            <v>-18602326</v>
          </cell>
        </row>
        <row r="371">
          <cell r="C371" t="str">
            <v>Sub Total</v>
          </cell>
          <cell r="D371">
            <v>-282127098</v>
          </cell>
        </row>
        <row r="373">
          <cell r="C373" t="str">
            <v>Schedule Total</v>
          </cell>
          <cell r="D373">
            <v>-695638510.96000004</v>
          </cell>
        </row>
        <row r="375">
          <cell r="B375" t="str">
            <v>Schedule I</v>
          </cell>
          <cell r="C375" t="str">
            <v>MISCELLANEOUS EXPENDITURE</v>
          </cell>
        </row>
        <row r="377">
          <cell r="C377" t="str">
            <v>230001 OQPSF Expenses not written off</v>
          </cell>
          <cell r="D377">
            <v>14571538</v>
          </cell>
        </row>
        <row r="378">
          <cell r="C378" t="str">
            <v>230002 EBS Expenditure not written off</v>
          </cell>
          <cell r="D378">
            <v>0</v>
          </cell>
        </row>
        <row r="379">
          <cell r="C379" t="str">
            <v>230101 Accumulated OQPSK expenses written off</v>
          </cell>
          <cell r="D379">
            <v>-13842963</v>
          </cell>
        </row>
        <row r="381">
          <cell r="C381" t="str">
            <v>Schedule Total</v>
          </cell>
          <cell r="D381">
            <v>728575</v>
          </cell>
        </row>
        <row r="383">
          <cell r="B383" t="str">
            <v>Schedule J</v>
          </cell>
        </row>
        <row r="385">
          <cell r="B385" t="str">
            <v>DEFERRED TAX ASSETS/(LIABILITIES)</v>
          </cell>
        </row>
        <row r="387">
          <cell r="C387" t="str">
            <v>Deferred Tax Asset</v>
          </cell>
          <cell r="D387">
            <v>17448108</v>
          </cell>
        </row>
        <row r="388">
          <cell r="C388" t="str">
            <v>Deferred Tax Adjustment</v>
          </cell>
          <cell r="D388">
            <v>0</v>
          </cell>
        </row>
        <row r="390">
          <cell r="C390" t="str">
            <v>Schedule Total</v>
          </cell>
          <cell r="D390">
            <v>17448108</v>
          </cell>
        </row>
        <row r="392">
          <cell r="C392" t="str">
            <v>Contra Accounts</v>
          </cell>
        </row>
        <row r="394">
          <cell r="C394" t="str">
            <v>120369 Bank Guarantees Issued to Customers</v>
          </cell>
          <cell r="D394">
            <v>1445735370</v>
          </cell>
        </row>
        <row r="395">
          <cell r="C395" t="str">
            <v>120370 Letter of Credit Issued to Suppliers</v>
          </cell>
          <cell r="D395">
            <v>0</v>
          </cell>
        </row>
        <row r="396">
          <cell r="C396" t="str">
            <v>120371 Bank Guarantee - Centurion Bank Ltd</v>
          </cell>
          <cell r="D396">
            <v>-15036367</v>
          </cell>
        </row>
        <row r="397">
          <cell r="C397" t="str">
            <v>120372 Bank Guarantee - Credit Lyonnais Ltd</v>
          </cell>
          <cell r="D397">
            <v>-139054162</v>
          </cell>
        </row>
        <row r="398">
          <cell r="C398" t="str">
            <v>120373 Bank Guarantee - Grindlays Bank Ltd</v>
          </cell>
          <cell r="D398">
            <v>-144710721</v>
          </cell>
        </row>
        <row r="399">
          <cell r="C399" t="str">
            <v>120374 Letter of Credit  - Credit Lyonnais Ltd</v>
          </cell>
          <cell r="D399">
            <v>0</v>
          </cell>
        </row>
        <row r="400">
          <cell r="C400" t="str">
            <v>120377 Bank Guarantee - ABN Amro Bank</v>
          </cell>
          <cell r="D400">
            <v>-39020360</v>
          </cell>
        </row>
        <row r="401">
          <cell r="C401" t="str">
            <v>120378 Letter of Credit - ABN Amro Bank</v>
          </cell>
          <cell r="D401">
            <v>0</v>
          </cell>
        </row>
        <row r="402">
          <cell r="C402" t="str">
            <v>120379 ICICI - Bank Guarantees</v>
          </cell>
          <cell r="D402">
            <v>-1000000000</v>
          </cell>
        </row>
        <row r="403">
          <cell r="C403" t="str">
            <v>Bank Guarantee - Bank of Maharashtra</v>
          </cell>
          <cell r="D403">
            <v>-107913760</v>
          </cell>
        </row>
        <row r="405">
          <cell r="C405" t="str">
            <v>Schedule Total</v>
          </cell>
          <cell r="D405">
            <v>0</v>
          </cell>
        </row>
        <row r="407">
          <cell r="B407" t="str">
            <v>Groupings - P&amp;L Schedules</v>
          </cell>
        </row>
        <row r="409">
          <cell r="B409" t="str">
            <v>Direct To P&amp;L</v>
          </cell>
          <cell r="C409" t="str">
            <v>Sales- bought out items</v>
          </cell>
        </row>
        <row r="411">
          <cell r="C411" t="str">
            <v>300001 Hardware Sales-Domestic-Networking</v>
          </cell>
          <cell r="D411">
            <v>-373270680</v>
          </cell>
        </row>
        <row r="412">
          <cell r="C412" t="str">
            <v>300002 Hardware Sales-Exports-Networking</v>
          </cell>
          <cell r="D412">
            <v>0</v>
          </cell>
        </row>
        <row r="413">
          <cell r="C413" t="str">
            <v>Hardware Sales-Domestic-Internet Services</v>
          </cell>
          <cell r="D413">
            <v>0</v>
          </cell>
        </row>
        <row r="415">
          <cell r="C415" t="str">
            <v>Sub Total</v>
          </cell>
          <cell r="D415">
            <v>-373270680</v>
          </cell>
        </row>
        <row r="417">
          <cell r="B417" t="str">
            <v>Direct To P&amp;L</v>
          </cell>
          <cell r="C417" t="str">
            <v>Service Income</v>
          </cell>
        </row>
        <row r="419">
          <cell r="C419" t="str">
            <v>301001 Bandwidth-Networking</v>
          </cell>
          <cell r="D419">
            <v>-53521992</v>
          </cell>
        </row>
        <row r="420">
          <cell r="C420" t="str">
            <v>301002 Annual Maintenance Charges-Networking</v>
          </cell>
          <cell r="D420">
            <v>-155194820</v>
          </cell>
        </row>
        <row r="421">
          <cell r="C421" t="str">
            <v>301003 One time Charges-Networking</v>
          </cell>
          <cell r="D421">
            <v>-57813230</v>
          </cell>
        </row>
        <row r="422">
          <cell r="C422" t="str">
            <v>301004 Network Monitoring - Networking.</v>
          </cell>
          <cell r="D422">
            <v>-29977750</v>
          </cell>
        </row>
        <row r="423">
          <cell r="C423" t="str">
            <v>301005 Shifting Charges-Networking</v>
          </cell>
          <cell r="D423">
            <v>-2536960</v>
          </cell>
        </row>
        <row r="424">
          <cell r="C424" t="str">
            <v>301006 Rental Income-Networking</v>
          </cell>
          <cell r="D424">
            <v>-8731156</v>
          </cell>
        </row>
        <row r="425">
          <cell r="C425" t="str">
            <v>301007 Manage Network Services - Networking</v>
          </cell>
          <cell r="D425">
            <v>-1712353</v>
          </cell>
        </row>
        <row r="426">
          <cell r="C426" t="str">
            <v>Security Services</v>
          </cell>
          <cell r="D426">
            <v>-929174</v>
          </cell>
        </row>
        <row r="427">
          <cell r="C427" t="str">
            <v>301012 Global Support-Networking</v>
          </cell>
          <cell r="D427">
            <v>-403044</v>
          </cell>
        </row>
        <row r="428">
          <cell r="C428" t="str">
            <v>301013 Warranty Repairs</v>
          </cell>
          <cell r="D428">
            <v>-7081969</v>
          </cell>
        </row>
        <row r="429">
          <cell r="C429" t="str">
            <v>301014 Others-Networking</v>
          </cell>
          <cell r="D429">
            <v>-9742938</v>
          </cell>
        </row>
        <row r="430">
          <cell r="C430" t="str">
            <v>301015 Satellite Access Charges-Networking</v>
          </cell>
          <cell r="D430">
            <v>-41412854</v>
          </cell>
        </row>
        <row r="431">
          <cell r="C431" t="str">
            <v>SCPC Links Bandwidth - Networking</v>
          </cell>
          <cell r="D431">
            <v>-329862088</v>
          </cell>
        </row>
        <row r="432">
          <cell r="C432" t="str">
            <v>One time Charges-Internet</v>
          </cell>
          <cell r="D432">
            <v>-4321990</v>
          </cell>
        </row>
        <row r="433">
          <cell r="C433" t="str">
            <v>301102 Rental Income-Internet</v>
          </cell>
          <cell r="D433">
            <v>-78000</v>
          </cell>
        </row>
        <row r="434">
          <cell r="C434" t="str">
            <v>Net Access Charges-Internet</v>
          </cell>
          <cell r="D434">
            <v>-6575588</v>
          </cell>
        </row>
        <row r="435">
          <cell r="C435" t="str">
            <v>Satellite Access Charges-Internet</v>
          </cell>
          <cell r="D435">
            <v>0</v>
          </cell>
        </row>
        <row r="436">
          <cell r="C436" t="str">
            <v>301105 Hosting Charges-Internet</v>
          </cell>
          <cell r="D436">
            <v>-1056715</v>
          </cell>
        </row>
        <row r="437">
          <cell r="C437" t="str">
            <v>Annual Maintenance Charges-Internet</v>
          </cell>
          <cell r="D437">
            <v>0</v>
          </cell>
        </row>
        <row r="438">
          <cell r="C438" t="str">
            <v>Bandwidth-Internet</v>
          </cell>
          <cell r="D438">
            <v>-172833</v>
          </cell>
        </row>
        <row r="439">
          <cell r="C439" t="str">
            <v>Co Location Charges</v>
          </cell>
          <cell r="D439">
            <v>-5996310</v>
          </cell>
        </row>
        <row r="440">
          <cell r="C440" t="str">
            <v>Internet - Dial up charges</v>
          </cell>
          <cell r="D440">
            <v>0</v>
          </cell>
        </row>
        <row r="441">
          <cell r="C441" t="str">
            <v>301112 Internet - Transactions.</v>
          </cell>
          <cell r="D441">
            <v>-2238583</v>
          </cell>
        </row>
        <row r="442">
          <cell r="C442" t="str">
            <v>Internet - Administration Services</v>
          </cell>
          <cell r="D442">
            <v>-45733</v>
          </cell>
        </row>
        <row r="443">
          <cell r="C443" t="str">
            <v>IDL - Corporate Training Fees</v>
          </cell>
          <cell r="D443">
            <v>-2854277</v>
          </cell>
        </row>
        <row r="444">
          <cell r="C444" t="str">
            <v>IDL - Course Fee Revenue</v>
          </cell>
          <cell r="D444">
            <v>-26520737</v>
          </cell>
        </row>
        <row r="445">
          <cell r="C445" t="str">
            <v>IDL - License Fee Revenue</v>
          </cell>
          <cell r="D445">
            <v>-7400000</v>
          </cell>
        </row>
        <row r="446">
          <cell r="C446" t="str">
            <v>IDL - Other Income</v>
          </cell>
          <cell r="D446">
            <v>-1537355</v>
          </cell>
        </row>
        <row r="447">
          <cell r="C447" t="str">
            <v>IDL - seminal Fees</v>
          </cell>
          <cell r="D447">
            <v>-154110</v>
          </cell>
        </row>
        <row r="448">
          <cell r="C448" t="str">
            <v>CONSUMER - Jogger 1 Way</v>
          </cell>
          <cell r="D448">
            <v>-8320</v>
          </cell>
        </row>
        <row r="449">
          <cell r="C449" t="str">
            <v>CONSUMER - Jogger 2 Way</v>
          </cell>
          <cell r="D449">
            <v>-2079715</v>
          </cell>
        </row>
        <row r="450">
          <cell r="C450" t="str">
            <v>CONSUMER - Runner 1 Way</v>
          </cell>
          <cell r="D450">
            <v>-66394</v>
          </cell>
        </row>
        <row r="451">
          <cell r="C451" t="str">
            <v>CONSUMER - Runner 2 Way</v>
          </cell>
          <cell r="D451">
            <v>-582381</v>
          </cell>
        </row>
        <row r="452">
          <cell r="C452" t="str">
            <v>CONSUMER - Sprinter 1 Way</v>
          </cell>
          <cell r="D452">
            <v>129362</v>
          </cell>
        </row>
        <row r="453">
          <cell r="C453" t="str">
            <v>CONSUMER - Sprinter 2 Way</v>
          </cell>
          <cell r="D453">
            <v>-343400</v>
          </cell>
        </row>
        <row r="454">
          <cell r="C454" t="str">
            <v>Income from Warranty Support</v>
          </cell>
          <cell r="D454">
            <v>-8405516</v>
          </cell>
        </row>
        <row r="455">
          <cell r="C455" t="str">
            <v>Income from Logistics Support</v>
          </cell>
          <cell r="D455">
            <v>-3600000</v>
          </cell>
        </row>
        <row r="456">
          <cell r="C456" t="str">
            <v>Income from coordinator charges</v>
          </cell>
          <cell r="D456">
            <v>-1400000</v>
          </cell>
        </row>
        <row r="457">
          <cell r="C457" t="str">
            <v>Income from coordinator charges</v>
          </cell>
          <cell r="D457">
            <v>-133534</v>
          </cell>
        </row>
        <row r="459">
          <cell r="C459" t="str">
            <v>Less: Adjustemt made in P/Y</v>
          </cell>
        </row>
        <row r="461">
          <cell r="C461" t="str">
            <v>Sub Total</v>
          </cell>
          <cell r="D461">
            <v>-774362457</v>
          </cell>
        </row>
        <row r="463">
          <cell r="B463" t="str">
            <v>Schedule J</v>
          </cell>
          <cell r="C463" t="str">
            <v>Other Income</v>
          </cell>
        </row>
        <row r="465">
          <cell r="B465">
            <v>1</v>
          </cell>
          <cell r="C465" t="str">
            <v>310001 Commission - Networking</v>
          </cell>
          <cell r="D465">
            <v>-27518815</v>
          </cell>
        </row>
        <row r="467">
          <cell r="C467" t="str">
            <v>Sub Total</v>
          </cell>
          <cell r="D467">
            <v>-27518815</v>
          </cell>
        </row>
        <row r="469">
          <cell r="B469">
            <v>2</v>
          </cell>
          <cell r="C469" t="str">
            <v>310101 Interest on FD with Banks.</v>
          </cell>
          <cell r="D469">
            <v>-49218</v>
          </cell>
        </row>
        <row r="471">
          <cell r="C471" t="str">
            <v>Profit on Sale of Fixed Asset  (Net)</v>
          </cell>
        </row>
        <row r="472">
          <cell r="B472">
            <v>3</v>
          </cell>
          <cell r="C472" t="str">
            <v>310201 Profit on Sale of Assets.</v>
          </cell>
          <cell r="D472">
            <v>-972325</v>
          </cell>
        </row>
        <row r="473">
          <cell r="C473" t="str">
            <v>413801 Loss on Sale of Fixed Assets</v>
          </cell>
          <cell r="D473">
            <v>404170</v>
          </cell>
        </row>
        <row r="474">
          <cell r="C474" t="str">
            <v>202201 Revenue on Sale of Fixed Assets.</v>
          </cell>
          <cell r="D474">
            <v>0</v>
          </cell>
        </row>
        <row r="476">
          <cell r="D476">
            <v>-568155</v>
          </cell>
        </row>
        <row r="477">
          <cell r="C477" t="str">
            <v>Miscellaneous  Income</v>
          </cell>
        </row>
        <row r="478">
          <cell r="C478" t="str">
            <v>Misc. Income - Scrap Sales</v>
          </cell>
          <cell r="D478">
            <v>-35100</v>
          </cell>
        </row>
        <row r="479">
          <cell r="B479">
            <v>4</v>
          </cell>
          <cell r="C479" t="str">
            <v>310302 Miscellaneous  Income</v>
          </cell>
          <cell r="D479">
            <v>-92151</v>
          </cell>
        </row>
        <row r="480">
          <cell r="D480">
            <v>-127251</v>
          </cell>
        </row>
        <row r="482">
          <cell r="B482">
            <v>5</v>
          </cell>
          <cell r="C482" t="str">
            <v>Excess Provision written Back</v>
          </cell>
          <cell r="D482">
            <v>-3720158</v>
          </cell>
        </row>
        <row r="484">
          <cell r="C484" t="str">
            <v>Schedule Total</v>
          </cell>
          <cell r="D484">
            <v>-31983597</v>
          </cell>
        </row>
        <row r="486">
          <cell r="B486" t="str">
            <v>Schedule K</v>
          </cell>
          <cell r="C486" t="str">
            <v>COST OF MATERIALS</v>
          </cell>
        </row>
        <row r="488">
          <cell r="C488" t="str">
            <v>400001 Cost of Goods Sold</v>
          </cell>
          <cell r="D488">
            <v>295495095</v>
          </cell>
        </row>
        <row r="489">
          <cell r="C489" t="str">
            <v>C&amp;F Expenses - Imports</v>
          </cell>
          <cell r="D489">
            <v>90090</v>
          </cell>
        </row>
        <row r="490">
          <cell r="C490" t="str">
            <v>400004 Cost of Goods Sold Inventory Adjustment</v>
          </cell>
          <cell r="D490">
            <v>19904107</v>
          </cell>
        </row>
        <row r="491">
          <cell r="C491" t="str">
            <v>413701 Customs Duty</v>
          </cell>
          <cell r="D491">
            <v>440027</v>
          </cell>
        </row>
        <row r="492">
          <cell r="C492" t="str">
            <v>499909 Price difference a/c</v>
          </cell>
          <cell r="D492">
            <v>724623</v>
          </cell>
        </row>
        <row r="496">
          <cell r="C496" t="str">
            <v>Schedule Total</v>
          </cell>
          <cell r="D496">
            <v>316653942</v>
          </cell>
        </row>
        <row r="498">
          <cell r="B498" t="str">
            <v>Schedule L</v>
          </cell>
          <cell r="C498" t="str">
            <v>EMPLOYEES REMUNERATION &amp; BENEFITS</v>
          </cell>
        </row>
        <row r="500">
          <cell r="B500">
            <v>1</v>
          </cell>
          <cell r="C500" t="str">
            <v>Salaries &amp; Wages</v>
          </cell>
        </row>
        <row r="501">
          <cell r="C501" t="str">
            <v>410001 Basic Salary</v>
          </cell>
          <cell r="D501">
            <v>30057016</v>
          </cell>
        </row>
        <row r="502">
          <cell r="C502" t="str">
            <v>410002 House Rent Allowance</v>
          </cell>
          <cell r="D502">
            <v>17275397</v>
          </cell>
        </row>
        <row r="503">
          <cell r="C503" t="str">
            <v>410003 Flexible Benefit Plan</v>
          </cell>
          <cell r="D503">
            <v>23332385</v>
          </cell>
        </row>
        <row r="504">
          <cell r="C504" t="str">
            <v>410004 Bonus</v>
          </cell>
          <cell r="D504">
            <v>3754827</v>
          </cell>
        </row>
        <row r="505">
          <cell r="C505" t="str">
            <v>410005 Night Shift Allowance</v>
          </cell>
          <cell r="D505">
            <v>188558</v>
          </cell>
        </row>
        <row r="506">
          <cell r="C506" t="str">
            <v>411019 Car Allowance</v>
          </cell>
          <cell r="D506">
            <v>1271015</v>
          </cell>
        </row>
        <row r="507">
          <cell r="C507" t="str">
            <v>410006 24 Hour Allowance</v>
          </cell>
          <cell r="D507">
            <v>454500</v>
          </cell>
        </row>
        <row r="508">
          <cell r="C508" t="str">
            <v>410007 Interest Subsidy</v>
          </cell>
          <cell r="D508">
            <v>274864</v>
          </cell>
        </row>
        <row r="509">
          <cell r="C509" t="str">
            <v>410008 Ex-gratia</v>
          </cell>
          <cell r="D509">
            <v>615000</v>
          </cell>
        </row>
        <row r="510">
          <cell r="C510" t="str">
            <v>410009 Joining Bonus</v>
          </cell>
          <cell r="D510">
            <v>116185</v>
          </cell>
        </row>
        <row r="511">
          <cell r="C511" t="str">
            <v>410010 Leave Encashment</v>
          </cell>
          <cell r="D511">
            <v>1047564</v>
          </cell>
        </row>
        <row r="512">
          <cell r="C512" t="str">
            <v>410011 Gratuity</v>
          </cell>
          <cell r="D512">
            <v>1753699</v>
          </cell>
        </row>
        <row r="513">
          <cell r="C513" t="str">
            <v>410012 Management Incentive Plan</v>
          </cell>
          <cell r="D513">
            <v>13263859</v>
          </cell>
        </row>
        <row r="514">
          <cell r="C514" t="str">
            <v>410013 Stipend</v>
          </cell>
          <cell r="D514">
            <v>968922</v>
          </cell>
        </row>
        <row r="515">
          <cell r="C515" t="str">
            <v>410014 Transfer Allowance</v>
          </cell>
          <cell r="D515">
            <v>117844</v>
          </cell>
        </row>
        <row r="516">
          <cell r="C516" t="str">
            <v>410015 Professional Development  Allowance</v>
          </cell>
          <cell r="D516">
            <v>18951</v>
          </cell>
        </row>
        <row r="517">
          <cell r="C517" t="str">
            <v>410016 Conveyance Allowance</v>
          </cell>
          <cell r="D517">
            <v>43720</v>
          </cell>
        </row>
        <row r="518">
          <cell r="C518" t="str">
            <v>410017 Outfit  Allowance</v>
          </cell>
          <cell r="D518">
            <v>9482</v>
          </cell>
        </row>
        <row r="519">
          <cell r="C519" t="str">
            <v>410018 Special  Allowance</v>
          </cell>
          <cell r="D519">
            <v>3628136</v>
          </cell>
        </row>
        <row r="521">
          <cell r="C521" t="str">
            <v>Sub Total</v>
          </cell>
          <cell r="D521">
            <v>98191924</v>
          </cell>
        </row>
        <row r="523">
          <cell r="B523">
            <v>2</v>
          </cell>
          <cell r="C523" t="str">
            <v>Contribution to Provident Fund &amp; Other Funds</v>
          </cell>
        </row>
        <row r="524">
          <cell r="C524" t="str">
            <v>410101 Employer's Contribution to PF</v>
          </cell>
          <cell r="D524">
            <v>2301493</v>
          </cell>
        </row>
        <row r="525">
          <cell r="C525" t="str">
            <v>410102 Employer's Contribution to FPF</v>
          </cell>
          <cell r="D525">
            <v>1414045</v>
          </cell>
        </row>
        <row r="526">
          <cell r="C526" t="str">
            <v>410103 PF Administration Charges</v>
          </cell>
          <cell r="D526">
            <v>54483</v>
          </cell>
        </row>
        <row r="527">
          <cell r="C527" t="str">
            <v>410104 DLI Charges</v>
          </cell>
          <cell r="D527">
            <v>85200</v>
          </cell>
        </row>
        <row r="528">
          <cell r="C528" t="str">
            <v>410105 DLI  Administration Charges</v>
          </cell>
          <cell r="D528">
            <v>1568</v>
          </cell>
        </row>
        <row r="529">
          <cell r="C529" t="str">
            <v>410106 ESI Expenses</v>
          </cell>
          <cell r="D529">
            <v>0</v>
          </cell>
        </row>
        <row r="531">
          <cell r="C531" t="str">
            <v>Sub Total</v>
          </cell>
          <cell r="D531">
            <v>3856789</v>
          </cell>
        </row>
        <row r="533">
          <cell r="B533">
            <v>3</v>
          </cell>
          <cell r="C533" t="str">
            <v>Staff Welfare Expenses</v>
          </cell>
        </row>
        <row r="534">
          <cell r="C534" t="str">
            <v>410201 Refreshments</v>
          </cell>
          <cell r="D534">
            <v>612892</v>
          </cell>
        </row>
        <row r="535">
          <cell r="C535" t="str">
            <v>410202 Relocation Expenses</v>
          </cell>
          <cell r="D535">
            <v>314753</v>
          </cell>
        </row>
        <row r="536">
          <cell r="C536" t="str">
            <v>410203 Awards &amp; Gifts</v>
          </cell>
          <cell r="D536">
            <v>1547900</v>
          </cell>
        </row>
        <row r="537">
          <cell r="C537" t="str">
            <v>410204 Pantry Expenses</v>
          </cell>
          <cell r="D537">
            <v>1279092</v>
          </cell>
        </row>
        <row r="538">
          <cell r="C538" t="str">
            <v>410205 Cafetaria Expenses</v>
          </cell>
          <cell r="D538">
            <v>152716</v>
          </cell>
        </row>
        <row r="539">
          <cell r="C539" t="str">
            <v>410206 Lunch Reimbursement</v>
          </cell>
          <cell r="D539">
            <v>3618</v>
          </cell>
        </row>
        <row r="540">
          <cell r="C540" t="str">
            <v>410207 QSM Expenses</v>
          </cell>
          <cell r="D540">
            <v>1374528</v>
          </cell>
        </row>
        <row r="541">
          <cell r="C541" t="str">
            <v>410208 Group Medical Insurance</v>
          </cell>
          <cell r="D541">
            <v>1949176</v>
          </cell>
        </row>
        <row r="542">
          <cell r="C542" t="str">
            <v>410209 Personal Accident  Insurance</v>
          </cell>
          <cell r="D542">
            <v>166982</v>
          </cell>
        </row>
        <row r="543">
          <cell r="C543" t="str">
            <v>410210 Health Check up</v>
          </cell>
          <cell r="D543">
            <v>86850</v>
          </cell>
        </row>
        <row r="544">
          <cell r="C544" t="str">
            <v>410211 Medical Reimbursement</v>
          </cell>
          <cell r="D544">
            <v>15393</v>
          </cell>
        </row>
        <row r="545">
          <cell r="C545" t="str">
            <v>410212 Leave Travel Assistance</v>
          </cell>
          <cell r="D545">
            <v>56665</v>
          </cell>
        </row>
        <row r="546">
          <cell r="C546" t="str">
            <v>410213 Staff Welfare</v>
          </cell>
          <cell r="D546">
            <v>679920</v>
          </cell>
        </row>
        <row r="548">
          <cell r="C548" t="str">
            <v>Sub Total</v>
          </cell>
          <cell r="D548">
            <v>8240485</v>
          </cell>
        </row>
        <row r="550">
          <cell r="C550" t="str">
            <v>Schedule Total</v>
          </cell>
          <cell r="D550">
            <v>110289198</v>
          </cell>
        </row>
        <row r="552">
          <cell r="B552" t="str">
            <v>Schedule M</v>
          </cell>
          <cell r="C552" t="str">
            <v>ADMINISTRATIVE &amp; OTHER EXPENSES</v>
          </cell>
        </row>
        <row r="554">
          <cell r="B554">
            <v>1</v>
          </cell>
          <cell r="C554" t="str">
            <v>Rent &amp; Hire Charges</v>
          </cell>
        </row>
        <row r="555">
          <cell r="C555" t="str">
            <v>411001 Rent - Offices</v>
          </cell>
          <cell r="D555">
            <v>21497226</v>
          </cell>
        </row>
        <row r="556">
          <cell r="C556" t="str">
            <v>411002 Rent - Employee Residences</v>
          </cell>
          <cell r="D556">
            <v>2404000</v>
          </cell>
        </row>
        <row r="557">
          <cell r="C557" t="str">
            <v>411003 Rent - Car Parking</v>
          </cell>
          <cell r="D557">
            <v>74505</v>
          </cell>
        </row>
        <row r="558">
          <cell r="C558" t="str">
            <v>IDL - Rent Classroom &amp; Studios</v>
          </cell>
          <cell r="D558">
            <v>2138999</v>
          </cell>
        </row>
        <row r="559">
          <cell r="C559" t="str">
            <v>411004 Brokerage</v>
          </cell>
          <cell r="D559">
            <v>260651</v>
          </cell>
        </row>
        <row r="561">
          <cell r="C561" t="str">
            <v>Sub Total</v>
          </cell>
          <cell r="D561">
            <v>26375381</v>
          </cell>
        </row>
        <row r="563">
          <cell r="B563">
            <v>2</v>
          </cell>
          <cell r="C563" t="str">
            <v>Lease Rent</v>
          </cell>
        </row>
        <row r="564">
          <cell r="C564" t="str">
            <v>411101 Lease Rent - Equipment</v>
          </cell>
          <cell r="D564">
            <v>0</v>
          </cell>
        </row>
        <row r="565">
          <cell r="C565" t="str">
            <v>411102 Lease Rent - Vehicles</v>
          </cell>
          <cell r="D565">
            <v>884270</v>
          </cell>
        </row>
        <row r="567">
          <cell r="C567" t="str">
            <v>Sub Total</v>
          </cell>
          <cell r="D567">
            <v>884270</v>
          </cell>
        </row>
        <row r="569">
          <cell r="B569">
            <v>3</v>
          </cell>
          <cell r="C569" t="str">
            <v>Insurance</v>
          </cell>
        </row>
        <row r="570">
          <cell r="C570" t="str">
            <v>411201 Insurance Stock in Transit</v>
          </cell>
          <cell r="D570">
            <v>8644</v>
          </cell>
        </row>
        <row r="571">
          <cell r="C571" t="str">
            <v>411202 Insurance Fixed Assets.</v>
          </cell>
          <cell r="D571">
            <v>2722356</v>
          </cell>
        </row>
        <row r="572">
          <cell r="C572" t="str">
            <v>411203 Insurance - Stocks</v>
          </cell>
          <cell r="D572">
            <v>1743088</v>
          </cell>
        </row>
        <row r="573">
          <cell r="C573" t="str">
            <v>411204 Insurance Vehicles</v>
          </cell>
          <cell r="D573">
            <v>235064</v>
          </cell>
        </row>
        <row r="574">
          <cell r="C574" t="str">
            <v>411205 Insurance  - Cash</v>
          </cell>
          <cell r="D574">
            <v>8168</v>
          </cell>
        </row>
        <row r="575">
          <cell r="C575" t="str">
            <v>Insurance Fidelity Guarantee</v>
          </cell>
          <cell r="D575">
            <v>369946</v>
          </cell>
        </row>
        <row r="576">
          <cell r="C576" t="str">
            <v>411207 Insurance Others</v>
          </cell>
          <cell r="D576">
            <v>589838</v>
          </cell>
        </row>
        <row r="578">
          <cell r="C578" t="str">
            <v>Sub Total</v>
          </cell>
          <cell r="D578">
            <v>5677104</v>
          </cell>
        </row>
        <row r="580">
          <cell r="B580">
            <v>4</v>
          </cell>
          <cell r="C580" t="str">
            <v>Travelling Expenses</v>
          </cell>
        </row>
        <row r="581">
          <cell r="C581" t="str">
            <v>Staff Bus Charges</v>
          </cell>
          <cell r="D581">
            <v>1642212</v>
          </cell>
        </row>
        <row r="582">
          <cell r="C582" t="str">
            <v>411301 Travelling Domestic</v>
          </cell>
          <cell r="D582">
            <v>14777962</v>
          </cell>
        </row>
        <row r="583">
          <cell r="C583" t="str">
            <v>411302 Travelling Foreign</v>
          </cell>
          <cell r="D583">
            <v>2384603</v>
          </cell>
        </row>
        <row r="584">
          <cell r="C584" t="str">
            <v>411303 Travelling Domestic - Training</v>
          </cell>
          <cell r="D584">
            <v>246891</v>
          </cell>
        </row>
        <row r="585">
          <cell r="C585" t="str">
            <v>411304 Travelling Foreign  - Training</v>
          </cell>
          <cell r="D585">
            <v>0</v>
          </cell>
        </row>
        <row r="586">
          <cell r="C586" t="str">
            <v>411305 Local Conveyance</v>
          </cell>
          <cell r="D586">
            <v>2972348</v>
          </cell>
        </row>
        <row r="587">
          <cell r="C587" t="str">
            <v>411306 Taxi Hire Charges</v>
          </cell>
          <cell r="D587">
            <v>262517</v>
          </cell>
        </row>
        <row r="588">
          <cell r="C588" t="str">
            <v>411307 Vehicle Running &amp; Maintainence</v>
          </cell>
          <cell r="D588">
            <v>3176075</v>
          </cell>
        </row>
        <row r="589">
          <cell r="C589" t="str">
            <v>411308 Car Rental</v>
          </cell>
          <cell r="D589">
            <v>2996146</v>
          </cell>
        </row>
        <row r="590">
          <cell r="C590" t="str">
            <v>Vehicle Running &amp; Maintainence - Employees</v>
          </cell>
          <cell r="D590">
            <v>1067665</v>
          </cell>
        </row>
        <row r="591">
          <cell r="C591" t="str">
            <v>Travelling Domestic - Promotions</v>
          </cell>
          <cell r="D591">
            <v>0</v>
          </cell>
        </row>
        <row r="593">
          <cell r="C593" t="str">
            <v>Sub Total</v>
          </cell>
          <cell r="D593">
            <v>29526419</v>
          </cell>
        </row>
        <row r="595">
          <cell r="B595">
            <v>5</v>
          </cell>
          <cell r="C595" t="str">
            <v>Installation  and shifting Charges</v>
          </cell>
        </row>
        <row r="596">
          <cell r="C596" t="str">
            <v>411401 VSAT Installation Costs</v>
          </cell>
          <cell r="D596">
            <v>25818978</v>
          </cell>
        </row>
        <row r="597">
          <cell r="C597" t="str">
            <v>VSAT Shifting, Deinstallation &amp; Reinstallation</v>
          </cell>
          <cell r="D597">
            <v>2466384</v>
          </cell>
        </row>
        <row r="598">
          <cell r="C598" t="str">
            <v>VSAT Installation Ancillary Costs</v>
          </cell>
          <cell r="D598">
            <v>4087674</v>
          </cell>
        </row>
        <row r="600">
          <cell r="C600" t="str">
            <v>Sub Total</v>
          </cell>
          <cell r="D600">
            <v>32373036</v>
          </cell>
        </row>
        <row r="602">
          <cell r="B602">
            <v>6</v>
          </cell>
          <cell r="C602" t="str">
            <v>Printing &amp; Stationary</v>
          </cell>
        </row>
        <row r="603">
          <cell r="C603" t="str">
            <v>411501 Printing &amp; Stationery</v>
          </cell>
          <cell r="D603">
            <v>3001244</v>
          </cell>
        </row>
        <row r="604">
          <cell r="C604" t="str">
            <v>Sub Total</v>
          </cell>
          <cell r="D604">
            <v>3001244</v>
          </cell>
        </row>
        <row r="606">
          <cell r="B606">
            <v>7</v>
          </cell>
          <cell r="C606" t="str">
            <v>Legal &amp; Professional Charges</v>
          </cell>
        </row>
        <row r="607">
          <cell r="C607" t="str">
            <v>411601 Professional &amp; Consultancy Services</v>
          </cell>
          <cell r="D607">
            <v>11307887</v>
          </cell>
        </row>
        <row r="608">
          <cell r="C608" t="str">
            <v>411602 Legal Expenses</v>
          </cell>
          <cell r="D608">
            <v>231821</v>
          </cell>
        </row>
        <row r="609">
          <cell r="C609" t="str">
            <v>Internal Audit fee</v>
          </cell>
          <cell r="D609">
            <v>0</v>
          </cell>
        </row>
        <row r="610">
          <cell r="C610" t="str">
            <v>Specialised Services</v>
          </cell>
          <cell r="D610">
            <v>10146022</v>
          </cell>
        </row>
        <row r="611">
          <cell r="C611" t="str">
            <v>Placement Consultancy Services</v>
          </cell>
          <cell r="D611">
            <v>545419</v>
          </cell>
        </row>
        <row r="612">
          <cell r="C612" t="str">
            <v>Technical Consultancy to HNS</v>
          </cell>
          <cell r="D612">
            <v>11287175</v>
          </cell>
        </row>
        <row r="614">
          <cell r="C614" t="str">
            <v>Sub Total</v>
          </cell>
          <cell r="D614">
            <v>33518324</v>
          </cell>
        </row>
        <row r="616">
          <cell r="B616">
            <v>8</v>
          </cell>
          <cell r="C616" t="str">
            <v>Software Development and Consultancy</v>
          </cell>
        </row>
        <row r="618">
          <cell r="C618" t="str">
            <v>Sub Total</v>
          </cell>
          <cell r="D618">
            <v>0</v>
          </cell>
        </row>
        <row r="620">
          <cell r="B620">
            <v>9</v>
          </cell>
          <cell r="C620" t="str">
            <v>Communication Expenses</v>
          </cell>
        </row>
        <row r="621">
          <cell r="C621" t="str">
            <v>411801 Telephone  Expenses</v>
          </cell>
          <cell r="D621">
            <v>9249327</v>
          </cell>
        </row>
        <row r="622">
          <cell r="C622" t="str">
            <v>411802 Cellphone  Expenses</v>
          </cell>
          <cell r="D622">
            <v>3229647</v>
          </cell>
        </row>
        <row r="623">
          <cell r="C623" t="str">
            <v>411803 Postage &amp; Courier</v>
          </cell>
          <cell r="D623">
            <v>1143177</v>
          </cell>
        </row>
        <row r="624">
          <cell r="C624" t="str">
            <v>411804 Telephone Residence</v>
          </cell>
          <cell r="D624">
            <v>1601326</v>
          </cell>
        </row>
        <row r="626">
          <cell r="C626" t="str">
            <v>Sub Total</v>
          </cell>
          <cell r="D626">
            <v>15223477</v>
          </cell>
        </row>
        <row r="628">
          <cell r="B628">
            <v>10</v>
          </cell>
          <cell r="C628" t="str">
            <v>Customer Maintenance</v>
          </cell>
        </row>
        <row r="629">
          <cell r="C629" t="str">
            <v>411901 CAC Charges to HNS</v>
          </cell>
          <cell r="D629">
            <v>6182475</v>
          </cell>
        </row>
        <row r="630">
          <cell r="C630" t="str">
            <v>411902 Franchisee Call Charges - VSAT under warranty</v>
          </cell>
          <cell r="D630">
            <v>27500</v>
          </cell>
        </row>
        <row r="631">
          <cell r="C631" t="str">
            <v>411903 Franchisee Call Charges - VSAT otherthan warranty</v>
          </cell>
          <cell r="D631">
            <v>1074043</v>
          </cell>
        </row>
        <row r="632">
          <cell r="C632" t="str">
            <v>411806 Leaseline Charges</v>
          </cell>
          <cell r="D632">
            <v>-513602</v>
          </cell>
        </row>
        <row r="633">
          <cell r="C633" t="str">
            <v>411807 Leaseline Charges for Customers</v>
          </cell>
          <cell r="D633">
            <v>9140818</v>
          </cell>
        </row>
        <row r="634">
          <cell r="C634" t="str">
            <v>411904 Franchisee AMC  - VSAT under warranty</v>
          </cell>
          <cell r="D634">
            <v>243460</v>
          </cell>
        </row>
        <row r="635">
          <cell r="C635" t="str">
            <v>411905 Franchisee AMC  - VSAT otherthan warranty</v>
          </cell>
          <cell r="D635">
            <v>14804722</v>
          </cell>
        </row>
        <row r="636">
          <cell r="C636" t="str">
            <v>412302 Repairs VSAT Equipment - Imported</v>
          </cell>
          <cell r="D636">
            <v>12067176</v>
          </cell>
        </row>
        <row r="637">
          <cell r="C637" t="str">
            <v>412303 Repairs VSAT Equipment - Local</v>
          </cell>
          <cell r="D637">
            <v>418900</v>
          </cell>
        </row>
        <row r="638">
          <cell r="C638" t="str">
            <v>411906 Other warranty costs</v>
          </cell>
          <cell r="D638">
            <v>2537686</v>
          </cell>
        </row>
        <row r="640">
          <cell r="C640" t="str">
            <v>Sub Total</v>
          </cell>
          <cell r="D640">
            <v>45983178</v>
          </cell>
        </row>
        <row r="642">
          <cell r="B642">
            <v>11</v>
          </cell>
          <cell r="C642" t="str">
            <v>Repairs &amp; Maintenance</v>
          </cell>
        </row>
        <row r="644">
          <cell r="C644" t="str">
            <v>412101 Repairs &amp; Maintainence - Plant &amp; Machinery</v>
          </cell>
          <cell r="D644">
            <v>8341112</v>
          </cell>
        </row>
        <row r="646">
          <cell r="C646" t="str">
            <v>412301 Repairs &amp; Maintainence - Office Eqpt &amp; Fur. &amp; Fix.</v>
          </cell>
          <cell r="D646">
            <v>3643557</v>
          </cell>
        </row>
        <row r="648">
          <cell r="C648" t="str">
            <v>412201 Repairs &amp; Maintainence - Vehicles</v>
          </cell>
          <cell r="D648">
            <v>13691</v>
          </cell>
        </row>
        <row r="649">
          <cell r="C649" t="str">
            <v>412001 Repairs &amp; Maintainence - Buildings</v>
          </cell>
          <cell r="D649">
            <v>723971</v>
          </cell>
        </row>
        <row r="650">
          <cell r="C650" t="str">
            <v>412304 Repairs &amp; Maintainence - Others</v>
          </cell>
          <cell r="D650">
            <v>413301</v>
          </cell>
        </row>
        <row r="651">
          <cell r="D651">
            <v>1150963</v>
          </cell>
        </row>
        <row r="653">
          <cell r="C653" t="str">
            <v>Sub Total</v>
          </cell>
          <cell r="D653">
            <v>13135632</v>
          </cell>
        </row>
        <row r="655">
          <cell r="B655">
            <v>12</v>
          </cell>
          <cell r="C655" t="str">
            <v xml:space="preserve">License Fee </v>
          </cell>
        </row>
        <row r="656">
          <cell r="C656" t="str">
            <v>412401 DOT License fee</v>
          </cell>
          <cell r="D656">
            <v>63782600</v>
          </cell>
        </row>
        <row r="657">
          <cell r="C657" t="str">
            <v>412402 WPC Royalty</v>
          </cell>
          <cell r="D657">
            <v>0</v>
          </cell>
        </row>
        <row r="658">
          <cell r="C658" t="str">
            <v>412403 WPC Operating  License fee</v>
          </cell>
          <cell r="D658">
            <v>23456515</v>
          </cell>
        </row>
        <row r="659">
          <cell r="C659" t="str">
            <v>412404 Satellite Access Charges</v>
          </cell>
          <cell r="D659">
            <v>0</v>
          </cell>
        </row>
        <row r="661">
          <cell r="C661" t="str">
            <v>Sub Total</v>
          </cell>
          <cell r="D661">
            <v>87239115</v>
          </cell>
        </row>
        <row r="663">
          <cell r="B663">
            <v>13</v>
          </cell>
          <cell r="C663" t="str">
            <v>Auditors Remuneration:</v>
          </cell>
        </row>
        <row r="664">
          <cell r="C664" t="str">
            <v>412501 Statutory Audit fee</v>
          </cell>
          <cell r="D664">
            <v>750000</v>
          </cell>
        </row>
        <row r="665">
          <cell r="C665" t="str">
            <v>412502 Tax Audit Fee</v>
          </cell>
          <cell r="D665">
            <v>250000</v>
          </cell>
        </row>
        <row r="666">
          <cell r="C666" t="str">
            <v>Certification  fee</v>
          </cell>
          <cell r="D666">
            <v>286125</v>
          </cell>
        </row>
        <row r="667">
          <cell r="C667" t="str">
            <v>412504 Out of Pocket Expenses.</v>
          </cell>
          <cell r="D667">
            <v>122358</v>
          </cell>
        </row>
        <row r="669">
          <cell r="C669" t="str">
            <v>Sub Total</v>
          </cell>
          <cell r="D669">
            <v>1408483</v>
          </cell>
        </row>
        <row r="671">
          <cell r="B671">
            <v>14</v>
          </cell>
          <cell r="C671" t="str">
            <v>Provision for Doubtful Debts and Advances</v>
          </cell>
        </row>
        <row r="672">
          <cell r="C672" t="str">
            <v>412602 Provision for Doubtful Advances</v>
          </cell>
          <cell r="D672">
            <v>0</v>
          </cell>
        </row>
        <row r="673">
          <cell r="C673" t="str">
            <v>Provision for Doubtful Debts</v>
          </cell>
          <cell r="D673">
            <v>12535110</v>
          </cell>
        </row>
        <row r="675">
          <cell r="C675" t="str">
            <v>Sub Total</v>
          </cell>
          <cell r="D675">
            <v>12535110</v>
          </cell>
        </row>
        <row r="677">
          <cell r="B677">
            <v>15</v>
          </cell>
          <cell r="C677" t="str">
            <v>Rates &amp; Taxes</v>
          </cell>
        </row>
        <row r="679">
          <cell r="C679" t="str">
            <v>413702 Sales tax Expenses</v>
          </cell>
          <cell r="D679">
            <v>1063276</v>
          </cell>
        </row>
        <row r="680">
          <cell r="C680" t="str">
            <v>413703 Muncipal Taxes</v>
          </cell>
          <cell r="D680">
            <v>357179</v>
          </cell>
        </row>
        <row r="681">
          <cell r="C681" t="str">
            <v>Service Tax</v>
          </cell>
          <cell r="D681">
            <v>285787</v>
          </cell>
        </row>
        <row r="684">
          <cell r="C684" t="str">
            <v>Sub Total</v>
          </cell>
          <cell r="D684">
            <v>1706242</v>
          </cell>
        </row>
        <row r="686">
          <cell r="B686">
            <v>16</v>
          </cell>
          <cell r="C686" t="str">
            <v>Bad Debts and Write offs</v>
          </cell>
        </row>
        <row r="687">
          <cell r="C687" t="str">
            <v>412701 Bad Debts written off</v>
          </cell>
          <cell r="D687">
            <v>622553</v>
          </cell>
        </row>
        <row r="688">
          <cell r="C688" t="str">
            <v>412703 Debit Balances written off</v>
          </cell>
          <cell r="D688">
            <v>15533</v>
          </cell>
        </row>
        <row r="690">
          <cell r="C690" t="str">
            <v>Sub Total</v>
          </cell>
          <cell r="D690">
            <v>638086</v>
          </cell>
        </row>
        <row r="692">
          <cell r="B692">
            <v>17</v>
          </cell>
          <cell r="C692" t="str">
            <v>Provision for Liquidated Damages</v>
          </cell>
        </row>
        <row r="693">
          <cell r="C693" t="str">
            <v>414039 Liquidated Damages</v>
          </cell>
          <cell r="D693">
            <v>9252496</v>
          </cell>
        </row>
        <row r="694">
          <cell r="C694" t="str">
            <v>Sub Total</v>
          </cell>
          <cell r="D694">
            <v>9252496</v>
          </cell>
        </row>
        <row r="696">
          <cell r="B696">
            <v>18</v>
          </cell>
          <cell r="C696" t="str">
            <v>Advertisement, Publicity &amp; Sales Promotion</v>
          </cell>
        </row>
        <row r="698">
          <cell r="C698" t="str">
            <v>Sub Total</v>
          </cell>
          <cell r="D698">
            <v>0</v>
          </cell>
        </row>
        <row r="700">
          <cell r="B700">
            <v>19</v>
          </cell>
          <cell r="C700" t="str">
            <v>Consumables</v>
          </cell>
        </row>
        <row r="701">
          <cell r="C701" t="str">
            <v>412901 Consumables</v>
          </cell>
          <cell r="D701">
            <v>3931974</v>
          </cell>
        </row>
        <row r="702">
          <cell r="C702" t="str">
            <v>412902 Components</v>
          </cell>
          <cell r="D702">
            <v>-578652</v>
          </cell>
        </row>
        <row r="704">
          <cell r="C704" t="str">
            <v>Sub Total</v>
          </cell>
          <cell r="D704">
            <v>3353322</v>
          </cell>
        </row>
        <row r="706">
          <cell r="B706">
            <v>20</v>
          </cell>
          <cell r="C706" t="str">
            <v>Provision for Impairment of Investment</v>
          </cell>
        </row>
        <row r="708">
          <cell r="B708">
            <v>21</v>
          </cell>
          <cell r="C708" t="str">
            <v>Warranty costs</v>
          </cell>
        </row>
        <row r="710">
          <cell r="C710" t="str">
            <v>Sub Total</v>
          </cell>
          <cell r="D710">
            <v>0</v>
          </cell>
        </row>
        <row r="712">
          <cell r="B712">
            <v>22</v>
          </cell>
          <cell r="C712" t="str">
            <v>Power &amp; Fuel</v>
          </cell>
        </row>
        <row r="713">
          <cell r="C713" t="str">
            <v>413001 Electricity &amp; Power</v>
          </cell>
          <cell r="D713">
            <v>10633665</v>
          </cell>
        </row>
        <row r="714">
          <cell r="C714" t="str">
            <v>413002 DG set running expenses</v>
          </cell>
          <cell r="D714">
            <v>4328371</v>
          </cell>
        </row>
        <row r="716">
          <cell r="C716" t="str">
            <v>Sub Total</v>
          </cell>
          <cell r="D716">
            <v>14962036</v>
          </cell>
        </row>
        <row r="718">
          <cell r="B718">
            <v>23</v>
          </cell>
          <cell r="C718" t="str">
            <v>Space Segment Charges</v>
          </cell>
        </row>
        <row r="719">
          <cell r="C719" t="str">
            <v>411805 Internet Account fees</v>
          </cell>
          <cell r="D719">
            <v>10899272</v>
          </cell>
        </row>
        <row r="720">
          <cell r="C720" t="str">
            <v>413101 Transponder fee Ext C Band</v>
          </cell>
          <cell r="D720">
            <v>48778544</v>
          </cell>
        </row>
        <row r="721">
          <cell r="C721" t="str">
            <v>Transponder fee KU  Band</v>
          </cell>
          <cell r="D721">
            <v>40540773</v>
          </cell>
        </row>
        <row r="725">
          <cell r="C725" t="str">
            <v>Sub Total</v>
          </cell>
          <cell r="D725">
            <v>100218589</v>
          </cell>
        </row>
        <row r="727">
          <cell r="C727" t="str">
            <v>IDL- Faculty expenses</v>
          </cell>
          <cell r="D727">
            <v>2307708</v>
          </cell>
        </row>
        <row r="728">
          <cell r="C728" t="str">
            <v>IDL-Content Partner Costs</v>
          </cell>
          <cell r="D728">
            <v>4726841</v>
          </cell>
        </row>
        <row r="729">
          <cell r="C729" t="str">
            <v>IDL- Franchisee Operating Costs</v>
          </cell>
          <cell r="D729">
            <v>9600942</v>
          </cell>
        </row>
        <row r="730">
          <cell r="C730" t="str">
            <v>Sub Total</v>
          </cell>
          <cell r="D730">
            <v>16635491</v>
          </cell>
        </row>
        <row r="732">
          <cell r="B732">
            <v>24</v>
          </cell>
          <cell r="C732" t="str">
            <v>Exchange Loss</v>
          </cell>
        </row>
        <row r="733">
          <cell r="C733" t="str">
            <v>413401 Foreign Exchange Loss</v>
          </cell>
          <cell r="D733">
            <v>9263878</v>
          </cell>
        </row>
        <row r="734">
          <cell r="C734" t="str">
            <v>310303 Exchange Gain</v>
          </cell>
          <cell r="D734">
            <v>-16454019</v>
          </cell>
        </row>
        <row r="736">
          <cell r="C736" t="str">
            <v>Sub Total</v>
          </cell>
          <cell r="D736">
            <v>-7190141</v>
          </cell>
        </row>
        <row r="738">
          <cell r="B738">
            <v>25</v>
          </cell>
          <cell r="C738" t="str">
            <v>Wealth Tax</v>
          </cell>
          <cell r="D738">
            <v>21760</v>
          </cell>
        </row>
        <row r="740">
          <cell r="B740">
            <v>27</v>
          </cell>
          <cell r="C740" t="str">
            <v>Provision For loose tools</v>
          </cell>
          <cell r="D740">
            <v>0</v>
          </cell>
        </row>
        <row r="742">
          <cell r="B742">
            <v>28</v>
          </cell>
          <cell r="C742" t="str">
            <v>Miscellaneous Expenses</v>
          </cell>
        </row>
        <row r="743">
          <cell r="C743" t="str">
            <v>Rent - Hub</v>
          </cell>
          <cell r="D743">
            <v>0</v>
          </cell>
        </row>
        <row r="744">
          <cell r="C744" t="str">
            <v>411701 Software Development &amp; Consultancy</v>
          </cell>
          <cell r="D744">
            <v>1969004</v>
          </cell>
        </row>
        <row r="745">
          <cell r="C745" t="str">
            <v>411702 Software Expenses</v>
          </cell>
          <cell r="D745">
            <v>1692683</v>
          </cell>
        </row>
        <row r="746">
          <cell r="C746" t="str">
            <v>Internet Services</v>
          </cell>
          <cell r="D746">
            <v>0</v>
          </cell>
        </row>
        <row r="747">
          <cell r="C747" t="str">
            <v>413704 Filing Fees</v>
          </cell>
          <cell r="D747">
            <v>33845</v>
          </cell>
        </row>
        <row r="748">
          <cell r="C748" t="str">
            <v>413705 Regulatory Expenses</v>
          </cell>
          <cell r="D748">
            <v>1118800</v>
          </cell>
        </row>
        <row r="749">
          <cell r="C749" t="str">
            <v>413706 Professional Tax Registration</v>
          </cell>
          <cell r="D749">
            <v>10230</v>
          </cell>
        </row>
        <row r="750">
          <cell r="C750" t="str">
            <v>414001 Security Services</v>
          </cell>
          <cell r="D750">
            <v>729916</v>
          </cell>
        </row>
        <row r="751">
          <cell r="C751" t="str">
            <v>414002 Housekeeping Expenses</v>
          </cell>
          <cell r="D751">
            <v>8046044</v>
          </cell>
        </row>
        <row r="752">
          <cell r="C752" t="str">
            <v>414003 Guest House Expenses</v>
          </cell>
          <cell r="D752">
            <v>457025</v>
          </cell>
        </row>
        <row r="753">
          <cell r="C753" t="str">
            <v>414004 Eqpt Hire Charges</v>
          </cell>
          <cell r="D753">
            <v>545880</v>
          </cell>
        </row>
        <row r="754">
          <cell r="C754" t="str">
            <v>414005 Water Charges</v>
          </cell>
          <cell r="D754">
            <v>417555</v>
          </cell>
        </row>
        <row r="755">
          <cell r="C755" t="str">
            <v>414021 Recruitment Health Check up.</v>
          </cell>
          <cell r="D755">
            <v>123870</v>
          </cell>
        </row>
        <row r="756">
          <cell r="C756" t="str">
            <v>414022 Recruitment  Fare Reimbursement</v>
          </cell>
          <cell r="D756">
            <v>55810</v>
          </cell>
        </row>
        <row r="757">
          <cell r="C757" t="str">
            <v>414023 Training  &amp; Seminar Expenses</v>
          </cell>
          <cell r="D757">
            <v>1453295</v>
          </cell>
        </row>
        <row r="758">
          <cell r="C758" t="str">
            <v>414031 Corporate Membership fee</v>
          </cell>
          <cell r="D758">
            <v>323000</v>
          </cell>
        </row>
        <row r="759">
          <cell r="C759" t="str">
            <v>414032 Books &amp; Periodicals</v>
          </cell>
          <cell r="D759">
            <v>193470</v>
          </cell>
        </row>
        <row r="760">
          <cell r="C760" t="str">
            <v>414033 Tender fee</v>
          </cell>
          <cell r="D760">
            <v>131899</v>
          </cell>
        </row>
        <row r="761">
          <cell r="C761" t="str">
            <v>414034 Donations</v>
          </cell>
          <cell r="D761">
            <v>0</v>
          </cell>
        </row>
        <row r="762">
          <cell r="C762" t="str">
            <v>414036 Credit Card Subscription</v>
          </cell>
          <cell r="D762">
            <v>75617</v>
          </cell>
        </row>
        <row r="763">
          <cell r="C763" t="str">
            <v>414038 Domain Registration Charges</v>
          </cell>
          <cell r="D763">
            <v>3000</v>
          </cell>
        </row>
        <row r="764">
          <cell r="C764" t="str">
            <v>IDL-Course material Costs/ Recovery</v>
          </cell>
          <cell r="D764">
            <v>273230</v>
          </cell>
        </row>
        <row r="765">
          <cell r="C765" t="str">
            <v>IDL-Examination Cost</v>
          </cell>
          <cell r="D765">
            <v>220000</v>
          </cell>
        </row>
        <row r="766">
          <cell r="C766" t="str">
            <v>414099 Micellaneous Expenses</v>
          </cell>
          <cell r="D766">
            <v>19450</v>
          </cell>
        </row>
        <row r="768">
          <cell r="C768" t="str">
            <v>Sub Total</v>
          </cell>
          <cell r="D768">
            <v>17893623</v>
          </cell>
        </row>
        <row r="770">
          <cell r="C770" t="str">
            <v>Schedule total</v>
          </cell>
          <cell r="D770">
            <v>464372277</v>
          </cell>
        </row>
        <row r="772">
          <cell r="B772" t="str">
            <v>Schedule N</v>
          </cell>
          <cell r="C772" t="str">
            <v>SELLING &amp; DISTRIBUTION EXPENSES</v>
          </cell>
        </row>
        <row r="774">
          <cell r="B774">
            <v>1</v>
          </cell>
          <cell r="C774" t="str">
            <v>Freight &amp; Forwarding Charges</v>
          </cell>
        </row>
        <row r="775">
          <cell r="C775" t="str">
            <v>414011 Octroi Stock Transfer</v>
          </cell>
          <cell r="D775">
            <v>2194099</v>
          </cell>
        </row>
        <row r="776">
          <cell r="C776" t="str">
            <v>414012 Octroi Non recoverable</v>
          </cell>
          <cell r="D776">
            <v>-653179</v>
          </cell>
        </row>
        <row r="777">
          <cell r="C777" t="str">
            <v>414015 Freight outwards - Stock Transfer</v>
          </cell>
          <cell r="D777">
            <v>4130501</v>
          </cell>
        </row>
        <row r="778">
          <cell r="C778" t="str">
            <v>414016 Freight outwards non recoverable</v>
          </cell>
          <cell r="D778">
            <v>11203667</v>
          </cell>
        </row>
        <row r="779">
          <cell r="C779" t="str">
            <v>414037 Warehouse Ser. Chrgs</v>
          </cell>
          <cell r="D779">
            <v>1774841</v>
          </cell>
        </row>
        <row r="780">
          <cell r="C780" t="str">
            <v>Sub Total</v>
          </cell>
          <cell r="D780">
            <v>18649929</v>
          </cell>
        </row>
        <row r="783">
          <cell r="B783">
            <v>2</v>
          </cell>
          <cell r="C783" t="str">
            <v>Advertisement, Publicity &amp; Sales Promotion</v>
          </cell>
        </row>
        <row r="784">
          <cell r="C784" t="str">
            <v>412801 Advertisement  &amp; Publicity</v>
          </cell>
          <cell r="D784">
            <v>1740970</v>
          </cell>
        </row>
        <row r="785">
          <cell r="C785" t="str">
            <v>IDL- Advertisement Costs/ Recovery</v>
          </cell>
          <cell r="D785">
            <v>3405433</v>
          </cell>
        </row>
        <row r="786">
          <cell r="C786" t="str">
            <v>412802 Corporate Communication</v>
          </cell>
          <cell r="D786">
            <v>107386</v>
          </cell>
        </row>
        <row r="787">
          <cell r="C787" t="str">
            <v>412803 Sales Representative Expenses</v>
          </cell>
          <cell r="D787">
            <v>1507761</v>
          </cell>
        </row>
        <row r="788">
          <cell r="C788" t="str">
            <v>412804 Sponsorship for Seminars</v>
          </cell>
          <cell r="D788">
            <v>292500</v>
          </cell>
        </row>
        <row r="789">
          <cell r="C789" t="str">
            <v>412805 User Forum / Meet Expenses</v>
          </cell>
          <cell r="D789">
            <v>249462</v>
          </cell>
        </row>
        <row r="790">
          <cell r="C790" t="str">
            <v>412806 Entertainment</v>
          </cell>
          <cell r="D790">
            <v>552147</v>
          </cell>
        </row>
        <row r="791">
          <cell r="C791" t="str">
            <v>412807 Gifts &amp; Presents</v>
          </cell>
          <cell r="D791">
            <v>328417</v>
          </cell>
        </row>
        <row r="792">
          <cell r="C792" t="str">
            <v>Sub Total</v>
          </cell>
          <cell r="D792">
            <v>8184076</v>
          </cell>
        </row>
        <row r="794">
          <cell r="C794" t="str">
            <v>Schedule total</v>
          </cell>
          <cell r="D794">
            <v>26834005</v>
          </cell>
        </row>
        <row r="797">
          <cell r="B797" t="str">
            <v>Schedule O</v>
          </cell>
          <cell r="C797" t="str">
            <v>INTEREST &amp; FINANCE CHARGES</v>
          </cell>
        </row>
        <row r="799">
          <cell r="B799">
            <v>1</v>
          </cell>
          <cell r="C799" t="str">
            <v>Interest on Term Loans</v>
          </cell>
        </row>
        <row r="800">
          <cell r="C800" t="str">
            <v>420001 Interest on Term Loan - ABN Amro Bank</v>
          </cell>
          <cell r="D800">
            <v>16785587</v>
          </cell>
        </row>
        <row r="801">
          <cell r="C801" t="str">
            <v>Interest on Term Loan - Credit Lyonnais</v>
          </cell>
          <cell r="D801">
            <v>9401534</v>
          </cell>
        </row>
        <row r="802">
          <cell r="C802" t="str">
            <v>Interest on Term Loan - Bank of Maharshtra</v>
          </cell>
          <cell r="D802">
            <v>6213144</v>
          </cell>
        </row>
        <row r="804">
          <cell r="C804" t="str">
            <v>Sub Total</v>
          </cell>
          <cell r="D804">
            <v>32400265</v>
          </cell>
        </row>
        <row r="806">
          <cell r="B806">
            <v>2</v>
          </cell>
          <cell r="C806" t="str">
            <v>Interest on Cash Credit</v>
          </cell>
        </row>
        <row r="808">
          <cell r="C808" t="str">
            <v>420101 Interest on CC - Citi Bank</v>
          </cell>
          <cell r="D808">
            <v>315791</v>
          </cell>
        </row>
        <row r="809">
          <cell r="C809" t="str">
            <v>420102 Interest on CC - Credit Lyonnais- Delhi</v>
          </cell>
          <cell r="D809">
            <v>176474</v>
          </cell>
        </row>
        <row r="810">
          <cell r="C810" t="str">
            <v>420103 Interest on CC - ANZ Grindlays, Delhi.</v>
          </cell>
          <cell r="D810">
            <v>1276360</v>
          </cell>
        </row>
        <row r="811">
          <cell r="C811" t="str">
            <v>420104 Interest on CC - ICICI Bank,  Delhi</v>
          </cell>
          <cell r="D811">
            <v>2424405</v>
          </cell>
        </row>
        <row r="812">
          <cell r="C812" t="str">
            <v>420105 Interest on WCL - ANZ Grindlays Bank,  New Delhi</v>
          </cell>
          <cell r="D812">
            <v>1640514</v>
          </cell>
        </row>
        <row r="813">
          <cell r="C813" t="str">
            <v>420106 Interest on WCL - ICICI Bank,  Delhi</v>
          </cell>
          <cell r="D813">
            <v>0</v>
          </cell>
        </row>
        <row r="814">
          <cell r="C814" t="str">
            <v>420107 Interest on WCL - Credit Lyonnais, Delhi</v>
          </cell>
          <cell r="D814">
            <v>3381773</v>
          </cell>
        </row>
        <row r="815">
          <cell r="C815" t="str">
            <v>Interest on WCL - ABN AMRO, Delhi</v>
          </cell>
          <cell r="D815">
            <v>0</v>
          </cell>
        </row>
        <row r="816">
          <cell r="C816" t="str">
            <v>Interest on WCL - Citi Bank, Delhi</v>
          </cell>
          <cell r="D816">
            <v>1167021</v>
          </cell>
        </row>
        <row r="817">
          <cell r="C817" t="str">
            <v>Interest on CC - ABN AMRO,  Delhi</v>
          </cell>
          <cell r="D817">
            <v>6814</v>
          </cell>
        </row>
        <row r="818">
          <cell r="C818" t="str">
            <v>Interest on CC - Bank of Maharashtra</v>
          </cell>
          <cell r="D818">
            <v>3401193</v>
          </cell>
        </row>
        <row r="820">
          <cell r="C820" t="str">
            <v>Sub Total</v>
          </cell>
          <cell r="D820">
            <v>13790345</v>
          </cell>
        </row>
        <row r="822">
          <cell r="B822">
            <v>26</v>
          </cell>
          <cell r="C822" t="str">
            <v>Interest to others</v>
          </cell>
        </row>
        <row r="823">
          <cell r="C823" t="str">
            <v xml:space="preserve">414035 Interest on Others </v>
          </cell>
          <cell r="D823">
            <v>1145441</v>
          </cell>
        </row>
        <row r="825">
          <cell r="C825" t="str">
            <v>Sub Total</v>
          </cell>
          <cell r="D825">
            <v>1145441</v>
          </cell>
        </row>
        <row r="827">
          <cell r="B827">
            <v>3</v>
          </cell>
          <cell r="C827" t="str">
            <v>Bank Charges and commission</v>
          </cell>
        </row>
        <row r="828">
          <cell r="C828" t="str">
            <v>420201 Bank Charges</v>
          </cell>
          <cell r="D828">
            <v>1320418</v>
          </cell>
        </row>
        <row r="829">
          <cell r="C829" t="str">
            <v>420202 Bank  Guarantee Commission</v>
          </cell>
          <cell r="D829">
            <v>4948140</v>
          </cell>
        </row>
        <row r="831">
          <cell r="C831" t="str">
            <v>Sub Total</v>
          </cell>
          <cell r="D831">
            <v>6268558</v>
          </cell>
        </row>
        <row r="833">
          <cell r="C833" t="str">
            <v>Schedule total</v>
          </cell>
          <cell r="D833">
            <v>53604609</v>
          </cell>
        </row>
        <row r="836">
          <cell r="B836" t="str">
            <v>Schedule E</v>
          </cell>
          <cell r="C836" t="str">
            <v>Depreciation</v>
          </cell>
        </row>
        <row r="838">
          <cell r="C838" t="str">
            <v>430001 Depreciation - Buildings</v>
          </cell>
          <cell r="D838">
            <v>1137566</v>
          </cell>
        </row>
        <row r="839">
          <cell r="C839" t="str">
            <v>430002 Depreciation - Leasehold Land</v>
          </cell>
          <cell r="D839">
            <v>56387</v>
          </cell>
        </row>
        <row r="840">
          <cell r="C840" t="str">
            <v>430003 Depreciation - Plant &amp; Machinery</v>
          </cell>
          <cell r="D840">
            <v>74990425</v>
          </cell>
        </row>
        <row r="841">
          <cell r="C841" t="str">
            <v>430004 Depreciation - Office Equipment</v>
          </cell>
          <cell r="D841">
            <v>3438813</v>
          </cell>
        </row>
        <row r="842">
          <cell r="C842" t="str">
            <v>430005 Depreciation - Computers</v>
          </cell>
          <cell r="D842">
            <v>11970749</v>
          </cell>
        </row>
        <row r="843">
          <cell r="C843" t="str">
            <v>430006 Depreciation - Furniture &amp; Fixtures</v>
          </cell>
          <cell r="D843">
            <v>4410613</v>
          </cell>
        </row>
        <row r="844">
          <cell r="C844" t="str">
            <v>430007 Depreciation - L.easehold Improvements</v>
          </cell>
          <cell r="D844">
            <v>4313111</v>
          </cell>
        </row>
        <row r="845">
          <cell r="C845" t="str">
            <v>430008 Depreciation - Vehicles</v>
          </cell>
          <cell r="D845">
            <v>1136399</v>
          </cell>
        </row>
        <row r="846">
          <cell r="C846" t="str">
            <v>430009 Depreciation - Computer SW</v>
          </cell>
          <cell r="D846">
            <v>6030038</v>
          </cell>
        </row>
        <row r="847">
          <cell r="C847" t="str">
            <v xml:space="preserve">Depreciation - Equipments given on Rent </v>
          </cell>
          <cell r="D847">
            <v>2035472</v>
          </cell>
        </row>
        <row r="849">
          <cell r="C849" t="str">
            <v>Total</v>
          </cell>
          <cell r="D849">
            <v>109519573</v>
          </cell>
        </row>
        <row r="851">
          <cell r="B851" t="str">
            <v>Schedule I</v>
          </cell>
          <cell r="C851" t="str">
            <v>Preliminary Expenses written off</v>
          </cell>
        </row>
        <row r="853">
          <cell r="C853" t="str">
            <v>OQPSK Expenditure written off</v>
          </cell>
          <cell r="D853">
            <v>2914308</v>
          </cell>
        </row>
        <row r="855">
          <cell r="C855" t="str">
            <v>Total</v>
          </cell>
          <cell r="D855">
            <v>2914308</v>
          </cell>
        </row>
        <row r="858">
          <cell r="C858" t="str">
            <v>Provision For Income Tax</v>
          </cell>
        </row>
        <row r="860">
          <cell r="C860" t="str">
            <v>Prior period tax adjustment</v>
          </cell>
          <cell r="D860">
            <v>714637</v>
          </cell>
        </row>
        <row r="861">
          <cell r="C861" t="str">
            <v>Income Tax Expense</v>
          </cell>
          <cell r="D861">
            <v>35000000</v>
          </cell>
        </row>
        <row r="863">
          <cell r="C863" t="str">
            <v>Total</v>
          </cell>
          <cell r="D863">
            <v>35000000</v>
          </cell>
        </row>
        <row r="865">
          <cell r="C865" t="str">
            <v>Prior Period Items</v>
          </cell>
          <cell r="D865">
            <v>3128744</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3">
        <row r="1">
          <cell r="A1" t="str">
            <v>HUGHES ESCORTS COMMUNICATION LTD</v>
          </cell>
          <cell r="C1">
            <v>0</v>
          </cell>
          <cell r="D1">
            <v>0</v>
          </cell>
        </row>
        <row r="2">
          <cell r="A2" t="str">
            <v>NEW DELHI</v>
          </cell>
          <cell r="B2" t="str">
            <v>HUGHES ESCORTS COMMUNICATIONS LIMITED</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row>
        <row r="4">
          <cell r="A4">
            <v>100001</v>
          </cell>
          <cell r="B4" t="str">
            <v>Schedules forming part of the Balance Sheet</v>
          </cell>
          <cell r="C4">
            <v>-150000000</v>
          </cell>
          <cell r="D4">
            <v>-150000000</v>
          </cell>
          <cell r="E4">
            <v>-150000000</v>
          </cell>
          <cell r="G4">
            <v>-150000000</v>
          </cell>
          <cell r="H4">
            <v>-150000000</v>
          </cell>
        </row>
        <row r="5">
          <cell r="A5">
            <v>101101</v>
          </cell>
          <cell r="B5" t="str">
            <v>Profit &amp; Loss A/c.</v>
          </cell>
          <cell r="C5">
            <v>-269316400</v>
          </cell>
          <cell r="D5">
            <v>-220448484</v>
          </cell>
          <cell r="E5">
            <v>-269316399.80000001</v>
          </cell>
          <cell r="G5">
            <v>-269316399.80000001</v>
          </cell>
          <cell r="H5">
            <v>-220448483.63999999</v>
          </cell>
        </row>
        <row r="6">
          <cell r="A6">
            <v>110001</v>
          </cell>
          <cell r="B6" t="str">
            <v>Schedule E</v>
          </cell>
          <cell r="C6">
            <v>-118000000</v>
          </cell>
          <cell r="D6">
            <v>-150000000</v>
          </cell>
          <cell r="E6">
            <v>-118000000</v>
          </cell>
          <cell r="G6">
            <v>-118000000</v>
          </cell>
          <cell r="H6">
            <v>-150000000</v>
          </cell>
        </row>
        <row r="7">
          <cell r="A7">
            <v>110002</v>
          </cell>
          <cell r="B7" t="str">
            <v>Credit Lyonnais Term Loan</v>
          </cell>
          <cell r="C7">
            <v>-66666667</v>
          </cell>
          <cell r="D7">
            <v>-80000000</v>
          </cell>
          <cell r="E7">
            <v>-66666666.659999996</v>
          </cell>
          <cell r="G7">
            <v>-66666666.659999996</v>
          </cell>
          <cell r="H7">
            <v>-80000000</v>
          </cell>
        </row>
        <row r="8">
          <cell r="A8">
            <v>110003</v>
          </cell>
          <cell r="B8" t="str">
            <v>FIXED ASSETS</v>
          </cell>
          <cell r="C8">
            <v>-95000000</v>
          </cell>
          <cell r="D8">
            <v>0</v>
          </cell>
          <cell r="E8">
            <v>-95000000</v>
          </cell>
          <cell r="G8">
            <v>-95000000</v>
          </cell>
          <cell r="H8">
            <v>0</v>
          </cell>
        </row>
        <row r="9">
          <cell r="A9">
            <v>110201</v>
          </cell>
          <cell r="B9" t="str">
            <v>Cash Credit - Citi Bank, New Delhi</v>
          </cell>
          <cell r="C9">
            <v>0</v>
          </cell>
          <cell r="D9">
            <v>0</v>
          </cell>
          <cell r="E9">
            <v>0</v>
          </cell>
          <cell r="G9">
            <v>0</v>
          </cell>
          <cell r="H9">
            <v>0</v>
          </cell>
        </row>
        <row r="10">
          <cell r="A10">
            <v>110202</v>
          </cell>
          <cell r="B10" t="str">
            <v>Cash Credit - Credit Lyonias, New Delhi</v>
          </cell>
          <cell r="C10" t="str">
            <v>GROSS BLOCK AT COST</v>
          </cell>
          <cell r="D10">
            <v>-23700574</v>
          </cell>
          <cell r="E10">
            <v>9459453.0500000007</v>
          </cell>
          <cell r="G10" t="str">
            <v xml:space="preserve">         DEPRECIATION</v>
          </cell>
          <cell r="H10">
            <v>-23700574.440000001</v>
          </cell>
        </row>
        <row r="11">
          <cell r="A11">
            <v>110203</v>
          </cell>
          <cell r="B11" t="str">
            <v>Particulars</v>
          </cell>
          <cell r="C11" t="str">
            <v>As at</v>
          </cell>
          <cell r="D11" t="str">
            <v>Additions</v>
          </cell>
          <cell r="E11" t="str">
            <v>Adjustments/</v>
          </cell>
          <cell r="F11" t="str">
            <v>As at</v>
          </cell>
          <cell r="G11" t="str">
            <v>Upto</v>
          </cell>
          <cell r="H11" t="str">
            <v>Provided</v>
          </cell>
          <cell r="I11" t="str">
            <v>Adjustments</v>
          </cell>
        </row>
        <row r="12">
          <cell r="A12">
            <v>110204</v>
          </cell>
          <cell r="B12" t="str">
            <v>Cash Credit - ICICI Bank, New Delhi.</v>
          </cell>
          <cell r="C12" t="str">
            <v>01.04.2002</v>
          </cell>
          <cell r="D12" t="str">
            <v>during the</v>
          </cell>
          <cell r="E12" t="str">
            <v>Sales during</v>
          </cell>
          <cell r="F12" t="str">
            <v>31.03.2003</v>
          </cell>
          <cell r="G12" t="str">
            <v>01.04.2002</v>
          </cell>
          <cell r="H12" t="str">
            <v>during the</v>
          </cell>
          <cell r="I12" t="str">
            <v xml:space="preserve">during the </v>
          </cell>
        </row>
        <row r="13">
          <cell r="A13">
            <v>110205</v>
          </cell>
          <cell r="B13" t="str">
            <v>Cash Credit - Bank of Maharashtra, Gurgaon</v>
          </cell>
          <cell r="C13">
            <v>-1625210</v>
          </cell>
          <cell r="D13" t="str">
            <v>Year</v>
          </cell>
          <cell r="E13" t="str">
            <v>the Year</v>
          </cell>
          <cell r="G13">
            <v>-1625209.71</v>
          </cell>
          <cell r="H13" t="str">
            <v>Year</v>
          </cell>
          <cell r="I13" t="str">
            <v>Year</v>
          </cell>
        </row>
        <row r="14">
          <cell r="A14">
            <v>110226</v>
          </cell>
          <cell r="B14" t="str">
            <v>Working Capital Loan - ANZ Grindlays Bank,  Delhi.</v>
          </cell>
          <cell r="C14" t="str">
            <v>Rs.</v>
          </cell>
          <cell r="D14" t="str">
            <v>Rs.</v>
          </cell>
          <cell r="E14" t="str">
            <v>Rs.</v>
          </cell>
          <cell r="F14" t="str">
            <v>Rs.</v>
          </cell>
          <cell r="G14" t="str">
            <v>Rs.</v>
          </cell>
          <cell r="H14" t="str">
            <v>Rs.</v>
          </cell>
          <cell r="I14" t="str">
            <v>Rs.</v>
          </cell>
        </row>
        <row r="15">
          <cell r="A15">
            <v>110228</v>
          </cell>
          <cell r="B15" t="str">
            <v>Working Capital Loan - Credit Lyonnais,  Delhi.</v>
          </cell>
          <cell r="C15">
            <v>0</v>
          </cell>
          <cell r="D15">
            <v>-20000000</v>
          </cell>
          <cell r="E15">
            <v>0</v>
          </cell>
          <cell r="G15">
            <v>0</v>
          </cell>
          <cell r="H15">
            <v>-20000000</v>
          </cell>
        </row>
        <row r="16">
          <cell r="A16">
            <v>110229</v>
          </cell>
          <cell r="B16" t="str">
            <v>Leasehold Land</v>
          </cell>
          <cell r="C16">
            <v>5582900</v>
          </cell>
          <cell r="D16">
            <v>0</v>
          </cell>
          <cell r="E16">
            <v>0</v>
          </cell>
          <cell r="F16">
            <v>5582900</v>
          </cell>
          <cell r="G16">
            <v>286773</v>
          </cell>
          <cell r="H16">
            <v>56387</v>
          </cell>
          <cell r="I16">
            <v>0</v>
          </cell>
        </row>
        <row r="17">
          <cell r="A17">
            <v>110230</v>
          </cell>
          <cell r="B17" t="str">
            <v>Citi Bank - Working Capital Demand Loan A/c</v>
          </cell>
          <cell r="C17">
            <v>0</v>
          </cell>
          <cell r="D17">
            <v>0</v>
          </cell>
          <cell r="E17">
            <v>0</v>
          </cell>
          <cell r="G17">
            <v>0</v>
          </cell>
          <cell r="H17">
            <v>0</v>
          </cell>
        </row>
        <row r="18">
          <cell r="A18">
            <v>110401</v>
          </cell>
          <cell r="B18" t="str">
            <v>Building</v>
          </cell>
          <cell r="C18">
            <v>34130400</v>
          </cell>
          <cell r="D18">
            <v>0</v>
          </cell>
          <cell r="E18">
            <v>0</v>
          </cell>
          <cell r="F18">
            <v>34130400</v>
          </cell>
          <cell r="G18">
            <v>1501187</v>
          </cell>
          <cell r="H18">
            <v>1137566</v>
          </cell>
          <cell r="I18">
            <v>0</v>
          </cell>
        </row>
        <row r="19">
          <cell r="A19">
            <v>110404</v>
          </cell>
          <cell r="B19" t="str">
            <v>ICICI, New Delhi Clearing A/c. (CC)</v>
          </cell>
          <cell r="C19">
            <v>-25455256</v>
          </cell>
          <cell r="D19">
            <v>-28931643</v>
          </cell>
          <cell r="E19">
            <v>-25455255.539999999</v>
          </cell>
          <cell r="G19">
            <v>-25455255.539999999</v>
          </cell>
          <cell r="H19">
            <v>-28931642.850000001</v>
          </cell>
        </row>
        <row r="20">
          <cell r="A20">
            <v>110405</v>
          </cell>
          <cell r="B20" t="str">
            <v>Plant &amp; Machinery</v>
          </cell>
          <cell r="C20">
            <v>553397506</v>
          </cell>
          <cell r="D20">
            <v>25665136</v>
          </cell>
          <cell r="E20">
            <v>1392968</v>
          </cell>
          <cell r="F20">
            <v>577669674</v>
          </cell>
          <cell r="G20">
            <v>311997722</v>
          </cell>
          <cell r="H20">
            <v>74990425</v>
          </cell>
          <cell r="I20">
            <v>383066.19999999995</v>
          </cell>
        </row>
        <row r="21">
          <cell r="A21">
            <v>110406</v>
          </cell>
          <cell r="B21" t="str">
            <v>Commercial Paper</v>
          </cell>
          <cell r="C21">
            <v>0</v>
          </cell>
          <cell r="D21">
            <v>0</v>
          </cell>
          <cell r="E21">
            <v>0</v>
          </cell>
          <cell r="G21">
            <v>0</v>
          </cell>
          <cell r="H21">
            <v>0</v>
          </cell>
        </row>
        <row r="22">
          <cell r="A22">
            <v>120001</v>
          </cell>
          <cell r="B22" t="str">
            <v>Furniture &amp; Fixtures</v>
          </cell>
          <cell r="C22">
            <v>22871198</v>
          </cell>
          <cell r="D22">
            <v>2900673</v>
          </cell>
          <cell r="E22">
            <v>0</v>
          </cell>
          <cell r="F22">
            <v>25771871</v>
          </cell>
          <cell r="G22">
            <v>7750386</v>
          </cell>
          <cell r="H22">
            <v>4410613</v>
          </cell>
          <cell r="I22">
            <v>0</v>
          </cell>
        </row>
        <row r="23">
          <cell r="A23">
            <v>120002</v>
          </cell>
          <cell r="B23" t="str">
            <v>GR/IR-clearing - external procurement</v>
          </cell>
          <cell r="C23">
            <v>-1735156</v>
          </cell>
          <cell r="D23">
            <v>-10602064</v>
          </cell>
          <cell r="E23">
            <v>-1735156.13</v>
          </cell>
          <cell r="G23">
            <v>-1735156.13</v>
          </cell>
          <cell r="H23">
            <v>-10602063.800000001</v>
          </cell>
        </row>
        <row r="24">
          <cell r="A24">
            <v>120003</v>
          </cell>
          <cell r="B24" t="str">
            <v>Vehicles</v>
          </cell>
          <cell r="C24">
            <v>6439010</v>
          </cell>
          <cell r="D24">
            <v>1822538</v>
          </cell>
          <cell r="E24">
            <v>1371263</v>
          </cell>
          <cell r="F24">
            <v>6890285</v>
          </cell>
          <cell r="G24">
            <v>4930194</v>
          </cell>
          <cell r="H24">
            <v>1136399</v>
          </cell>
          <cell r="I24">
            <v>1309520.6499999999</v>
          </cell>
        </row>
        <row r="25">
          <cell r="A25">
            <v>120004</v>
          </cell>
          <cell r="B25" t="str">
            <v>Employees Reconciliation Account</v>
          </cell>
          <cell r="C25">
            <v>-117036</v>
          </cell>
          <cell r="D25">
            <v>-108111</v>
          </cell>
          <cell r="E25">
            <v>-117036</v>
          </cell>
          <cell r="G25">
            <v>-117036</v>
          </cell>
          <cell r="H25">
            <v>-108111.37</v>
          </cell>
        </row>
        <row r="26">
          <cell r="A26">
            <v>120005</v>
          </cell>
          <cell r="B26" t="str">
            <v>Office Equipment</v>
          </cell>
          <cell r="C26">
            <v>106979463</v>
          </cell>
          <cell r="D26">
            <v>25382391</v>
          </cell>
          <cell r="E26">
            <v>253568</v>
          </cell>
          <cell r="F26">
            <v>132108286</v>
          </cell>
          <cell r="G26">
            <v>47482548</v>
          </cell>
          <cell r="H26">
            <v>21439600</v>
          </cell>
          <cell r="I26">
            <v>126583.01999999999</v>
          </cell>
        </row>
        <row r="27">
          <cell r="A27">
            <v>120101</v>
          </cell>
          <cell r="B27" t="str">
            <v>Customers Down Payment Special GL</v>
          </cell>
          <cell r="C27">
            <v>-22888178</v>
          </cell>
          <cell r="D27">
            <v>-35842577</v>
          </cell>
          <cell r="E27">
            <v>-22888177.789999999</v>
          </cell>
          <cell r="G27">
            <v>-22888177.789999999</v>
          </cell>
          <cell r="H27">
            <v>-35842577.159999996</v>
          </cell>
        </row>
        <row r="28">
          <cell r="A28">
            <v>120103</v>
          </cell>
          <cell r="B28" t="str">
            <v>Leasehold Improvement</v>
          </cell>
          <cell r="C28">
            <v>24265178</v>
          </cell>
          <cell r="D28">
            <v>94492</v>
          </cell>
          <cell r="E28">
            <v>0</v>
          </cell>
          <cell r="F28">
            <v>24359670</v>
          </cell>
          <cell r="G28">
            <v>5516238</v>
          </cell>
          <cell r="H28">
            <v>4313111</v>
          </cell>
          <cell r="I28">
            <v>0</v>
          </cell>
        </row>
        <row r="29">
          <cell r="A29">
            <v>120301</v>
          </cell>
          <cell r="B29" t="str">
            <v>Salaries Payable</v>
          </cell>
          <cell r="C29">
            <v>-42798</v>
          </cell>
          <cell r="D29">
            <v>-4533870</v>
          </cell>
          <cell r="E29">
            <v>-42798</v>
          </cell>
          <cell r="G29">
            <v>-42798</v>
          </cell>
          <cell r="H29">
            <v>-4533870</v>
          </cell>
        </row>
        <row r="30">
          <cell r="A30">
            <v>120302</v>
          </cell>
          <cell r="B30" t="str">
            <v>Equipment given on rent</v>
          </cell>
          <cell r="C30">
            <v>10156749</v>
          </cell>
          <cell r="D30">
            <v>123651</v>
          </cell>
          <cell r="E30">
            <v>0</v>
          </cell>
          <cell r="F30">
            <v>10280400</v>
          </cell>
          <cell r="G30">
            <v>2664011</v>
          </cell>
          <cell r="H30">
            <v>2035472</v>
          </cell>
          <cell r="I30">
            <v>0</v>
          </cell>
        </row>
        <row r="31">
          <cell r="A31">
            <v>120303</v>
          </cell>
          <cell r="B31" t="str">
            <v>Monthly Reimbursement Payable (Travel)</v>
          </cell>
          <cell r="C31">
            <v>-479</v>
          </cell>
          <cell r="D31">
            <v>-269102</v>
          </cell>
          <cell r="E31">
            <v>-479</v>
          </cell>
          <cell r="G31">
            <v>-479</v>
          </cell>
          <cell r="H31">
            <v>-269101.83</v>
          </cell>
        </row>
        <row r="32">
          <cell r="A32">
            <v>120304</v>
          </cell>
          <cell r="B32" t="str">
            <v>TOTAL</v>
          </cell>
          <cell r="C32">
            <v>763822404</v>
          </cell>
          <cell r="D32">
            <v>55988881</v>
          </cell>
          <cell r="E32">
            <v>3017799</v>
          </cell>
          <cell r="F32">
            <v>816793486</v>
          </cell>
          <cell r="G32">
            <v>382129059</v>
          </cell>
          <cell r="H32">
            <v>109519573</v>
          </cell>
          <cell r="I32">
            <v>1819169.8699999999</v>
          </cell>
        </row>
        <row r="33">
          <cell r="A33">
            <v>120305</v>
          </cell>
          <cell r="B33" t="str">
            <v>PF Payable - Employer's contribution</v>
          </cell>
          <cell r="C33">
            <v>-180918</v>
          </cell>
          <cell r="D33">
            <v>-229409</v>
          </cell>
          <cell r="E33">
            <v>-180918</v>
          </cell>
          <cell r="G33">
            <v>-180918</v>
          </cell>
          <cell r="H33">
            <v>-229409</v>
          </cell>
        </row>
        <row r="34">
          <cell r="A34">
            <v>120306</v>
          </cell>
          <cell r="B34" t="str">
            <v>PREVIOUS YEAR</v>
          </cell>
          <cell r="C34">
            <v>545983042</v>
          </cell>
          <cell r="D34">
            <v>221561820</v>
          </cell>
          <cell r="E34">
            <v>3722458</v>
          </cell>
          <cell r="F34">
            <v>763822404</v>
          </cell>
          <cell r="G34">
            <v>285272615</v>
          </cell>
          <cell r="H34">
            <v>99223989</v>
          </cell>
          <cell r="I34">
            <v>2367545</v>
          </cell>
        </row>
        <row r="35">
          <cell r="A35">
            <v>120307</v>
          </cell>
          <cell r="B35" t="str">
            <v>PF Payable - Employee's contribution</v>
          </cell>
          <cell r="C35">
            <v>-297761</v>
          </cell>
          <cell r="D35">
            <v>-353427</v>
          </cell>
          <cell r="E35">
            <v>-297761</v>
          </cell>
          <cell r="G35">
            <v>-297761</v>
          </cell>
          <cell r="H35">
            <v>-353427</v>
          </cell>
        </row>
        <row r="36">
          <cell r="A36">
            <v>120308</v>
          </cell>
          <cell r="B36" t="str">
            <v>Notes:</v>
          </cell>
          <cell r="C36">
            <v>0</v>
          </cell>
          <cell r="D36">
            <v>0</v>
          </cell>
          <cell r="E36">
            <v>0</v>
          </cell>
          <cell r="G36">
            <v>0</v>
          </cell>
          <cell r="H36">
            <v>0</v>
          </cell>
        </row>
        <row r="37">
          <cell r="A37">
            <v>120309</v>
          </cell>
          <cell r="B37" t="str">
            <v>1) Additions to Fixed Assets during the year includes net exchange gain of Rs.79,500 (Previous Year Rs.962,474) on account of foreign exchange fluctuation.</v>
          </cell>
          <cell r="C37">
            <v>0</v>
          </cell>
          <cell r="D37">
            <v>0</v>
          </cell>
          <cell r="E37">
            <v>0</v>
          </cell>
          <cell r="G37">
            <v>0</v>
          </cell>
          <cell r="H37">
            <v>0</v>
          </cell>
        </row>
        <row r="38">
          <cell r="A38">
            <v>120310</v>
          </cell>
          <cell r="B38" t="str">
            <v>2) The land on which the building has been constructed has been taken on lease from Imaging Solutions Private Limited for a period of eleven years. The company may at any time, after</v>
          </cell>
          <cell r="C38">
            <v>0</v>
          </cell>
          <cell r="D38">
            <v>0</v>
          </cell>
          <cell r="E38">
            <v>0</v>
          </cell>
          <cell r="G38">
            <v>0</v>
          </cell>
          <cell r="H38">
            <v>0</v>
          </cell>
        </row>
        <row r="39">
          <cell r="A39">
            <v>120311</v>
          </cell>
          <cell r="B39" t="str">
            <v xml:space="preserve">    completion of the lease period of six years exercise its option to purchase the land at a predetermined price, subject to the approval of the Government authorities.</v>
          </cell>
          <cell r="C39">
            <v>-60069</v>
          </cell>
          <cell r="D39">
            <v>-21000</v>
          </cell>
          <cell r="E39">
            <v>-60069</v>
          </cell>
          <cell r="G39">
            <v>-60069</v>
          </cell>
          <cell r="H39">
            <v>-21000</v>
          </cell>
        </row>
        <row r="40">
          <cell r="A40">
            <v>120312</v>
          </cell>
          <cell r="B40" t="str">
            <v>3) Gross value of Fixed Assets includes borrowing costs of Rs.Nil ( Previous year Rs.1,983,094) capitalised during the year.</v>
          </cell>
          <cell r="C40">
            <v>-4740</v>
          </cell>
          <cell r="D40">
            <v>-18060</v>
          </cell>
          <cell r="E40">
            <v>-4740</v>
          </cell>
          <cell r="G40">
            <v>-4740</v>
          </cell>
          <cell r="H40">
            <v>-18060</v>
          </cell>
        </row>
        <row r="41">
          <cell r="A41">
            <v>120313</v>
          </cell>
          <cell r="B41" t="str">
            <v>4) Gross value of Fixed Assets includes assets of Rs.1,375,229 (Previous Year Rs.1,274,798) provided to the employees of the company.</v>
          </cell>
          <cell r="C41">
            <v>-1241738</v>
          </cell>
          <cell r="D41">
            <v>-1312954</v>
          </cell>
          <cell r="E41">
            <v>-1241738</v>
          </cell>
          <cell r="G41">
            <v>-1241738</v>
          </cell>
          <cell r="H41">
            <v>-1312954</v>
          </cell>
        </row>
        <row r="42">
          <cell r="A42">
            <v>120314</v>
          </cell>
          <cell r="B42" t="str">
            <v>HECL Employees' Provident Fund Trust</v>
          </cell>
          <cell r="C42">
            <v>0</v>
          </cell>
          <cell r="D42">
            <v>0</v>
          </cell>
          <cell r="E42">
            <v>0</v>
          </cell>
          <cell r="G42">
            <v>0</v>
          </cell>
          <cell r="H42">
            <v>0</v>
          </cell>
        </row>
        <row r="43">
          <cell r="A43">
            <v>120315</v>
          </cell>
          <cell r="B43" t="str">
            <v>Regional Provident Fund Commissioner</v>
          </cell>
          <cell r="C43">
            <v>-129654</v>
          </cell>
          <cell r="D43">
            <v>0</v>
          </cell>
          <cell r="E43">
            <v>-129654</v>
          </cell>
          <cell r="G43">
            <v>-129654</v>
          </cell>
          <cell r="H43">
            <v>0</v>
          </cell>
        </row>
        <row r="44">
          <cell r="A44">
            <v>120321</v>
          </cell>
          <cell r="B44" t="str">
            <v>Works Contract Tax Payable.</v>
          </cell>
          <cell r="C44">
            <v>-6385</v>
          </cell>
          <cell r="D44">
            <v>0</v>
          </cell>
          <cell r="E44">
            <v>-6385</v>
          </cell>
          <cell r="G44">
            <v>-6385</v>
          </cell>
          <cell r="H44">
            <v>0</v>
          </cell>
        </row>
        <row r="45">
          <cell r="A45">
            <v>120322</v>
          </cell>
          <cell r="B45" t="str">
            <v>Local Sales Tax Payable.</v>
          </cell>
          <cell r="C45">
            <v>-296879</v>
          </cell>
          <cell r="D45">
            <v>-120200</v>
          </cell>
          <cell r="E45">
            <v>-296878.81</v>
          </cell>
          <cell r="G45" t="str">
            <v>31.03.03</v>
          </cell>
          <cell r="H45" t="str">
            <v>31.03.02</v>
          </cell>
          <cell r="I45" t="str">
            <v>Additions</v>
          </cell>
        </row>
        <row r="46">
          <cell r="A46">
            <v>120323</v>
          </cell>
          <cell r="B46">
            <v>200101</v>
          </cell>
          <cell r="C46" t="str">
            <v>200101 Buildings</v>
          </cell>
          <cell r="D46">
            <v>-1035630</v>
          </cell>
          <cell r="E46">
            <v>-1623250.78</v>
          </cell>
          <cell r="G46">
            <v>34130400</v>
          </cell>
          <cell r="H46">
            <v>34130400</v>
          </cell>
          <cell r="I46">
            <v>0</v>
          </cell>
        </row>
        <row r="47">
          <cell r="A47">
            <v>120325</v>
          </cell>
          <cell r="B47">
            <v>200201</v>
          </cell>
          <cell r="C47" t="str">
            <v>200201 LEASEHOLD LAND</v>
          </cell>
          <cell r="D47">
            <v>0</v>
          </cell>
          <cell r="E47">
            <v>0</v>
          </cell>
          <cell r="G47">
            <v>5582900</v>
          </cell>
          <cell r="H47">
            <v>5582900</v>
          </cell>
          <cell r="I47">
            <v>0</v>
          </cell>
        </row>
        <row r="48">
          <cell r="A48">
            <v>120326</v>
          </cell>
          <cell r="B48">
            <v>200301</v>
          </cell>
          <cell r="C48" t="str">
            <v>200301 Plant &amp; Machinery</v>
          </cell>
          <cell r="D48">
            <v>-122442</v>
          </cell>
          <cell r="E48">
            <v>-402900</v>
          </cell>
          <cell r="G48">
            <v>573437541</v>
          </cell>
          <cell r="H48">
            <v>548721341</v>
          </cell>
          <cell r="I48">
            <v>24716200</v>
          </cell>
        </row>
        <row r="49">
          <cell r="A49">
            <v>120327</v>
          </cell>
          <cell r="B49">
            <v>200401</v>
          </cell>
          <cell r="C49" t="str">
            <v>200401 Office Equipment</v>
          </cell>
          <cell r="D49">
            <v>-1033394</v>
          </cell>
          <cell r="E49">
            <v>4569.96</v>
          </cell>
          <cell r="G49">
            <v>20441025</v>
          </cell>
          <cell r="H49">
            <v>19657955</v>
          </cell>
          <cell r="I49">
            <v>783070</v>
          </cell>
        </row>
        <row r="50">
          <cell r="A50">
            <v>120329</v>
          </cell>
          <cell r="B50">
            <v>200501</v>
          </cell>
          <cell r="C50" t="str">
            <v>200501 Computers</v>
          </cell>
          <cell r="D50">
            <v>-370642</v>
          </cell>
          <cell r="E50">
            <v>1721</v>
          </cell>
          <cell r="G50">
            <v>76817693</v>
          </cell>
          <cell r="H50">
            <v>68491625</v>
          </cell>
          <cell r="I50">
            <v>8326068</v>
          </cell>
        </row>
        <row r="51">
          <cell r="A51">
            <v>120330</v>
          </cell>
          <cell r="B51">
            <v>200601</v>
          </cell>
          <cell r="C51" t="str">
            <v>200601 Furniture &amp; Fixtures</v>
          </cell>
          <cell r="D51">
            <v>-852338</v>
          </cell>
          <cell r="E51">
            <v>-1261416.6399999999</v>
          </cell>
          <cell r="G51">
            <v>25678420</v>
          </cell>
          <cell r="H51">
            <v>22871198</v>
          </cell>
          <cell r="I51">
            <v>2807222</v>
          </cell>
        </row>
        <row r="52">
          <cell r="A52">
            <v>120331</v>
          </cell>
          <cell r="B52">
            <v>200701</v>
          </cell>
          <cell r="C52" t="str">
            <v>200701 Leasehold Improvements.</v>
          </cell>
          <cell r="D52">
            <v>-771143</v>
          </cell>
          <cell r="E52">
            <v>320107</v>
          </cell>
          <cell r="G52">
            <v>24359670</v>
          </cell>
          <cell r="H52">
            <v>24265178</v>
          </cell>
          <cell r="I52">
            <v>94492</v>
          </cell>
        </row>
        <row r="53">
          <cell r="A53">
            <v>120332</v>
          </cell>
          <cell r="B53">
            <v>200801</v>
          </cell>
          <cell r="C53" t="str">
            <v>200801 Vehicles</v>
          </cell>
          <cell r="D53">
            <v>0</v>
          </cell>
          <cell r="E53">
            <v>-1373272.18</v>
          </cell>
          <cell r="G53">
            <v>6890285</v>
          </cell>
          <cell r="H53">
            <v>6439010</v>
          </cell>
          <cell r="I53">
            <v>451275</v>
          </cell>
        </row>
        <row r="54">
          <cell r="A54">
            <v>120333</v>
          </cell>
          <cell r="B54">
            <v>200901</v>
          </cell>
          <cell r="C54" t="str">
            <v>200901 Capitalised Software</v>
          </cell>
          <cell r="D54">
            <v>-74549</v>
          </cell>
          <cell r="E54">
            <v>-45653</v>
          </cell>
          <cell r="G54">
            <v>38182866</v>
          </cell>
          <cell r="H54">
            <v>21962330</v>
          </cell>
          <cell r="I54">
            <v>16220536</v>
          </cell>
        </row>
        <row r="55">
          <cell r="A55">
            <v>120334</v>
          </cell>
          <cell r="B55">
            <v>202002</v>
          </cell>
          <cell r="C55" t="str">
            <v>202002 Plant &amp; Machinery - Additional</v>
          </cell>
          <cell r="D55">
            <v>-689</v>
          </cell>
          <cell r="E55">
            <v>-2867</v>
          </cell>
          <cell r="G55">
            <v>4232133</v>
          </cell>
          <cell r="H55">
            <v>4676165</v>
          </cell>
          <cell r="I55">
            <v>-444032</v>
          </cell>
        </row>
        <row r="56">
          <cell r="A56">
            <v>120335</v>
          </cell>
          <cell r="B56">
            <v>202003</v>
          </cell>
          <cell r="C56" t="str">
            <v>202003 Office Equipment - Additional</v>
          </cell>
          <cell r="D56">
            <v>0</v>
          </cell>
          <cell r="E56">
            <v>0</v>
          </cell>
          <cell r="G56">
            <v>1797137</v>
          </cell>
          <cell r="H56">
            <v>1890588</v>
          </cell>
          <cell r="I56">
            <v>-93451</v>
          </cell>
        </row>
        <row r="57">
          <cell r="A57">
            <v>120336</v>
          </cell>
          <cell r="B57">
            <v>202004</v>
          </cell>
          <cell r="C57" t="str">
            <v>Computers  - Additional</v>
          </cell>
          <cell r="D57">
            <v>0</v>
          </cell>
          <cell r="E57">
            <v>-3220</v>
          </cell>
          <cell r="G57">
            <v>-5130435</v>
          </cell>
          <cell r="H57">
            <v>-5023035</v>
          </cell>
          <cell r="I57">
            <v>-107400</v>
          </cell>
        </row>
        <row r="58">
          <cell r="A58">
            <v>120337</v>
          </cell>
          <cell r="B58">
            <v>202006</v>
          </cell>
          <cell r="C58" t="str">
            <v>Furniture &amp; Fixtures - Additional</v>
          </cell>
          <cell r="D58">
            <v>0</v>
          </cell>
          <cell r="E58">
            <v>0</v>
          </cell>
          <cell r="G58">
            <v>93451</v>
          </cell>
          <cell r="H58">
            <v>0</v>
          </cell>
          <cell r="I58">
            <v>93451</v>
          </cell>
        </row>
        <row r="59">
          <cell r="A59">
            <v>120338</v>
          </cell>
          <cell r="B59">
            <v>202005</v>
          </cell>
          <cell r="C59" t="str">
            <v>Equipment given on rent</v>
          </cell>
          <cell r="D59">
            <v>-602486</v>
          </cell>
          <cell r="E59">
            <v>-7801241.6500000004</v>
          </cell>
          <cell r="G59">
            <v>10280400</v>
          </cell>
          <cell r="H59">
            <v>10156749</v>
          </cell>
          <cell r="I59">
            <v>123651</v>
          </cell>
        </row>
        <row r="60">
          <cell r="A60">
            <v>120341</v>
          </cell>
          <cell r="B60" t="str">
            <v>Freight Inwards Payable</v>
          </cell>
          <cell r="C60">
            <v>0</v>
          </cell>
          <cell r="D60">
            <v>-27515</v>
          </cell>
          <cell r="E60">
            <v>0</v>
          </cell>
          <cell r="G60">
            <v>816793486</v>
          </cell>
          <cell r="H60">
            <v>763822404</v>
          </cell>
          <cell r="I60">
            <v>52971082</v>
          </cell>
        </row>
        <row r="61">
          <cell r="A61">
            <v>120342</v>
          </cell>
          <cell r="B61" t="str">
            <v>Insurance  Payable</v>
          </cell>
          <cell r="C61">
            <v>-46449</v>
          </cell>
          <cell r="D61">
            <v>0</v>
          </cell>
          <cell r="E61">
            <v>-46448.54</v>
          </cell>
          <cell r="G61">
            <v>-46448.54</v>
          </cell>
          <cell r="H61">
            <v>0</v>
          </cell>
        </row>
        <row r="62">
          <cell r="A62">
            <v>120343</v>
          </cell>
          <cell r="B62">
            <v>201001</v>
          </cell>
          <cell r="C62" t="str">
            <v>201001 Accumulated Depreciation Buildings</v>
          </cell>
          <cell r="D62">
            <v>0</v>
          </cell>
          <cell r="E62">
            <v>-80169</v>
          </cell>
          <cell r="G62">
            <v>-2638754</v>
          </cell>
          <cell r="H62">
            <v>-1501188</v>
          </cell>
          <cell r="I62">
            <v>-1137566</v>
          </cell>
        </row>
        <row r="63">
          <cell r="A63">
            <v>120344</v>
          </cell>
          <cell r="B63">
            <v>201101</v>
          </cell>
          <cell r="C63" t="str">
            <v>201101 Accumulated Depreciation Leasehold Land</v>
          </cell>
          <cell r="D63">
            <v>-1012201</v>
          </cell>
          <cell r="E63">
            <v>0</v>
          </cell>
          <cell r="G63">
            <v>-343161</v>
          </cell>
          <cell r="H63">
            <v>-286774</v>
          </cell>
          <cell r="I63">
            <v>-56387</v>
          </cell>
        </row>
        <row r="64">
          <cell r="A64">
            <v>120352</v>
          </cell>
          <cell r="B64">
            <v>201201</v>
          </cell>
          <cell r="C64" t="str">
            <v>201201 Accumulated Depreciation Plant &amp; Machinery.</v>
          </cell>
          <cell r="D64">
            <v>-22404390</v>
          </cell>
          <cell r="E64">
            <v>-22103965</v>
          </cell>
          <cell r="G64">
            <v>-386406994</v>
          </cell>
          <cell r="H64">
            <v>-311799635</v>
          </cell>
          <cell r="I64">
            <v>-74607359</v>
          </cell>
        </row>
        <row r="65">
          <cell r="A65">
            <v>120353</v>
          </cell>
          <cell r="B65">
            <v>201301</v>
          </cell>
          <cell r="C65" t="str">
            <v>201301 Accumulated Depreciation Office Equipment</v>
          </cell>
          <cell r="D65">
            <v>-822049</v>
          </cell>
          <cell r="E65">
            <v>-1161162</v>
          </cell>
          <cell r="G65">
            <v>-12686923</v>
          </cell>
          <cell r="H65">
            <v>-9374693</v>
          </cell>
          <cell r="I65">
            <v>-3312230</v>
          </cell>
        </row>
        <row r="66">
          <cell r="A66">
            <v>120354</v>
          </cell>
          <cell r="B66">
            <v>201401</v>
          </cell>
          <cell r="C66" t="str">
            <v>201401 Accumulated Depreciation Furniture &amp; Fixtures</v>
          </cell>
          <cell r="D66">
            <v>0</v>
          </cell>
          <cell r="E66">
            <v>0</v>
          </cell>
          <cell r="G66">
            <v>-12161000</v>
          </cell>
          <cell r="H66">
            <v>-7750387</v>
          </cell>
          <cell r="I66">
            <v>-4410613</v>
          </cell>
        </row>
        <row r="67">
          <cell r="A67">
            <v>120355</v>
          </cell>
          <cell r="B67">
            <v>201501</v>
          </cell>
          <cell r="C67" t="str">
            <v>201501 Accumulated Depreciation Computers</v>
          </cell>
          <cell r="D67">
            <v>-16</v>
          </cell>
          <cell r="E67">
            <v>-26</v>
          </cell>
          <cell r="G67">
            <v>-45973500</v>
          </cell>
          <cell r="H67">
            <v>-34002752</v>
          </cell>
          <cell r="I67">
            <v>-11970748</v>
          </cell>
        </row>
        <row r="68">
          <cell r="A68">
            <v>120356</v>
          </cell>
          <cell r="B68">
            <v>201601</v>
          </cell>
          <cell r="C68" t="str">
            <v>201601 Accumulated Depreciation Leasehold Improvements</v>
          </cell>
          <cell r="D68">
            <v>-462797</v>
          </cell>
          <cell r="E68">
            <v>-27371959.57</v>
          </cell>
          <cell r="G68">
            <v>-9829349</v>
          </cell>
          <cell r="H68">
            <v>-5516237</v>
          </cell>
          <cell r="I68">
            <v>-4313112</v>
          </cell>
        </row>
        <row r="69">
          <cell r="A69">
            <v>120357</v>
          </cell>
          <cell r="B69">
            <v>201701</v>
          </cell>
          <cell r="C69" t="str">
            <v>201701 Accumulated Depreciation Vehicles</v>
          </cell>
          <cell r="D69">
            <v>0</v>
          </cell>
          <cell r="E69">
            <v>-2751328</v>
          </cell>
          <cell r="G69">
            <v>-4757073</v>
          </cell>
          <cell r="H69">
            <v>-4930194</v>
          </cell>
          <cell r="I69">
            <v>173121</v>
          </cell>
        </row>
        <row r="70">
          <cell r="A70">
            <v>120361</v>
          </cell>
          <cell r="B70">
            <v>201801</v>
          </cell>
          <cell r="C70" t="str">
            <v>201801 Accumulated Depreciation Computer Software</v>
          </cell>
          <cell r="D70">
            <v>-105993612</v>
          </cell>
          <cell r="E70">
            <v>-99295391.090000004</v>
          </cell>
          <cell r="G70">
            <v>-9631862</v>
          </cell>
          <cell r="H70">
            <v>-3601824</v>
          </cell>
          <cell r="I70">
            <v>-6030038</v>
          </cell>
        </row>
        <row r="71">
          <cell r="A71">
            <v>120362</v>
          </cell>
          <cell r="B71">
            <v>203001</v>
          </cell>
          <cell r="C71" t="str">
            <v>Accumulated  Depreciation - Adjustment</v>
          </cell>
          <cell r="D71">
            <v>3887</v>
          </cell>
          <cell r="E71">
            <v>0</v>
          </cell>
          <cell r="G71">
            <v>-198086</v>
          </cell>
          <cell r="H71">
            <v>-198086</v>
          </cell>
          <cell r="I71">
            <v>0</v>
          </cell>
        </row>
        <row r="72">
          <cell r="A72">
            <v>120363</v>
          </cell>
          <cell r="B72">
            <v>203002</v>
          </cell>
          <cell r="C72" t="str">
            <v>Accumulated  Depreciation - Computers Adjustment</v>
          </cell>
          <cell r="D72">
            <v>-3400000</v>
          </cell>
          <cell r="E72">
            <v>0</v>
          </cell>
          <cell r="G72">
            <v>733299</v>
          </cell>
          <cell r="H72">
            <v>733299</v>
          </cell>
          <cell r="I72">
            <v>0</v>
          </cell>
        </row>
        <row r="73">
          <cell r="A73">
            <v>120366</v>
          </cell>
          <cell r="B73">
            <v>203003</v>
          </cell>
          <cell r="C73" t="str">
            <v>Accumulated  Depreciation - Office equipment Adjustment</v>
          </cell>
          <cell r="D73">
            <v>-250000</v>
          </cell>
          <cell r="E73">
            <v>-3864254.45</v>
          </cell>
          <cell r="G73">
            <v>-1236578</v>
          </cell>
          <cell r="H73">
            <v>-1236578</v>
          </cell>
          <cell r="I73">
            <v>0</v>
          </cell>
        </row>
        <row r="74">
          <cell r="A74">
            <v>120367</v>
          </cell>
          <cell r="B74">
            <v>203004</v>
          </cell>
          <cell r="C74" t="str">
            <v>Accumulated  Deprn. - Adjustment Leasehold Improve</v>
          </cell>
          <cell r="D74">
            <v>-2812710</v>
          </cell>
          <cell r="E74">
            <v>0</v>
          </cell>
          <cell r="G74">
            <v>1</v>
          </cell>
          <cell r="H74">
            <v>1</v>
          </cell>
          <cell r="I74">
            <v>0</v>
          </cell>
        </row>
        <row r="75">
          <cell r="A75">
            <v>120368</v>
          </cell>
          <cell r="B75">
            <v>203006</v>
          </cell>
          <cell r="C75" t="str">
            <v>Accumulated  Deprn. - Adjustment Furniture &amp; Fixtu</v>
          </cell>
          <cell r="D75">
            <v>-817203</v>
          </cell>
          <cell r="E75">
            <v>-66036</v>
          </cell>
          <cell r="G75">
            <v>1</v>
          </cell>
          <cell r="H75">
            <v>1</v>
          </cell>
          <cell r="I75">
            <v>0</v>
          </cell>
        </row>
        <row r="76">
          <cell r="A76">
            <v>120369</v>
          </cell>
          <cell r="B76">
            <v>203007</v>
          </cell>
          <cell r="C76" t="str">
            <v>Accumulated Depreciation Rental equipment</v>
          </cell>
          <cell r="D76">
            <v>1347748222</v>
          </cell>
          <cell r="E76">
            <v>1445735369.6500001</v>
          </cell>
          <cell r="G76">
            <v>-4699483</v>
          </cell>
          <cell r="H76">
            <v>-2664011</v>
          </cell>
          <cell r="I76">
            <v>-2035472</v>
          </cell>
        </row>
        <row r="77">
          <cell r="A77">
            <v>120370</v>
          </cell>
          <cell r="B77" t="str">
            <v>Letter of Credit Issued to Suppliers</v>
          </cell>
          <cell r="C77">
            <v>0</v>
          </cell>
          <cell r="D77">
            <v>326964024</v>
          </cell>
          <cell r="E77">
            <v>0</v>
          </cell>
          <cell r="G77">
            <v>-489829462</v>
          </cell>
          <cell r="H77">
            <v>-382129058</v>
          </cell>
          <cell r="I77">
            <v>-107700404</v>
          </cell>
        </row>
        <row r="78">
          <cell r="A78">
            <v>120371</v>
          </cell>
          <cell r="B78" t="str">
            <v>Bank Guarantee - Centurion Bank Ltd</v>
          </cell>
          <cell r="C78">
            <v>-15036367</v>
          </cell>
          <cell r="D78">
            <v>-15118867</v>
          </cell>
          <cell r="E78">
            <v>-15036366.6</v>
          </cell>
          <cell r="G78">
            <v>-15036366.6</v>
          </cell>
          <cell r="H78">
            <v>-15118866.6</v>
          </cell>
        </row>
        <row r="79">
          <cell r="A79">
            <v>120372</v>
          </cell>
          <cell r="B79">
            <v>430001</v>
          </cell>
          <cell r="C79" t="str">
            <v>430001 Depreciation - Buildings</v>
          </cell>
          <cell r="D79">
            <v>-78439999</v>
          </cell>
          <cell r="E79">
            <v>-139054162.05000001</v>
          </cell>
          <cell r="G79">
            <v>1137566</v>
          </cell>
          <cell r="H79">
            <v>1137566</v>
          </cell>
          <cell r="I79">
            <v>1137566</v>
          </cell>
        </row>
        <row r="80">
          <cell r="A80">
            <v>120373</v>
          </cell>
          <cell r="B80">
            <v>430002</v>
          </cell>
          <cell r="C80" t="str">
            <v>430002 Depreciation - Leasehold Land</v>
          </cell>
          <cell r="D80">
            <v>-129710721</v>
          </cell>
          <cell r="E80">
            <v>-144710721</v>
          </cell>
          <cell r="G80">
            <v>56387</v>
          </cell>
          <cell r="H80">
            <v>56387</v>
          </cell>
          <cell r="I80">
            <v>56387</v>
          </cell>
        </row>
        <row r="81">
          <cell r="A81">
            <v>120374</v>
          </cell>
          <cell r="B81">
            <v>430003</v>
          </cell>
          <cell r="C81" t="str">
            <v>430003 Depreciation - Plant &amp; Machinery</v>
          </cell>
          <cell r="D81">
            <v>0</v>
          </cell>
          <cell r="E81">
            <v>0</v>
          </cell>
          <cell r="G81">
            <v>74990425</v>
          </cell>
          <cell r="H81">
            <v>71073808</v>
          </cell>
          <cell r="I81">
            <v>74990425</v>
          </cell>
        </row>
        <row r="82">
          <cell r="A82">
            <v>120377</v>
          </cell>
          <cell r="B82">
            <v>430004</v>
          </cell>
          <cell r="C82" t="str">
            <v>430004 Depreciation - Office Equipment</v>
          </cell>
          <cell r="D82">
            <v>-41786480</v>
          </cell>
          <cell r="E82">
            <v>-39020360</v>
          </cell>
          <cell r="G82">
            <v>3438813</v>
          </cell>
          <cell r="H82">
            <v>3010920</v>
          </cell>
          <cell r="I82">
            <v>3438813</v>
          </cell>
        </row>
        <row r="83">
          <cell r="A83">
            <v>120378</v>
          </cell>
          <cell r="B83">
            <v>430005</v>
          </cell>
          <cell r="C83" t="str">
            <v>430005 Depreciation - Computers</v>
          </cell>
          <cell r="D83">
            <v>0</v>
          </cell>
          <cell r="E83">
            <v>0</v>
          </cell>
          <cell r="G83">
            <v>11970749</v>
          </cell>
          <cell r="H83">
            <v>10559612</v>
          </cell>
          <cell r="I83">
            <v>11970749</v>
          </cell>
        </row>
        <row r="84">
          <cell r="A84">
            <v>120379</v>
          </cell>
          <cell r="B84">
            <v>430006</v>
          </cell>
          <cell r="C84" t="str">
            <v>430006 Depreciation - Furniture &amp; Fixtures</v>
          </cell>
          <cell r="D84">
            <v>-1000000000</v>
          </cell>
          <cell r="E84">
            <v>-1000000000</v>
          </cell>
          <cell r="G84">
            <v>4410613</v>
          </cell>
          <cell r="H84">
            <v>4200039</v>
          </cell>
          <cell r="I84">
            <v>4410613</v>
          </cell>
        </row>
        <row r="85">
          <cell r="A85">
            <v>120380</v>
          </cell>
          <cell r="B85">
            <v>430007</v>
          </cell>
          <cell r="C85" t="str">
            <v>430007 Depreciation - L.easehold Improvements</v>
          </cell>
          <cell r="D85">
            <v>-82692155</v>
          </cell>
          <cell r="E85">
            <v>-107913760</v>
          </cell>
          <cell r="G85">
            <v>4313111</v>
          </cell>
          <cell r="H85">
            <v>1986350</v>
          </cell>
          <cell r="I85">
            <v>4313111</v>
          </cell>
        </row>
        <row r="86">
          <cell r="A86">
            <v>121001</v>
          </cell>
          <cell r="B86">
            <v>430008</v>
          </cell>
          <cell r="C86" t="str">
            <v>430008 Depreciation - Vehicles</v>
          </cell>
          <cell r="D86">
            <v>-213603180</v>
          </cell>
          <cell r="E86">
            <v>-212776781</v>
          </cell>
          <cell r="G86">
            <v>1136399</v>
          </cell>
          <cell r="H86">
            <v>1044649</v>
          </cell>
          <cell r="I86">
            <v>1136399</v>
          </cell>
        </row>
        <row r="87">
          <cell r="A87">
            <v>121101</v>
          </cell>
          <cell r="B87">
            <v>430009</v>
          </cell>
          <cell r="C87" t="str">
            <v>430009 Depreciation - Computer SW</v>
          </cell>
          <cell r="D87">
            <v>-7500000</v>
          </cell>
          <cell r="E87">
            <v>0</v>
          </cell>
          <cell r="G87">
            <v>6030038</v>
          </cell>
          <cell r="H87">
            <v>3490647</v>
          </cell>
          <cell r="I87">
            <v>6030038</v>
          </cell>
        </row>
        <row r="88">
          <cell r="A88">
            <v>121301</v>
          </cell>
          <cell r="B88">
            <v>430010</v>
          </cell>
          <cell r="C88" t="str">
            <v>Depreciation Rental equipment</v>
          </cell>
          <cell r="D88">
            <v>-6870000</v>
          </cell>
          <cell r="E88">
            <v>-3732707</v>
          </cell>
          <cell r="G88">
            <v>2035472</v>
          </cell>
          <cell r="H88">
            <v>2664011</v>
          </cell>
          <cell r="I88">
            <v>2035472</v>
          </cell>
        </row>
        <row r="89">
          <cell r="A89">
            <v>121401</v>
          </cell>
          <cell r="B89" t="str">
            <v>Provision for Gratuity.</v>
          </cell>
          <cell r="C89">
            <v>-3664236</v>
          </cell>
          <cell r="D89">
            <v>-3976564</v>
          </cell>
          <cell r="E89">
            <v>-3664236</v>
          </cell>
          <cell r="G89">
            <v>109519573</v>
          </cell>
          <cell r="H89">
            <v>99223989</v>
          </cell>
          <cell r="I89">
            <v>109519573</v>
          </cell>
        </row>
        <row r="90">
          <cell r="A90">
            <v>121402</v>
          </cell>
          <cell r="B90" t="str">
            <v>Provision for Bonus/MIP</v>
          </cell>
          <cell r="C90">
            <v>-13560774</v>
          </cell>
          <cell r="D90">
            <v>-7690000</v>
          </cell>
          <cell r="E90">
            <v>-13560774</v>
          </cell>
          <cell r="G90">
            <v>-13560774</v>
          </cell>
          <cell r="H90">
            <v>-7690000</v>
          </cell>
        </row>
        <row r="91">
          <cell r="A91">
            <v>121403</v>
          </cell>
          <cell r="B91" t="str">
            <v>Provision for Leave Encashment</v>
          </cell>
          <cell r="C91">
            <v>-1377316</v>
          </cell>
          <cell r="D91">
            <v>-1179421</v>
          </cell>
          <cell r="E91">
            <v>-1377316</v>
          </cell>
          <cell r="G91">
            <v>-1377316</v>
          </cell>
          <cell r="H91">
            <v>-1179421</v>
          </cell>
        </row>
        <row r="92">
          <cell r="A92">
            <v>130001</v>
          </cell>
          <cell r="B92" t="str">
            <v>Deferred Tax Liability</v>
          </cell>
          <cell r="C92">
            <v>0</v>
          </cell>
          <cell r="D92">
            <v>0</v>
          </cell>
          <cell r="E92">
            <v>0</v>
          </cell>
          <cell r="G92">
            <v>0</v>
          </cell>
          <cell r="H92">
            <v>0</v>
          </cell>
        </row>
        <row r="93">
          <cell r="A93">
            <v>200101</v>
          </cell>
          <cell r="B93" t="str">
            <v>Buildings</v>
          </cell>
          <cell r="C93">
            <v>34130400</v>
          </cell>
          <cell r="D93">
            <v>34130400</v>
          </cell>
          <cell r="E93">
            <v>34130400</v>
          </cell>
          <cell r="G93">
            <v>34130400</v>
          </cell>
          <cell r="H93">
            <v>34130400</v>
          </cell>
        </row>
        <row r="94">
          <cell r="A94">
            <v>200201</v>
          </cell>
          <cell r="B94" t="str">
            <v>LEASEHOLD LAND</v>
          </cell>
          <cell r="C94">
            <v>5582900</v>
          </cell>
          <cell r="D94">
            <v>5582900</v>
          </cell>
          <cell r="E94">
            <v>5582900</v>
          </cell>
          <cell r="G94">
            <v>5582900</v>
          </cell>
          <cell r="H94">
            <v>5582900</v>
          </cell>
        </row>
        <row r="95">
          <cell r="A95">
            <v>200301</v>
          </cell>
          <cell r="B95" t="str">
            <v>Plant &amp; Machinery</v>
          </cell>
          <cell r="C95">
            <v>573437541</v>
          </cell>
          <cell r="D95">
            <v>548721341</v>
          </cell>
          <cell r="E95">
            <v>573437541.15999997</v>
          </cell>
          <cell r="G95">
            <v>573437541.15999997</v>
          </cell>
          <cell r="H95">
            <v>548721340.52999997</v>
          </cell>
        </row>
        <row r="96">
          <cell r="A96">
            <v>200401</v>
          </cell>
          <cell r="B96" t="str">
            <v>Office Equipment</v>
          </cell>
          <cell r="C96">
            <v>20441025</v>
          </cell>
          <cell r="D96">
            <v>19657955</v>
          </cell>
          <cell r="E96">
            <v>20441025.25</v>
          </cell>
          <cell r="G96">
            <v>20441025.25</v>
          </cell>
          <cell r="H96">
            <v>19657955.25</v>
          </cell>
        </row>
        <row r="97">
          <cell r="A97">
            <v>200501</v>
          </cell>
          <cell r="B97" t="str">
            <v>Computers</v>
          </cell>
          <cell r="C97">
            <v>76817693</v>
          </cell>
          <cell r="D97">
            <v>68491625</v>
          </cell>
          <cell r="E97">
            <v>76817692.579999998</v>
          </cell>
          <cell r="G97">
            <v>76817692.579999998</v>
          </cell>
          <cell r="H97">
            <v>68491625.099999994</v>
          </cell>
        </row>
        <row r="98">
          <cell r="A98">
            <v>200601</v>
          </cell>
          <cell r="B98" t="str">
            <v>Furniture &amp; Fixtures</v>
          </cell>
          <cell r="C98">
            <v>25678420</v>
          </cell>
          <cell r="D98">
            <v>22871198</v>
          </cell>
          <cell r="E98">
            <v>25678419.5</v>
          </cell>
          <cell r="G98">
            <v>25678419.5</v>
          </cell>
          <cell r="H98">
            <v>22871197.5</v>
          </cell>
        </row>
        <row r="99">
          <cell r="A99">
            <v>200701</v>
          </cell>
          <cell r="B99" t="str">
            <v>Leasehold Improvements.</v>
          </cell>
          <cell r="C99">
            <v>24359670</v>
          </cell>
          <cell r="D99">
            <v>24265178</v>
          </cell>
          <cell r="E99">
            <v>24359670</v>
          </cell>
          <cell r="G99">
            <v>24359670</v>
          </cell>
          <cell r="H99">
            <v>24265178</v>
          </cell>
        </row>
        <row r="100">
          <cell r="A100">
            <v>200801</v>
          </cell>
          <cell r="B100" t="str">
            <v>Vehicles</v>
          </cell>
          <cell r="C100">
            <v>6890285</v>
          </cell>
          <cell r="D100">
            <v>6439010</v>
          </cell>
          <cell r="E100">
            <v>6890284.5</v>
          </cell>
          <cell r="G100">
            <v>6890284.5</v>
          </cell>
          <cell r="H100">
            <v>6439009.5</v>
          </cell>
        </row>
        <row r="101">
          <cell r="A101">
            <v>200901</v>
          </cell>
          <cell r="B101" t="str">
            <v>Capitalised Software</v>
          </cell>
          <cell r="C101">
            <v>38182866</v>
          </cell>
          <cell r="D101">
            <v>21962330</v>
          </cell>
          <cell r="E101">
            <v>38182866.340000004</v>
          </cell>
          <cell r="G101">
            <v>38182866.340000004</v>
          </cell>
          <cell r="H101">
            <v>21962329.539999999</v>
          </cell>
        </row>
        <row r="102">
          <cell r="A102">
            <v>201001</v>
          </cell>
          <cell r="B102" t="str">
            <v>Accumulated Depreciation Buildings</v>
          </cell>
          <cell r="C102">
            <v>-2638754</v>
          </cell>
          <cell r="D102">
            <v>-1501188</v>
          </cell>
          <cell r="E102">
            <v>-2638753.7799999998</v>
          </cell>
          <cell r="G102">
            <v>-2638753.7799999998</v>
          </cell>
          <cell r="H102">
            <v>-1501187.55</v>
          </cell>
        </row>
        <row r="103">
          <cell r="A103">
            <v>201101</v>
          </cell>
          <cell r="B103" t="str">
            <v>Accumulated Depreciation Leasehold Land</v>
          </cell>
          <cell r="C103">
            <v>-343161</v>
          </cell>
          <cell r="D103">
            <v>-286774</v>
          </cell>
          <cell r="E103">
            <v>-343160.87</v>
          </cell>
          <cell r="G103">
            <v>-343160.87</v>
          </cell>
          <cell r="H103">
            <v>-286773.58</v>
          </cell>
        </row>
        <row r="104">
          <cell r="A104">
            <v>201201</v>
          </cell>
          <cell r="B104" t="str">
            <v>Accumulated Depreciation Plant &amp; Machinery.</v>
          </cell>
          <cell r="C104">
            <v>-386406994</v>
          </cell>
          <cell r="D104">
            <v>-311799635</v>
          </cell>
          <cell r="E104">
            <v>-386406994</v>
          </cell>
          <cell r="G104">
            <v>-386406994</v>
          </cell>
          <cell r="H104">
            <v>-311799635.23000002</v>
          </cell>
        </row>
        <row r="105">
          <cell r="A105">
            <v>201301</v>
          </cell>
          <cell r="B105" t="str">
            <v>Accumulated Depreciation Office Equipment</v>
          </cell>
          <cell r="C105">
            <v>-12686923</v>
          </cell>
          <cell r="D105">
            <v>-9374693</v>
          </cell>
          <cell r="E105">
            <v>-12686922.710000001</v>
          </cell>
          <cell r="G105">
            <v>-12686922.710000001</v>
          </cell>
          <cell r="H105">
            <v>-9374692.7699999996</v>
          </cell>
        </row>
        <row r="106">
          <cell r="A106">
            <v>201401</v>
          </cell>
          <cell r="B106" t="str">
            <v>Accumulated Depreciation Furniture &amp; Fixtures</v>
          </cell>
          <cell r="C106">
            <v>-12161000</v>
          </cell>
          <cell r="D106">
            <v>-7750387</v>
          </cell>
          <cell r="E106">
            <v>-12160999.720000001</v>
          </cell>
          <cell r="G106">
            <v>-12160999.720000001</v>
          </cell>
          <cell r="H106">
            <v>-7750386.5899999999</v>
          </cell>
        </row>
        <row r="107">
          <cell r="A107">
            <v>201501</v>
          </cell>
          <cell r="B107" t="str">
            <v>Accumulated Depreciation Computers</v>
          </cell>
          <cell r="C107">
            <v>-45973500</v>
          </cell>
          <cell r="D107">
            <v>-34002752</v>
          </cell>
          <cell r="E107">
            <v>-45973500.469999999</v>
          </cell>
          <cell r="G107">
            <v>-45973500.469999999</v>
          </cell>
          <cell r="H107">
            <v>-34002751.869999997</v>
          </cell>
        </row>
        <row r="108">
          <cell r="A108">
            <v>201601</v>
          </cell>
          <cell r="B108" t="str">
            <v>Accumulated Depreciation Leasehold Improvements</v>
          </cell>
          <cell r="C108">
            <v>-9829349</v>
          </cell>
          <cell r="D108">
            <v>-5516237</v>
          </cell>
          <cell r="E108">
            <v>-9829348.5600000005</v>
          </cell>
          <cell r="G108">
            <v>-9829348.5600000005</v>
          </cell>
          <cell r="H108">
            <v>-5516237.3600000003</v>
          </cell>
        </row>
        <row r="109">
          <cell r="A109">
            <v>201701</v>
          </cell>
          <cell r="B109" t="str">
            <v>Accumulated Depreciation Vehicles</v>
          </cell>
          <cell r="C109">
            <v>-4757073</v>
          </cell>
          <cell r="D109">
            <v>-4930194</v>
          </cell>
          <cell r="E109">
            <v>-4757072.93</v>
          </cell>
          <cell r="G109">
            <v>-4757072.93</v>
          </cell>
          <cell r="H109">
            <v>-4930194.2</v>
          </cell>
        </row>
        <row r="110">
          <cell r="A110">
            <v>201801</v>
          </cell>
          <cell r="B110" t="str">
            <v>Accumulated Depreciation Computer Software</v>
          </cell>
          <cell r="C110">
            <v>-9631862</v>
          </cell>
          <cell r="D110">
            <v>-3601824</v>
          </cell>
          <cell r="E110">
            <v>-9631862.1400000006</v>
          </cell>
          <cell r="G110">
            <v>-9631862.1400000006</v>
          </cell>
          <cell r="H110">
            <v>-3601823.97</v>
          </cell>
        </row>
        <row r="111">
          <cell r="A111">
            <v>202001</v>
          </cell>
          <cell r="B111" t="str">
            <v>Capital Work in Progress</v>
          </cell>
          <cell r="C111">
            <v>0</v>
          </cell>
          <cell r="D111">
            <v>0</v>
          </cell>
          <cell r="E111">
            <v>0</v>
          </cell>
          <cell r="G111">
            <v>0</v>
          </cell>
          <cell r="H111">
            <v>0</v>
          </cell>
        </row>
        <row r="112">
          <cell r="A112">
            <v>202002</v>
          </cell>
          <cell r="B112" t="str">
            <v>Plant &amp; Machinery - Additional</v>
          </cell>
          <cell r="C112">
            <v>4232133</v>
          </cell>
          <cell r="D112">
            <v>4676165</v>
          </cell>
          <cell r="E112">
            <v>4232132.67</v>
          </cell>
          <cell r="G112">
            <v>4232132.67</v>
          </cell>
          <cell r="H112">
            <v>4676164.7</v>
          </cell>
        </row>
        <row r="113">
          <cell r="A113">
            <v>202003</v>
          </cell>
          <cell r="B113" t="str">
            <v>Office Equipment - Additional</v>
          </cell>
          <cell r="C113">
            <v>1797137</v>
          </cell>
          <cell r="D113">
            <v>1890588</v>
          </cell>
          <cell r="E113">
            <v>1797137</v>
          </cell>
          <cell r="G113">
            <v>1797137</v>
          </cell>
          <cell r="H113">
            <v>1890588</v>
          </cell>
        </row>
        <row r="114">
          <cell r="A114">
            <v>202004</v>
          </cell>
          <cell r="B114" t="str">
            <v>Computers  - Additional</v>
          </cell>
          <cell r="C114">
            <v>-5130435</v>
          </cell>
          <cell r="D114">
            <v>-5023035</v>
          </cell>
          <cell r="E114">
            <v>-5130434.97</v>
          </cell>
          <cell r="G114">
            <v>-5130434.97</v>
          </cell>
          <cell r="H114">
            <v>-5023035</v>
          </cell>
        </row>
        <row r="115">
          <cell r="A115">
            <v>202005</v>
          </cell>
          <cell r="B115" t="str">
            <v>Equipment given on rent</v>
          </cell>
          <cell r="C115">
            <v>10280400</v>
          </cell>
          <cell r="D115">
            <v>10156749</v>
          </cell>
          <cell r="E115">
            <v>10280400.25</v>
          </cell>
          <cell r="G115">
            <v>10280400.25</v>
          </cell>
          <cell r="H115">
            <v>10156749</v>
          </cell>
        </row>
        <row r="116">
          <cell r="A116">
            <v>202006</v>
          </cell>
          <cell r="B116" t="str">
            <v>Furniture &amp; Fixtures - Additional</v>
          </cell>
          <cell r="C116">
            <v>93451</v>
          </cell>
          <cell r="D116">
            <v>0</v>
          </cell>
          <cell r="E116">
            <v>93451</v>
          </cell>
          <cell r="G116">
            <v>93451</v>
          </cell>
          <cell r="H116">
            <v>0</v>
          </cell>
        </row>
        <row r="117">
          <cell r="A117">
            <v>202201</v>
          </cell>
          <cell r="B117" t="str">
            <v>Revenue on Sale of Fixed Assets.</v>
          </cell>
          <cell r="C117">
            <v>0</v>
          </cell>
          <cell r="D117">
            <v>0</v>
          </cell>
          <cell r="E117">
            <v>0</v>
          </cell>
          <cell r="G117">
            <v>0</v>
          </cell>
          <cell r="H117">
            <v>0</v>
          </cell>
        </row>
        <row r="118">
          <cell r="A118">
            <v>203001</v>
          </cell>
          <cell r="B118" t="str">
            <v>Accumulated  Depreciation - Adjustment</v>
          </cell>
          <cell r="C118">
            <v>-198086</v>
          </cell>
          <cell r="D118">
            <v>-198086</v>
          </cell>
          <cell r="E118">
            <v>-198086</v>
          </cell>
          <cell r="G118">
            <v>-198086</v>
          </cell>
          <cell r="H118">
            <v>-198086</v>
          </cell>
        </row>
        <row r="119">
          <cell r="A119">
            <v>203002</v>
          </cell>
          <cell r="B119" t="str">
            <v>Accumulated  Depreciation - Computers Adjustment</v>
          </cell>
          <cell r="C119">
            <v>733299</v>
          </cell>
          <cell r="D119">
            <v>733299</v>
          </cell>
          <cell r="E119">
            <v>733299</v>
          </cell>
          <cell r="G119">
            <v>733299</v>
          </cell>
          <cell r="H119">
            <v>733299</v>
          </cell>
        </row>
        <row r="120">
          <cell r="A120">
            <v>203003</v>
          </cell>
          <cell r="B120" t="str">
            <v>Accumulated  Depreciation - Office equipment Adjustment</v>
          </cell>
          <cell r="C120">
            <v>-1236578</v>
          </cell>
          <cell r="D120">
            <v>-1236578</v>
          </cell>
          <cell r="E120">
            <v>-1236578</v>
          </cell>
          <cell r="G120">
            <v>-1236578</v>
          </cell>
          <cell r="H120">
            <v>-1236578</v>
          </cell>
        </row>
        <row r="121">
          <cell r="A121">
            <v>203004</v>
          </cell>
          <cell r="B121" t="str">
            <v>Accumulated  Deprn. - Adjustment Leasehold Improve</v>
          </cell>
          <cell r="C121">
            <v>1</v>
          </cell>
          <cell r="D121">
            <v>1</v>
          </cell>
          <cell r="E121">
            <v>1</v>
          </cell>
          <cell r="G121">
            <v>1</v>
          </cell>
          <cell r="H121">
            <v>1</v>
          </cell>
        </row>
        <row r="122">
          <cell r="A122">
            <v>203005</v>
          </cell>
          <cell r="B122" t="str">
            <v>Accumulated  Deprn. - Adjustment Plant &amp; machinery</v>
          </cell>
          <cell r="C122">
            <v>0</v>
          </cell>
          <cell r="D122">
            <v>0</v>
          </cell>
          <cell r="E122">
            <v>0</v>
          </cell>
          <cell r="G122">
            <v>0</v>
          </cell>
          <cell r="H122">
            <v>0</v>
          </cell>
        </row>
        <row r="123">
          <cell r="A123">
            <v>203006</v>
          </cell>
          <cell r="B123" t="str">
            <v>Accumulated  Deprn. - Adjustment Furniture &amp; Fixtu</v>
          </cell>
          <cell r="C123">
            <v>1</v>
          </cell>
          <cell r="D123">
            <v>1</v>
          </cell>
          <cell r="E123">
            <v>1</v>
          </cell>
          <cell r="G123">
            <v>1</v>
          </cell>
          <cell r="H123">
            <v>1</v>
          </cell>
        </row>
        <row r="124">
          <cell r="A124">
            <v>203007</v>
          </cell>
          <cell r="B124" t="str">
            <v>Accumulated Depreciation Rental equipment</v>
          </cell>
          <cell r="C124">
            <v>-4699483</v>
          </cell>
          <cell r="D124">
            <v>-2664011</v>
          </cell>
          <cell r="E124">
            <v>-4699482.51</v>
          </cell>
          <cell r="G124">
            <v>-4699482.51</v>
          </cell>
          <cell r="H124">
            <v>-2664011</v>
          </cell>
        </row>
        <row r="125">
          <cell r="A125">
            <v>210001</v>
          </cell>
          <cell r="B125" t="str">
            <v>Equity Investment in Ceycom - SriLanka.</v>
          </cell>
          <cell r="C125">
            <v>17425141</v>
          </cell>
          <cell r="D125">
            <v>17425141</v>
          </cell>
          <cell r="E125">
            <v>17425141</v>
          </cell>
          <cell r="G125">
            <v>17425141</v>
          </cell>
          <cell r="H125">
            <v>17425140.809999999</v>
          </cell>
        </row>
        <row r="126">
          <cell r="A126">
            <v>210002</v>
          </cell>
          <cell r="B126" t="str">
            <v>Provision for Impairment of Investments</v>
          </cell>
          <cell r="C126">
            <v>-17425141</v>
          </cell>
          <cell r="D126">
            <v>-17425141</v>
          </cell>
          <cell r="E126">
            <v>-17425141</v>
          </cell>
          <cell r="G126">
            <v>-17425141</v>
          </cell>
          <cell r="H126">
            <v>-17425141</v>
          </cell>
        </row>
        <row r="127">
          <cell r="A127">
            <v>220001</v>
          </cell>
          <cell r="B127" t="str">
            <v>Finished goods</v>
          </cell>
          <cell r="C127">
            <v>195149778</v>
          </cell>
          <cell r="D127">
            <v>176902221</v>
          </cell>
          <cell r="E127">
            <v>195149778.30000001</v>
          </cell>
          <cell r="G127">
            <v>195149778.30000001</v>
          </cell>
          <cell r="H127">
            <v>176902221.13</v>
          </cell>
        </row>
        <row r="128">
          <cell r="A128">
            <v>220101</v>
          </cell>
          <cell r="B128" t="str">
            <v>Finished Goods in Transit</v>
          </cell>
          <cell r="C128">
            <v>10974266</v>
          </cell>
          <cell r="D128">
            <v>23378670</v>
          </cell>
          <cell r="E128">
            <v>10974266</v>
          </cell>
          <cell r="G128">
            <v>10974266</v>
          </cell>
          <cell r="H128">
            <v>23378670</v>
          </cell>
        </row>
        <row r="129">
          <cell r="A129">
            <v>220102</v>
          </cell>
          <cell r="B129" t="str">
            <v>Finished Goods Adjustment</v>
          </cell>
          <cell r="C129">
            <v>-85045997</v>
          </cell>
          <cell r="D129">
            <v>-65187211</v>
          </cell>
          <cell r="E129">
            <v>-85045997.319999993</v>
          </cell>
          <cell r="G129">
            <v>-85045997.319999993</v>
          </cell>
          <cell r="H129">
            <v>-65187211.299999997</v>
          </cell>
        </row>
        <row r="130">
          <cell r="A130">
            <v>220201</v>
          </cell>
          <cell r="B130" t="str">
            <v>Loose Tools</v>
          </cell>
          <cell r="C130">
            <v>562929</v>
          </cell>
          <cell r="D130">
            <v>562929</v>
          </cell>
          <cell r="E130">
            <v>562929</v>
          </cell>
          <cell r="G130">
            <v>562929</v>
          </cell>
          <cell r="H130">
            <v>562929</v>
          </cell>
        </row>
        <row r="131">
          <cell r="A131">
            <v>220202</v>
          </cell>
          <cell r="B131" t="str">
            <v>Provision for Loose Tools</v>
          </cell>
          <cell r="C131">
            <v>-562929</v>
          </cell>
          <cell r="D131">
            <v>-562929</v>
          </cell>
          <cell r="E131">
            <v>-562929</v>
          </cell>
          <cell r="G131">
            <v>-562929</v>
          </cell>
          <cell r="H131">
            <v>-562929</v>
          </cell>
        </row>
        <row r="132">
          <cell r="A132">
            <v>221001</v>
          </cell>
          <cell r="B132" t="str">
            <v>Customers Reconciliation Account</v>
          </cell>
          <cell r="C132">
            <v>521783877</v>
          </cell>
          <cell r="D132">
            <v>511329457</v>
          </cell>
          <cell r="E132">
            <v>521783877.25</v>
          </cell>
          <cell r="G132">
            <v>521783877.25</v>
          </cell>
          <cell r="H132">
            <v>511329456.79000002</v>
          </cell>
        </row>
        <row r="133">
          <cell r="A133">
            <v>221002</v>
          </cell>
          <cell r="B133" t="str">
            <v>Provision for Doubtful Debts</v>
          </cell>
          <cell r="C133">
            <v>-33262566</v>
          </cell>
          <cell r="D133">
            <v>-28737450</v>
          </cell>
          <cell r="E133">
            <v>-33262566.050000001</v>
          </cell>
          <cell r="G133">
            <v>-33262566.050000001</v>
          </cell>
          <cell r="H133">
            <v>-28737450</v>
          </cell>
        </row>
        <row r="134">
          <cell r="A134">
            <v>221003</v>
          </cell>
          <cell r="B134" t="str">
            <v>IDL- Course Fee Recoverable from Students</v>
          </cell>
          <cell r="C134">
            <v>27859468</v>
          </cell>
          <cell r="D134">
            <v>-3000000</v>
          </cell>
          <cell r="E134">
            <v>27859468</v>
          </cell>
          <cell r="G134">
            <v>27859468</v>
          </cell>
          <cell r="H134">
            <v>-3000000</v>
          </cell>
        </row>
        <row r="135">
          <cell r="A135">
            <v>222001</v>
          </cell>
          <cell r="B135" t="str">
            <v>Cash at Delhi Office</v>
          </cell>
          <cell r="C135">
            <v>124791</v>
          </cell>
          <cell r="D135">
            <v>13090</v>
          </cell>
          <cell r="E135">
            <v>124791</v>
          </cell>
          <cell r="G135">
            <v>124791</v>
          </cell>
          <cell r="H135">
            <v>13090</v>
          </cell>
        </row>
        <row r="136">
          <cell r="A136">
            <v>222101</v>
          </cell>
          <cell r="B136" t="str">
            <v>FD with Scheduled Banks</v>
          </cell>
          <cell r="C136">
            <v>310067</v>
          </cell>
          <cell r="D136">
            <v>310067</v>
          </cell>
          <cell r="E136">
            <v>310067</v>
          </cell>
          <cell r="G136">
            <v>310067</v>
          </cell>
          <cell r="H136">
            <v>310067</v>
          </cell>
        </row>
        <row r="137">
          <cell r="A137">
            <v>222102</v>
          </cell>
          <cell r="B137" t="str">
            <v>Margin Money with ABN for Letter of Credit</v>
          </cell>
          <cell r="C137">
            <v>0</v>
          </cell>
          <cell r="D137">
            <v>0</v>
          </cell>
          <cell r="E137">
            <v>0</v>
          </cell>
          <cell r="G137">
            <v>0</v>
          </cell>
          <cell r="H137">
            <v>0</v>
          </cell>
        </row>
        <row r="138">
          <cell r="A138">
            <v>222201</v>
          </cell>
          <cell r="B138" t="str">
            <v>Credit Lyonnais, Mumbai.</v>
          </cell>
          <cell r="C138">
            <v>0</v>
          </cell>
          <cell r="D138">
            <v>0</v>
          </cell>
          <cell r="E138">
            <v>0</v>
          </cell>
          <cell r="G138">
            <v>0</v>
          </cell>
          <cell r="H138">
            <v>0</v>
          </cell>
        </row>
        <row r="139">
          <cell r="A139">
            <v>222202</v>
          </cell>
          <cell r="B139" t="str">
            <v>Centurion Bank, Delhi.</v>
          </cell>
          <cell r="C139">
            <v>0</v>
          </cell>
          <cell r="D139">
            <v>0</v>
          </cell>
          <cell r="E139">
            <v>0</v>
          </cell>
          <cell r="G139">
            <v>0</v>
          </cell>
          <cell r="H139">
            <v>0</v>
          </cell>
        </row>
        <row r="140">
          <cell r="A140">
            <v>222203</v>
          </cell>
          <cell r="B140" t="str">
            <v>ANZ Grindlays Delhi</v>
          </cell>
          <cell r="C140">
            <v>0</v>
          </cell>
          <cell r="D140">
            <v>0</v>
          </cell>
          <cell r="E140">
            <v>0</v>
          </cell>
          <cell r="G140">
            <v>0</v>
          </cell>
          <cell r="H140">
            <v>0</v>
          </cell>
        </row>
        <row r="141">
          <cell r="A141">
            <v>222204</v>
          </cell>
          <cell r="B141" t="str">
            <v>HSBC, Calcutta.</v>
          </cell>
          <cell r="C141">
            <v>98875</v>
          </cell>
          <cell r="D141">
            <v>26875</v>
          </cell>
          <cell r="E141">
            <v>98875.199999999997</v>
          </cell>
          <cell r="G141">
            <v>98875.199999999997</v>
          </cell>
          <cell r="H141">
            <v>26875.200000000001</v>
          </cell>
        </row>
        <row r="142">
          <cell r="A142">
            <v>222205</v>
          </cell>
          <cell r="B142" t="str">
            <v>ANZ Grindlays Bangalore</v>
          </cell>
          <cell r="C142">
            <v>60820</v>
          </cell>
          <cell r="D142">
            <v>36820</v>
          </cell>
          <cell r="E142">
            <v>60819.5</v>
          </cell>
          <cell r="G142">
            <v>60819.5</v>
          </cell>
          <cell r="H142">
            <v>36819.5</v>
          </cell>
        </row>
        <row r="143">
          <cell r="A143">
            <v>222206</v>
          </cell>
          <cell r="B143" t="str">
            <v>Syndicate Bank, Delhi</v>
          </cell>
          <cell r="C143">
            <v>-34311</v>
          </cell>
          <cell r="D143">
            <v>526318</v>
          </cell>
          <cell r="E143">
            <v>-34310.79</v>
          </cell>
          <cell r="G143">
            <v>-34310.79</v>
          </cell>
          <cell r="H143">
            <v>526318.21</v>
          </cell>
        </row>
        <row r="144">
          <cell r="A144">
            <v>222207</v>
          </cell>
          <cell r="B144" t="str">
            <v>Credit Lyonnais, Service Billing, New Delhi.</v>
          </cell>
          <cell r="C144">
            <v>2124</v>
          </cell>
          <cell r="D144">
            <v>2124</v>
          </cell>
          <cell r="E144">
            <v>2123.89</v>
          </cell>
          <cell r="G144">
            <v>2123.89</v>
          </cell>
          <cell r="H144">
            <v>2123.89</v>
          </cell>
        </row>
        <row r="145">
          <cell r="A145">
            <v>222208</v>
          </cell>
          <cell r="B145" t="str">
            <v>Credit Lyonnais - Unpaid Dividend A/c</v>
          </cell>
          <cell r="C145">
            <v>26</v>
          </cell>
          <cell r="D145">
            <v>10</v>
          </cell>
          <cell r="E145">
            <v>26</v>
          </cell>
          <cell r="G145">
            <v>26</v>
          </cell>
          <cell r="H145">
            <v>10</v>
          </cell>
        </row>
        <row r="146">
          <cell r="A146">
            <v>222209</v>
          </cell>
          <cell r="B146" t="str">
            <v>ABN Amro Bank Current A/c</v>
          </cell>
          <cell r="C146">
            <v>0</v>
          </cell>
          <cell r="D146">
            <v>0</v>
          </cell>
          <cell r="E146">
            <v>0</v>
          </cell>
          <cell r="G146">
            <v>0</v>
          </cell>
          <cell r="H146">
            <v>0</v>
          </cell>
        </row>
        <row r="147">
          <cell r="A147">
            <v>222210</v>
          </cell>
          <cell r="B147" t="str">
            <v>Bank Of Maharashtra Current A/c</v>
          </cell>
          <cell r="C147">
            <v>0</v>
          </cell>
          <cell r="D147">
            <v>1737180</v>
          </cell>
          <cell r="E147">
            <v>0</v>
          </cell>
          <cell r="G147">
            <v>0</v>
          </cell>
          <cell r="H147">
            <v>1737180</v>
          </cell>
        </row>
        <row r="148">
          <cell r="A148">
            <v>222211</v>
          </cell>
          <cell r="B148" t="str">
            <v>Credit Lyonnais - Dividend Current A/c</v>
          </cell>
          <cell r="C148">
            <v>0</v>
          </cell>
          <cell r="D148">
            <v>0</v>
          </cell>
          <cell r="E148">
            <v>0</v>
          </cell>
          <cell r="G148">
            <v>0</v>
          </cell>
          <cell r="H148">
            <v>0</v>
          </cell>
        </row>
        <row r="149">
          <cell r="A149">
            <v>222301</v>
          </cell>
          <cell r="B149" t="str">
            <v>Cheques in hand</v>
          </cell>
          <cell r="C149">
            <v>28365658</v>
          </cell>
          <cell r="D149">
            <v>17243118</v>
          </cell>
          <cell r="E149">
            <v>28365657.969999999</v>
          </cell>
          <cell r="G149">
            <v>28365657.969999999</v>
          </cell>
          <cell r="H149">
            <v>17243118.02</v>
          </cell>
        </row>
        <row r="150">
          <cell r="A150">
            <v>223001</v>
          </cell>
          <cell r="B150" t="str">
            <v>Interest accrued on Fixed Deposit</v>
          </cell>
          <cell r="C150">
            <v>90060</v>
          </cell>
          <cell r="D150">
            <v>68475</v>
          </cell>
          <cell r="E150">
            <v>90060.18</v>
          </cell>
          <cell r="G150">
            <v>90060.18</v>
          </cell>
          <cell r="H150">
            <v>68474.8</v>
          </cell>
        </row>
        <row r="151">
          <cell r="A151">
            <v>223101</v>
          </cell>
          <cell r="B151" t="str">
            <v>Insurance claim recoverable - VEHICLES</v>
          </cell>
          <cell r="C151">
            <v>128912</v>
          </cell>
          <cell r="D151">
            <v>4019</v>
          </cell>
          <cell r="E151">
            <v>128912</v>
          </cell>
          <cell r="G151">
            <v>128912</v>
          </cell>
          <cell r="H151">
            <v>4019</v>
          </cell>
        </row>
        <row r="152">
          <cell r="A152">
            <v>223102</v>
          </cell>
          <cell r="B152" t="str">
            <v>Insurance claim recoverable - Laptops / Cellphones</v>
          </cell>
          <cell r="C152">
            <v>60061</v>
          </cell>
          <cell r="D152">
            <v>48191</v>
          </cell>
          <cell r="E152">
            <v>60061</v>
          </cell>
          <cell r="G152">
            <v>60061</v>
          </cell>
          <cell r="H152">
            <v>48191</v>
          </cell>
        </row>
        <row r="153">
          <cell r="A153">
            <v>223103</v>
          </cell>
          <cell r="B153" t="str">
            <v>Insurance claim recoverable - MARINE</v>
          </cell>
          <cell r="C153">
            <v>0</v>
          </cell>
          <cell r="D153">
            <v>49730</v>
          </cell>
          <cell r="E153">
            <v>0</v>
          </cell>
          <cell r="G153">
            <v>0</v>
          </cell>
          <cell r="H153">
            <v>49730</v>
          </cell>
        </row>
        <row r="154">
          <cell r="A154">
            <v>223104</v>
          </cell>
          <cell r="B154" t="str">
            <v>DOT Claims recoverable</v>
          </cell>
          <cell r="C154">
            <v>0</v>
          </cell>
          <cell r="D154">
            <v>0</v>
          </cell>
          <cell r="E154">
            <v>0</v>
          </cell>
          <cell r="G154">
            <v>0</v>
          </cell>
          <cell r="H154">
            <v>0</v>
          </cell>
        </row>
        <row r="155">
          <cell r="A155">
            <v>223105</v>
          </cell>
          <cell r="B155" t="str">
            <v>Miscellaneous  claims recoverable</v>
          </cell>
          <cell r="C155">
            <v>2204393</v>
          </cell>
          <cell r="D155">
            <v>2204393</v>
          </cell>
          <cell r="E155">
            <v>2204393</v>
          </cell>
          <cell r="G155">
            <v>2204393</v>
          </cell>
          <cell r="H155">
            <v>2204393</v>
          </cell>
        </row>
        <row r="156">
          <cell r="A156">
            <v>224001</v>
          </cell>
          <cell r="B156" t="str">
            <v>Employee Expense Advance Special GL</v>
          </cell>
          <cell r="C156">
            <v>58022</v>
          </cell>
          <cell r="D156">
            <v>1187718</v>
          </cell>
          <cell r="E156">
            <v>58021.5</v>
          </cell>
          <cell r="G156">
            <v>58021.5</v>
          </cell>
          <cell r="H156">
            <v>1187718.29</v>
          </cell>
        </row>
        <row r="157">
          <cell r="A157">
            <v>224002</v>
          </cell>
          <cell r="B157" t="str">
            <v>Employee Travel Advance Special GL</v>
          </cell>
          <cell r="C157">
            <v>1100472</v>
          </cell>
          <cell r="D157">
            <v>2857019</v>
          </cell>
          <cell r="E157">
            <v>1100472</v>
          </cell>
          <cell r="G157">
            <v>1100472</v>
          </cell>
          <cell r="H157">
            <v>2857019.25</v>
          </cell>
        </row>
        <row r="158">
          <cell r="A158">
            <v>224003</v>
          </cell>
          <cell r="B158" t="str">
            <v>Employee Imprest  Advance Special GL</v>
          </cell>
          <cell r="C158">
            <v>311422</v>
          </cell>
          <cell r="D158">
            <v>69579</v>
          </cell>
          <cell r="E158">
            <v>311421.90000000002</v>
          </cell>
          <cell r="G158">
            <v>311421.90000000002</v>
          </cell>
          <cell r="H158">
            <v>69579.25</v>
          </cell>
        </row>
        <row r="159">
          <cell r="A159">
            <v>224004</v>
          </cell>
          <cell r="B159" t="str">
            <v>Employee Soft Loan Special GL</v>
          </cell>
          <cell r="C159">
            <v>162685</v>
          </cell>
          <cell r="D159">
            <v>272000</v>
          </cell>
          <cell r="E159">
            <v>162685</v>
          </cell>
          <cell r="G159">
            <v>162685</v>
          </cell>
          <cell r="H159">
            <v>272000</v>
          </cell>
        </row>
        <row r="160">
          <cell r="A160">
            <v>224005</v>
          </cell>
          <cell r="B160" t="str">
            <v>Employee Loan (Confidential) Special GL</v>
          </cell>
          <cell r="C160">
            <v>568750</v>
          </cell>
          <cell r="D160">
            <v>1043250</v>
          </cell>
          <cell r="E160">
            <v>568750</v>
          </cell>
          <cell r="G160">
            <v>568750</v>
          </cell>
          <cell r="H160">
            <v>1043250</v>
          </cell>
        </row>
        <row r="161">
          <cell r="A161">
            <v>224006</v>
          </cell>
          <cell r="B161" t="str">
            <v>Employee Ticket Advance Special GL</v>
          </cell>
          <cell r="C161">
            <v>631096</v>
          </cell>
          <cell r="D161">
            <v>3862494</v>
          </cell>
          <cell r="E161">
            <v>631096</v>
          </cell>
          <cell r="G161">
            <v>631096</v>
          </cell>
          <cell r="H161">
            <v>3862494.11</v>
          </cell>
        </row>
        <row r="162">
          <cell r="A162">
            <v>224007</v>
          </cell>
          <cell r="B162" t="str">
            <v>Employee Salary  Advance Special GL</v>
          </cell>
          <cell r="C162">
            <v>64244</v>
          </cell>
          <cell r="D162">
            <v>82718</v>
          </cell>
          <cell r="E162">
            <v>64244</v>
          </cell>
          <cell r="G162">
            <v>64244</v>
          </cell>
          <cell r="H162">
            <v>82718</v>
          </cell>
        </row>
        <row r="163">
          <cell r="A163">
            <v>224021</v>
          </cell>
          <cell r="B163" t="str">
            <v>Rent Paid in Advance - Office Leases</v>
          </cell>
          <cell r="C163">
            <v>644012</v>
          </cell>
          <cell r="D163">
            <v>1458340</v>
          </cell>
          <cell r="E163">
            <v>644012</v>
          </cell>
          <cell r="G163">
            <v>644012</v>
          </cell>
          <cell r="H163">
            <v>1458340</v>
          </cell>
        </row>
        <row r="164">
          <cell r="A164">
            <v>224022</v>
          </cell>
          <cell r="B164" t="str">
            <v>Rent Paid in Advance - Residential Leases</v>
          </cell>
          <cell r="C164">
            <v>482200</v>
          </cell>
          <cell r="D164">
            <v>135786</v>
          </cell>
          <cell r="E164">
            <v>482200</v>
          </cell>
          <cell r="G164">
            <v>482200</v>
          </cell>
          <cell r="H164">
            <v>135786</v>
          </cell>
        </row>
        <row r="165">
          <cell r="A165">
            <v>224031</v>
          </cell>
          <cell r="B165" t="str">
            <v>Prepaid Expenses</v>
          </cell>
          <cell r="C165">
            <v>9642802</v>
          </cell>
          <cell r="D165">
            <v>5179291</v>
          </cell>
          <cell r="E165">
            <v>9642802.4299999997</v>
          </cell>
          <cell r="G165">
            <v>9642802.4299999997</v>
          </cell>
          <cell r="H165">
            <v>5179291.01</v>
          </cell>
        </row>
        <row r="166">
          <cell r="A166">
            <v>224032</v>
          </cell>
          <cell r="B166" t="str">
            <v>Prepaid Insurance</v>
          </cell>
          <cell r="C166">
            <v>7599747</v>
          </cell>
          <cell r="D166">
            <v>7069833</v>
          </cell>
          <cell r="E166">
            <v>7599746.9400000004</v>
          </cell>
          <cell r="G166">
            <v>7599746.9400000004</v>
          </cell>
          <cell r="H166">
            <v>7069833</v>
          </cell>
        </row>
        <row r="167">
          <cell r="A167">
            <v>224033</v>
          </cell>
          <cell r="B167" t="str">
            <v>PRE PAID TRANSPONDER FEE</v>
          </cell>
          <cell r="C167">
            <v>59681950</v>
          </cell>
          <cell r="D167">
            <v>11081361</v>
          </cell>
          <cell r="E167">
            <v>59681950</v>
          </cell>
          <cell r="G167">
            <v>59681950</v>
          </cell>
          <cell r="H167">
            <v>11081361</v>
          </cell>
        </row>
        <row r="168">
          <cell r="A168">
            <v>224041</v>
          </cell>
          <cell r="B168" t="str">
            <v>Sales Tax Deposit</v>
          </cell>
          <cell r="C168">
            <v>6692621</v>
          </cell>
          <cell r="D168">
            <v>3042478</v>
          </cell>
          <cell r="E168">
            <v>6692621</v>
          </cell>
          <cell r="G168">
            <v>6692621</v>
          </cell>
          <cell r="H168">
            <v>3042478</v>
          </cell>
        </row>
        <row r="169">
          <cell r="A169">
            <v>224042</v>
          </cell>
          <cell r="B169" t="str">
            <v>Customs Duty Recoverable</v>
          </cell>
          <cell r="C169">
            <v>2500000</v>
          </cell>
          <cell r="D169">
            <v>2500000</v>
          </cell>
          <cell r="E169">
            <v>2500000</v>
          </cell>
          <cell r="G169">
            <v>2500000</v>
          </cell>
          <cell r="H169">
            <v>2500000</v>
          </cell>
        </row>
        <row r="170">
          <cell r="A170">
            <v>224051</v>
          </cell>
          <cell r="B170" t="str">
            <v>Freight recoverable - Customers</v>
          </cell>
          <cell r="C170">
            <v>772207</v>
          </cell>
          <cell r="D170">
            <v>0</v>
          </cell>
          <cell r="E170">
            <v>772207</v>
          </cell>
          <cell r="G170">
            <v>772207</v>
          </cell>
          <cell r="H170">
            <v>0</v>
          </cell>
        </row>
        <row r="171">
          <cell r="A171">
            <v>224052</v>
          </cell>
          <cell r="B171" t="str">
            <v>Octroi recoverable - Customers</v>
          </cell>
          <cell r="C171">
            <v>1387377</v>
          </cell>
          <cell r="D171">
            <v>-257732</v>
          </cell>
          <cell r="E171">
            <v>1387377</v>
          </cell>
          <cell r="G171">
            <v>1387377</v>
          </cell>
          <cell r="H171">
            <v>-257732.26</v>
          </cell>
        </row>
        <row r="172">
          <cell r="A172">
            <v>224053</v>
          </cell>
          <cell r="B172" t="str">
            <v>Expenses  recoverable - Customers</v>
          </cell>
          <cell r="C172">
            <v>1823611</v>
          </cell>
          <cell r="D172">
            <v>3278127</v>
          </cell>
          <cell r="E172">
            <v>1823611</v>
          </cell>
          <cell r="G172">
            <v>1823611</v>
          </cell>
          <cell r="H172">
            <v>3278127</v>
          </cell>
        </row>
        <row r="173">
          <cell r="A173">
            <v>224054</v>
          </cell>
          <cell r="B173" t="str">
            <v>IDL - Expenses recoverable from customers</v>
          </cell>
          <cell r="C173">
            <v>0</v>
          </cell>
          <cell r="D173">
            <v>0</v>
          </cell>
          <cell r="E173">
            <v>0</v>
          </cell>
          <cell r="G173">
            <v>0</v>
          </cell>
          <cell r="H173">
            <v>0</v>
          </cell>
        </row>
        <row r="174">
          <cell r="A174">
            <v>224061</v>
          </cell>
          <cell r="B174" t="str">
            <v>Advance Wealth Tax</v>
          </cell>
          <cell r="C174">
            <v>85163</v>
          </cell>
          <cell r="D174">
            <v>67443</v>
          </cell>
          <cell r="E174">
            <v>85163</v>
          </cell>
          <cell r="G174">
            <v>85163</v>
          </cell>
          <cell r="H174">
            <v>67443</v>
          </cell>
        </row>
        <row r="175">
          <cell r="A175">
            <v>224101</v>
          </cell>
          <cell r="B175" t="str">
            <v>Vendor Down Payment  Revenue Special GL</v>
          </cell>
          <cell r="C175">
            <v>12678886</v>
          </cell>
          <cell r="D175">
            <v>6604212</v>
          </cell>
          <cell r="E175">
            <v>12678885.859999999</v>
          </cell>
          <cell r="G175">
            <v>12678885.859999999</v>
          </cell>
          <cell r="H175">
            <v>6604211.7000000002</v>
          </cell>
        </row>
        <row r="176">
          <cell r="A176">
            <v>224102</v>
          </cell>
          <cell r="B176" t="str">
            <v>Advance for Customs Duty</v>
          </cell>
          <cell r="C176">
            <v>1528545</v>
          </cell>
          <cell r="D176">
            <v>5184699</v>
          </cell>
          <cell r="E176">
            <v>1528544.76</v>
          </cell>
          <cell r="G176">
            <v>1528544.76</v>
          </cell>
          <cell r="H176">
            <v>5184699</v>
          </cell>
        </row>
        <row r="177">
          <cell r="A177">
            <v>224104</v>
          </cell>
          <cell r="B177" t="str">
            <v>Advance for  Additional Duty</v>
          </cell>
          <cell r="C177">
            <v>0</v>
          </cell>
          <cell r="D177">
            <v>0</v>
          </cell>
          <cell r="E177">
            <v>0</v>
          </cell>
          <cell r="G177">
            <v>0</v>
          </cell>
          <cell r="H177">
            <v>0</v>
          </cell>
        </row>
        <row r="178">
          <cell r="A178">
            <v>224105</v>
          </cell>
          <cell r="B178" t="str">
            <v>Advance for  SAD</v>
          </cell>
          <cell r="C178">
            <v>0</v>
          </cell>
          <cell r="D178">
            <v>0</v>
          </cell>
          <cell r="E178">
            <v>0</v>
          </cell>
          <cell r="G178">
            <v>0</v>
          </cell>
          <cell r="H178">
            <v>0</v>
          </cell>
        </row>
        <row r="179">
          <cell r="A179">
            <v>224106</v>
          </cell>
          <cell r="B179" t="str">
            <v>Advance for  Loading</v>
          </cell>
          <cell r="C179">
            <v>0</v>
          </cell>
          <cell r="D179">
            <v>6189</v>
          </cell>
          <cell r="E179">
            <v>0</v>
          </cell>
          <cell r="G179">
            <v>0</v>
          </cell>
          <cell r="H179">
            <v>6189</v>
          </cell>
        </row>
        <row r="180">
          <cell r="A180">
            <v>224108</v>
          </cell>
          <cell r="B180" t="str">
            <v>Vendor Down Payment  Capital Special GL</v>
          </cell>
          <cell r="C180">
            <v>2204970</v>
          </cell>
          <cell r="D180">
            <v>717925</v>
          </cell>
          <cell r="E180">
            <v>2204970</v>
          </cell>
          <cell r="G180">
            <v>2204970</v>
          </cell>
          <cell r="H180">
            <v>717925</v>
          </cell>
        </row>
        <row r="181">
          <cell r="A181">
            <v>224109</v>
          </cell>
          <cell r="B181" t="str">
            <v>HECL Employees Stock Options Trust</v>
          </cell>
          <cell r="C181">
            <v>1000</v>
          </cell>
          <cell r="D181">
            <v>1000</v>
          </cell>
          <cell r="E181">
            <v>1000</v>
          </cell>
          <cell r="G181">
            <v>1000</v>
          </cell>
          <cell r="H181">
            <v>1000</v>
          </cell>
        </row>
        <row r="182">
          <cell r="A182">
            <v>224201</v>
          </cell>
          <cell r="B182" t="str">
            <v>Deposit with Customs - SVB Deposits.</v>
          </cell>
          <cell r="C182">
            <v>20617649</v>
          </cell>
          <cell r="D182">
            <v>20150671</v>
          </cell>
          <cell r="E182">
            <v>20617648.969999999</v>
          </cell>
          <cell r="G182">
            <v>20617648.969999999</v>
          </cell>
          <cell r="H182">
            <v>20150670.969999999</v>
          </cell>
        </row>
        <row r="183">
          <cell r="A183">
            <v>224301</v>
          </cell>
          <cell r="B183" t="str">
            <v>Earnest Money with Customers</v>
          </cell>
          <cell r="C183">
            <v>7378750</v>
          </cell>
          <cell r="D183">
            <v>12310750</v>
          </cell>
          <cell r="E183">
            <v>7378750</v>
          </cell>
          <cell r="G183">
            <v>7378750</v>
          </cell>
          <cell r="H183">
            <v>12310750</v>
          </cell>
        </row>
        <row r="184">
          <cell r="A184">
            <v>224302</v>
          </cell>
          <cell r="B184" t="str">
            <v>Security  Deposit - Office Leases</v>
          </cell>
          <cell r="C184">
            <v>10560136</v>
          </cell>
          <cell r="D184">
            <v>10222136</v>
          </cell>
          <cell r="E184">
            <v>10560136</v>
          </cell>
          <cell r="G184">
            <v>10560136</v>
          </cell>
          <cell r="H184">
            <v>10222136</v>
          </cell>
        </row>
        <row r="185">
          <cell r="A185">
            <v>224303</v>
          </cell>
          <cell r="B185" t="str">
            <v>Security  Deposit - Employee Residences</v>
          </cell>
          <cell r="C185">
            <v>2489450</v>
          </cell>
          <cell r="D185">
            <v>2788200</v>
          </cell>
          <cell r="E185">
            <v>2489450</v>
          </cell>
          <cell r="G185">
            <v>2489450</v>
          </cell>
          <cell r="H185">
            <v>2788200</v>
          </cell>
        </row>
        <row r="186">
          <cell r="A186">
            <v>224304</v>
          </cell>
          <cell r="B186" t="str">
            <v>Security  Deposit - Others</v>
          </cell>
          <cell r="C186">
            <v>1936345</v>
          </cell>
          <cell r="D186">
            <v>2626057</v>
          </cell>
          <cell r="E186">
            <v>1936345</v>
          </cell>
          <cell r="G186">
            <v>1936345</v>
          </cell>
          <cell r="H186">
            <v>2626057</v>
          </cell>
        </row>
        <row r="187">
          <cell r="A187">
            <v>224305</v>
          </cell>
          <cell r="B187" t="str">
            <v>Telephone Deposit</v>
          </cell>
          <cell r="C187">
            <v>71523</v>
          </cell>
          <cell r="D187">
            <v>1086023</v>
          </cell>
          <cell r="E187">
            <v>71523</v>
          </cell>
          <cell r="G187">
            <v>71523</v>
          </cell>
          <cell r="H187">
            <v>1086023</v>
          </cell>
        </row>
        <row r="188">
          <cell r="A188">
            <v>224401</v>
          </cell>
          <cell r="B188" t="str">
            <v>Advance Income Tax</v>
          </cell>
          <cell r="C188">
            <v>167519402</v>
          </cell>
          <cell r="D188">
            <v>162627758</v>
          </cell>
          <cell r="E188">
            <v>167519402</v>
          </cell>
          <cell r="G188">
            <v>167519402</v>
          </cell>
          <cell r="H188">
            <v>162627758</v>
          </cell>
        </row>
        <row r="189">
          <cell r="A189">
            <v>224402</v>
          </cell>
          <cell r="B189" t="str">
            <v>Income Tax Refund</v>
          </cell>
          <cell r="C189">
            <v>-2163459</v>
          </cell>
          <cell r="D189">
            <v>-2163459</v>
          </cell>
          <cell r="E189">
            <v>-2163459</v>
          </cell>
          <cell r="G189">
            <v>-2163459</v>
          </cell>
          <cell r="H189">
            <v>-2163459</v>
          </cell>
        </row>
        <row r="190">
          <cell r="A190">
            <v>224403</v>
          </cell>
          <cell r="B190" t="str">
            <v>TDS BY CUSTOMERS</v>
          </cell>
          <cell r="C190">
            <v>79719900</v>
          </cell>
          <cell r="D190">
            <v>53522519</v>
          </cell>
          <cell r="E190">
            <v>79719899.989999995</v>
          </cell>
          <cell r="G190">
            <v>79719899.989999995</v>
          </cell>
          <cell r="H190">
            <v>53522518.659999996</v>
          </cell>
        </row>
        <row r="191">
          <cell r="A191">
            <v>224404</v>
          </cell>
          <cell r="B191" t="str">
            <v>WORK CONTRACT TAX DEDUCTED AT SOURCE BY CUSTOMERS</v>
          </cell>
          <cell r="C191">
            <v>950767</v>
          </cell>
          <cell r="D191">
            <v>0</v>
          </cell>
          <cell r="E191">
            <v>950766.5</v>
          </cell>
          <cell r="G191">
            <v>950766.5</v>
          </cell>
          <cell r="H191">
            <v>0</v>
          </cell>
        </row>
        <row r="192">
          <cell r="A192">
            <v>224501</v>
          </cell>
          <cell r="B192" t="str">
            <v>Provision for Doubtful Advances</v>
          </cell>
          <cell r="C192">
            <v>-4716957</v>
          </cell>
          <cell r="D192">
            <v>-586353</v>
          </cell>
          <cell r="E192">
            <v>-4716957.4400000004</v>
          </cell>
          <cell r="G192">
            <v>-4716957.4400000004</v>
          </cell>
          <cell r="H192">
            <v>-586353.43999999994</v>
          </cell>
        </row>
        <row r="193">
          <cell r="A193">
            <v>224601</v>
          </cell>
          <cell r="B193" t="str">
            <v>Credit Lyonnais, Mumbai, Clearing A/c.</v>
          </cell>
          <cell r="C193">
            <v>-931596</v>
          </cell>
          <cell r="D193">
            <v>108839</v>
          </cell>
          <cell r="E193">
            <v>-931595.55</v>
          </cell>
          <cell r="G193">
            <v>-931595.55</v>
          </cell>
          <cell r="H193">
            <v>108838.93</v>
          </cell>
        </row>
        <row r="194">
          <cell r="A194">
            <v>224602</v>
          </cell>
          <cell r="B194" t="str">
            <v>Centurion Bank, Delhi, Clearing A/c. (Current)</v>
          </cell>
          <cell r="C194">
            <v>4334850</v>
          </cell>
          <cell r="D194">
            <v>5943731</v>
          </cell>
          <cell r="E194">
            <v>4334850.34</v>
          </cell>
          <cell r="G194">
            <v>4334850.34</v>
          </cell>
          <cell r="H194">
            <v>5943731.4000000004</v>
          </cell>
        </row>
        <row r="195">
          <cell r="A195">
            <v>224604</v>
          </cell>
          <cell r="B195" t="str">
            <v>Hongkong Bank, Cal, Clearing A/c. (Current A/c.)</v>
          </cell>
          <cell r="C195">
            <v>0</v>
          </cell>
          <cell r="D195">
            <v>0</v>
          </cell>
          <cell r="E195">
            <v>0</v>
          </cell>
          <cell r="G195">
            <v>0</v>
          </cell>
          <cell r="H195">
            <v>0</v>
          </cell>
        </row>
        <row r="196">
          <cell r="A196">
            <v>224605</v>
          </cell>
          <cell r="B196" t="str">
            <v>ANZ Grindlays, Bangalore, Clearing A/c. (Current)</v>
          </cell>
          <cell r="C196">
            <v>0</v>
          </cell>
          <cell r="D196">
            <v>0</v>
          </cell>
          <cell r="E196">
            <v>0</v>
          </cell>
          <cell r="G196">
            <v>0</v>
          </cell>
          <cell r="H196">
            <v>0</v>
          </cell>
        </row>
        <row r="197">
          <cell r="A197">
            <v>224606</v>
          </cell>
          <cell r="B197" t="str">
            <v>ABN Amro Bank Clearing A/c (Current A/C)</v>
          </cell>
          <cell r="C197">
            <v>394620</v>
          </cell>
          <cell r="D197">
            <v>257465</v>
          </cell>
          <cell r="E197">
            <v>394620.45</v>
          </cell>
          <cell r="G197">
            <v>394620.45</v>
          </cell>
          <cell r="H197">
            <v>257464.74</v>
          </cell>
        </row>
        <row r="198">
          <cell r="A198">
            <v>224701</v>
          </cell>
          <cell r="B198" t="str">
            <v>Balance with Department of Telecommunication</v>
          </cell>
          <cell r="C198">
            <v>100938660</v>
          </cell>
          <cell r="D198">
            <v>100938660</v>
          </cell>
          <cell r="E198">
            <v>100938660</v>
          </cell>
          <cell r="G198">
            <v>100938660</v>
          </cell>
          <cell r="H198">
            <v>100938660</v>
          </cell>
        </row>
        <row r="199">
          <cell r="A199">
            <v>230001</v>
          </cell>
          <cell r="B199" t="str">
            <v>OQPSF Expenses not written off</v>
          </cell>
          <cell r="C199">
            <v>14571538</v>
          </cell>
          <cell r="D199">
            <v>14571538</v>
          </cell>
          <cell r="E199">
            <v>14571538</v>
          </cell>
          <cell r="G199">
            <v>14571538</v>
          </cell>
          <cell r="H199">
            <v>14571538</v>
          </cell>
        </row>
        <row r="200">
          <cell r="A200">
            <v>230002</v>
          </cell>
          <cell r="B200" t="str">
            <v>EBS Expenditure not written off</v>
          </cell>
          <cell r="C200">
            <v>0</v>
          </cell>
          <cell r="D200">
            <v>0</v>
          </cell>
          <cell r="E200">
            <v>0</v>
          </cell>
          <cell r="G200">
            <v>0</v>
          </cell>
          <cell r="H200">
            <v>0</v>
          </cell>
        </row>
        <row r="201">
          <cell r="A201">
            <v>230101</v>
          </cell>
          <cell r="B201" t="str">
            <v>Accumulated OQPSK expenses written off</v>
          </cell>
          <cell r="C201">
            <v>-13842963</v>
          </cell>
          <cell r="D201">
            <v>-10928655</v>
          </cell>
          <cell r="E201">
            <v>-13842963</v>
          </cell>
          <cell r="G201">
            <v>-13842963</v>
          </cell>
          <cell r="H201">
            <v>-10928655</v>
          </cell>
        </row>
        <row r="202">
          <cell r="A202">
            <v>240001</v>
          </cell>
          <cell r="B202" t="str">
            <v>Deferred Tax Asset</v>
          </cell>
          <cell r="C202">
            <v>17448108</v>
          </cell>
          <cell r="D202">
            <v>5432824</v>
          </cell>
          <cell r="E202">
            <v>5432824</v>
          </cell>
          <cell r="G202">
            <v>17448108</v>
          </cell>
          <cell r="H202">
            <v>5432824</v>
          </cell>
        </row>
        <row r="203">
          <cell r="A203">
            <v>290000</v>
          </cell>
          <cell r="B203" t="str">
            <v>Vendor Advance Contra</v>
          </cell>
          <cell r="C203">
            <v>0</v>
          </cell>
          <cell r="D203">
            <v>1</v>
          </cell>
          <cell r="E203">
            <v>0</v>
          </cell>
          <cell r="G203">
            <v>0</v>
          </cell>
          <cell r="H203">
            <v>1</v>
          </cell>
        </row>
        <row r="204">
          <cell r="A204">
            <v>300001</v>
          </cell>
          <cell r="B204" t="str">
            <v>Hardware Sales-Domestic-Networking</v>
          </cell>
          <cell r="C204">
            <v>-373270680</v>
          </cell>
          <cell r="D204">
            <v>-451681467</v>
          </cell>
          <cell r="E204">
            <v>-373270680.30000001</v>
          </cell>
          <cell r="G204">
            <v>-373270680.30000001</v>
          </cell>
          <cell r="H204">
            <v>-451681467.44</v>
          </cell>
        </row>
        <row r="205">
          <cell r="A205">
            <v>300002</v>
          </cell>
          <cell r="B205" t="str">
            <v>Hardware Sales-Exports-Networking</v>
          </cell>
          <cell r="C205">
            <v>0</v>
          </cell>
          <cell r="D205">
            <v>-2019449</v>
          </cell>
          <cell r="E205">
            <v>0</v>
          </cell>
          <cell r="G205">
            <v>0</v>
          </cell>
          <cell r="H205">
            <v>-2019449</v>
          </cell>
        </row>
        <row r="206">
          <cell r="A206">
            <v>300101</v>
          </cell>
          <cell r="B206" t="str">
            <v>Hardware Sales-Domestic-Internet Services</v>
          </cell>
          <cell r="C206">
            <v>0</v>
          </cell>
          <cell r="D206">
            <v>-404000</v>
          </cell>
          <cell r="E206">
            <v>0</v>
          </cell>
          <cell r="G206">
            <v>0</v>
          </cell>
          <cell r="H206">
            <v>-404000</v>
          </cell>
        </row>
        <row r="207">
          <cell r="A207">
            <v>301001</v>
          </cell>
          <cell r="B207" t="str">
            <v>Bandwidth-Networking</v>
          </cell>
          <cell r="C207">
            <v>-53521992</v>
          </cell>
          <cell r="D207">
            <v>-144513795</v>
          </cell>
          <cell r="E207">
            <v>-53521991.829999998</v>
          </cell>
          <cell r="G207">
            <v>-53521991.829999998</v>
          </cell>
          <cell r="H207">
            <v>-144513794.53999999</v>
          </cell>
        </row>
        <row r="208">
          <cell r="A208">
            <v>301002</v>
          </cell>
          <cell r="B208" t="str">
            <v>Annual Maintenance Charges-Networking</v>
          </cell>
          <cell r="C208">
            <v>-155194820</v>
          </cell>
          <cell r="D208">
            <v>-130110515</v>
          </cell>
          <cell r="E208">
            <v>-155194819.72999999</v>
          </cell>
          <cell r="G208">
            <v>-155194819.72999999</v>
          </cell>
          <cell r="H208">
            <v>-130110514.64</v>
          </cell>
        </row>
        <row r="209">
          <cell r="A209">
            <v>301003</v>
          </cell>
          <cell r="B209" t="str">
            <v>One time Charges-Networking</v>
          </cell>
          <cell r="C209">
            <v>-57813230</v>
          </cell>
          <cell r="D209">
            <v>-84742759</v>
          </cell>
          <cell r="E209">
            <v>-57813230.310000002</v>
          </cell>
          <cell r="G209">
            <v>-57813230.310000002</v>
          </cell>
          <cell r="H209">
            <v>-84742759.239999995</v>
          </cell>
        </row>
        <row r="210">
          <cell r="A210">
            <v>301004</v>
          </cell>
          <cell r="B210" t="str">
            <v>Network Monitoring - Networking.</v>
          </cell>
          <cell r="C210">
            <v>-29977750</v>
          </cell>
          <cell r="D210">
            <v>-20284282</v>
          </cell>
          <cell r="E210">
            <v>-29977749.940000001</v>
          </cell>
          <cell r="G210">
            <v>-29977749.940000001</v>
          </cell>
          <cell r="H210">
            <v>-20284281.809999999</v>
          </cell>
        </row>
        <row r="211">
          <cell r="A211">
            <v>301005</v>
          </cell>
          <cell r="B211" t="str">
            <v>Shifting Charges-Networking</v>
          </cell>
          <cell r="C211">
            <v>-2536960</v>
          </cell>
          <cell r="D211">
            <v>-540000</v>
          </cell>
          <cell r="E211">
            <v>-2536960</v>
          </cell>
          <cell r="G211">
            <v>-2536960</v>
          </cell>
          <cell r="H211">
            <v>-540000</v>
          </cell>
        </row>
        <row r="212">
          <cell r="A212">
            <v>301006</v>
          </cell>
          <cell r="B212" t="str">
            <v>Rental Income-Networking</v>
          </cell>
          <cell r="C212">
            <v>-8731156</v>
          </cell>
          <cell r="D212">
            <v>-8829877</v>
          </cell>
          <cell r="E212">
            <v>-8731156.1699999999</v>
          </cell>
          <cell r="G212">
            <v>-8731156.1699999999</v>
          </cell>
          <cell r="H212">
            <v>-8829877.3200000003</v>
          </cell>
        </row>
        <row r="213">
          <cell r="A213">
            <v>301007</v>
          </cell>
          <cell r="B213" t="str">
            <v>Manage Network Services - Networking</v>
          </cell>
          <cell r="C213">
            <v>-1712353</v>
          </cell>
          <cell r="D213">
            <v>-1821457</v>
          </cell>
          <cell r="E213">
            <v>-1712353.32</v>
          </cell>
          <cell r="G213">
            <v>-1712353.32</v>
          </cell>
          <cell r="H213">
            <v>-1821457</v>
          </cell>
        </row>
        <row r="214">
          <cell r="A214">
            <v>301008</v>
          </cell>
          <cell r="B214" t="str">
            <v>Security Services</v>
          </cell>
          <cell r="C214">
            <v>-929174</v>
          </cell>
          <cell r="D214">
            <v>-401288</v>
          </cell>
          <cell r="E214">
            <v>-929174.04</v>
          </cell>
          <cell r="G214">
            <v>-929174.04</v>
          </cell>
          <cell r="H214">
            <v>-401287.63</v>
          </cell>
        </row>
        <row r="215">
          <cell r="A215">
            <v>301012</v>
          </cell>
          <cell r="B215" t="str">
            <v>Global Support-Networking</v>
          </cell>
          <cell r="C215">
            <v>-403044</v>
          </cell>
          <cell r="D215">
            <v>-21581221</v>
          </cell>
          <cell r="E215">
            <v>-403044.24</v>
          </cell>
          <cell r="G215">
            <v>-403044.24</v>
          </cell>
          <cell r="H215">
            <v>-21581221.079999998</v>
          </cell>
        </row>
        <row r="216">
          <cell r="A216">
            <v>301013</v>
          </cell>
          <cell r="B216" t="str">
            <v>Warranty Repairs</v>
          </cell>
          <cell r="C216">
            <v>-7081969</v>
          </cell>
          <cell r="D216">
            <v>-8507322</v>
          </cell>
          <cell r="E216">
            <v>-7081968.8200000003</v>
          </cell>
          <cell r="G216">
            <v>-7081968.8200000003</v>
          </cell>
          <cell r="H216">
            <v>-8507321.5999999996</v>
          </cell>
        </row>
        <row r="217">
          <cell r="A217">
            <v>301014</v>
          </cell>
          <cell r="B217" t="str">
            <v>Others-Networking</v>
          </cell>
          <cell r="C217">
            <v>-9742938</v>
          </cell>
          <cell r="D217">
            <v>-650416</v>
          </cell>
          <cell r="E217">
            <v>-9742938</v>
          </cell>
          <cell r="G217">
            <v>-9742938</v>
          </cell>
          <cell r="H217">
            <v>-650416</v>
          </cell>
        </row>
        <row r="218">
          <cell r="A218">
            <v>301015</v>
          </cell>
          <cell r="B218" t="str">
            <v>Satellite Access Charges-Networking</v>
          </cell>
          <cell r="C218">
            <v>-41412854</v>
          </cell>
          <cell r="D218">
            <v>-75389212</v>
          </cell>
          <cell r="E218">
            <v>-41412854.369999997</v>
          </cell>
          <cell r="G218">
            <v>-41412854.369999997</v>
          </cell>
          <cell r="H218">
            <v>-75389211.640000001</v>
          </cell>
        </row>
        <row r="219">
          <cell r="A219">
            <v>301016</v>
          </cell>
          <cell r="B219" t="str">
            <v>SCPC Links Bandwidth - Networking</v>
          </cell>
          <cell r="C219">
            <v>-329862088</v>
          </cell>
          <cell r="D219">
            <v>-172935630</v>
          </cell>
          <cell r="E219">
            <v>-329862088.12</v>
          </cell>
          <cell r="G219">
            <v>-329862088.12</v>
          </cell>
          <cell r="H219">
            <v>-172935630.18000001</v>
          </cell>
        </row>
        <row r="220">
          <cell r="A220">
            <v>301101</v>
          </cell>
          <cell r="B220" t="str">
            <v>One time Charges-Internet</v>
          </cell>
          <cell r="C220">
            <v>-4321990</v>
          </cell>
          <cell r="D220">
            <v>-2345115</v>
          </cell>
          <cell r="E220">
            <v>-4321990.05</v>
          </cell>
          <cell r="G220">
            <v>-4321990.05</v>
          </cell>
          <cell r="H220">
            <v>-2345114.7000000002</v>
          </cell>
        </row>
        <row r="221">
          <cell r="A221">
            <v>301102</v>
          </cell>
          <cell r="B221" t="str">
            <v>Rental Income-Internet</v>
          </cell>
          <cell r="C221">
            <v>-78000</v>
          </cell>
          <cell r="D221">
            <v>-88897</v>
          </cell>
          <cell r="E221">
            <v>-78000</v>
          </cell>
          <cell r="G221">
            <v>-78000</v>
          </cell>
          <cell r="H221">
            <v>-88897</v>
          </cell>
        </row>
        <row r="222">
          <cell r="A222">
            <v>301103</v>
          </cell>
          <cell r="B222" t="str">
            <v>Net Access Charges-Internet</v>
          </cell>
          <cell r="C222">
            <v>-6575588</v>
          </cell>
          <cell r="D222">
            <v>-3381007</v>
          </cell>
          <cell r="E222">
            <v>-6575588.2800000003</v>
          </cell>
          <cell r="G222">
            <v>-6575588.2800000003</v>
          </cell>
          <cell r="H222">
            <v>-3381007.2</v>
          </cell>
        </row>
        <row r="223">
          <cell r="A223">
            <v>301104</v>
          </cell>
          <cell r="B223" t="str">
            <v>Satellite Access Charges-Internet</v>
          </cell>
          <cell r="C223">
            <v>0</v>
          </cell>
          <cell r="D223">
            <v>0</v>
          </cell>
          <cell r="E223">
            <v>0</v>
          </cell>
          <cell r="G223">
            <v>0</v>
          </cell>
          <cell r="H223">
            <v>0</v>
          </cell>
        </row>
        <row r="224">
          <cell r="A224">
            <v>301105</v>
          </cell>
          <cell r="B224" t="str">
            <v>Hosting Charges-Internet</v>
          </cell>
          <cell r="C224">
            <v>-1056715</v>
          </cell>
          <cell r="D224">
            <v>-563176</v>
          </cell>
          <cell r="E224">
            <v>-1056714.95</v>
          </cell>
          <cell r="G224">
            <v>-1056714.95</v>
          </cell>
          <cell r="H224">
            <v>-563175.81000000006</v>
          </cell>
        </row>
        <row r="225">
          <cell r="A225">
            <v>301106</v>
          </cell>
          <cell r="B225" t="str">
            <v>Annual Maintenance Charges-Internet</v>
          </cell>
          <cell r="C225">
            <v>0</v>
          </cell>
          <cell r="D225">
            <v>-3266</v>
          </cell>
          <cell r="E225">
            <v>0</v>
          </cell>
          <cell r="G225">
            <v>0</v>
          </cell>
          <cell r="H225">
            <v>-3266.13</v>
          </cell>
        </row>
        <row r="226">
          <cell r="A226">
            <v>301107</v>
          </cell>
          <cell r="B226" t="str">
            <v>Bandwidth-Internet</v>
          </cell>
          <cell r="C226">
            <v>-172833</v>
          </cell>
          <cell r="D226">
            <v>0</v>
          </cell>
          <cell r="E226">
            <v>-172833.39</v>
          </cell>
          <cell r="G226">
            <v>-172833.39</v>
          </cell>
          <cell r="H226">
            <v>0</v>
          </cell>
        </row>
        <row r="227">
          <cell r="A227">
            <v>301108</v>
          </cell>
          <cell r="B227" t="str">
            <v>Co Location Charges</v>
          </cell>
          <cell r="C227">
            <v>-5996310</v>
          </cell>
          <cell r="D227">
            <v>-1412361</v>
          </cell>
          <cell r="E227">
            <v>-5996310.0099999998</v>
          </cell>
          <cell r="G227">
            <v>-5996310.0099999998</v>
          </cell>
          <cell r="H227">
            <v>-1412360.94</v>
          </cell>
        </row>
        <row r="228">
          <cell r="A228">
            <v>301109</v>
          </cell>
          <cell r="B228" t="str">
            <v>Internet - Dial up charges</v>
          </cell>
          <cell r="C228">
            <v>0</v>
          </cell>
          <cell r="D228">
            <v>-3000</v>
          </cell>
          <cell r="E228">
            <v>0</v>
          </cell>
          <cell r="G228">
            <v>0</v>
          </cell>
          <cell r="H228">
            <v>-3000</v>
          </cell>
        </row>
        <row r="229">
          <cell r="A229">
            <v>301112</v>
          </cell>
          <cell r="B229" t="str">
            <v>Internet - Transactions.</v>
          </cell>
          <cell r="C229">
            <v>-2238583</v>
          </cell>
          <cell r="D229">
            <v>-10427874</v>
          </cell>
          <cell r="E229">
            <v>-2238582.85</v>
          </cell>
          <cell r="G229">
            <v>-2238582.85</v>
          </cell>
          <cell r="H229">
            <v>-10427873.52</v>
          </cell>
        </row>
        <row r="230">
          <cell r="A230">
            <v>301114</v>
          </cell>
          <cell r="B230" t="str">
            <v>Internet - Administration Services</v>
          </cell>
          <cell r="C230">
            <v>-45733</v>
          </cell>
          <cell r="D230">
            <v>0</v>
          </cell>
          <cell r="E230">
            <v>-45733.33</v>
          </cell>
          <cell r="G230">
            <v>-45733.33</v>
          </cell>
          <cell r="H230">
            <v>0</v>
          </cell>
        </row>
        <row r="231">
          <cell r="A231">
            <v>301202</v>
          </cell>
          <cell r="B231" t="str">
            <v>IDL - Corporate Training Fees</v>
          </cell>
          <cell r="C231">
            <v>-2854277</v>
          </cell>
          <cell r="D231">
            <v>0</v>
          </cell>
          <cell r="E231">
            <v>-2854277</v>
          </cell>
          <cell r="G231">
            <v>-2854277</v>
          </cell>
          <cell r="H231">
            <v>0</v>
          </cell>
        </row>
        <row r="232">
          <cell r="A232">
            <v>301203</v>
          </cell>
          <cell r="B232" t="str">
            <v>IDL - Course Fee Revenue</v>
          </cell>
          <cell r="C232">
            <v>-26520737</v>
          </cell>
          <cell r="D232">
            <v>-153036</v>
          </cell>
          <cell r="E232">
            <v>-26520737.43</v>
          </cell>
          <cell r="G232">
            <v>-26520737.43</v>
          </cell>
          <cell r="H232">
            <v>-153036</v>
          </cell>
        </row>
        <row r="233">
          <cell r="A233">
            <v>301204</v>
          </cell>
          <cell r="B233" t="str">
            <v>IDL - License Fee Revenue</v>
          </cell>
          <cell r="C233">
            <v>-7400000</v>
          </cell>
          <cell r="D233">
            <v>-1600000</v>
          </cell>
          <cell r="E233">
            <v>-7400000</v>
          </cell>
          <cell r="G233">
            <v>-7400000</v>
          </cell>
          <cell r="H233">
            <v>-1600000</v>
          </cell>
        </row>
        <row r="234">
          <cell r="A234">
            <v>301207</v>
          </cell>
          <cell r="B234" t="str">
            <v>IDL - Other Income</v>
          </cell>
          <cell r="C234">
            <v>-1537355</v>
          </cell>
          <cell r="D234">
            <v>-190000</v>
          </cell>
          <cell r="E234">
            <v>-1537355.4</v>
          </cell>
          <cell r="G234">
            <v>-1537355.4</v>
          </cell>
          <cell r="H234">
            <v>-190000</v>
          </cell>
        </row>
        <row r="235">
          <cell r="A235">
            <v>301218</v>
          </cell>
          <cell r="B235" t="str">
            <v>IDL - seminal Fees</v>
          </cell>
          <cell r="C235">
            <v>-154110</v>
          </cell>
          <cell r="D235">
            <v>0</v>
          </cell>
          <cell r="E235">
            <v>-154110</v>
          </cell>
          <cell r="G235">
            <v>-154110</v>
          </cell>
          <cell r="H235">
            <v>0</v>
          </cell>
        </row>
        <row r="236">
          <cell r="A236">
            <v>301301</v>
          </cell>
          <cell r="B236" t="str">
            <v>CONSUMER - Jogger 1 Way</v>
          </cell>
          <cell r="C236">
            <v>-8320</v>
          </cell>
          <cell r="D236">
            <v>0</v>
          </cell>
          <cell r="E236">
            <v>-8320</v>
          </cell>
          <cell r="G236">
            <v>-8320</v>
          </cell>
          <cell r="H236">
            <v>0</v>
          </cell>
        </row>
        <row r="237">
          <cell r="A237">
            <v>301302</v>
          </cell>
          <cell r="B237" t="str">
            <v>CONSUMER - Jogger 2 Way</v>
          </cell>
          <cell r="C237">
            <v>-2079715</v>
          </cell>
          <cell r="D237">
            <v>0</v>
          </cell>
          <cell r="E237">
            <v>-2079714.81</v>
          </cell>
          <cell r="G237">
            <v>-2079714.81</v>
          </cell>
          <cell r="H237">
            <v>0</v>
          </cell>
        </row>
        <row r="238">
          <cell r="A238">
            <v>301303</v>
          </cell>
          <cell r="B238" t="str">
            <v>CONSUMER - Runner 1 Way</v>
          </cell>
          <cell r="C238">
            <v>-66394</v>
          </cell>
          <cell r="D238">
            <v>0</v>
          </cell>
          <cell r="E238">
            <v>-66394.399999999994</v>
          </cell>
          <cell r="G238">
            <v>-66394.399999999994</v>
          </cell>
          <cell r="H238">
            <v>0</v>
          </cell>
        </row>
        <row r="239">
          <cell r="A239">
            <v>301304</v>
          </cell>
          <cell r="B239" t="str">
            <v>CONSUMER - Runner 2 Way</v>
          </cell>
          <cell r="C239">
            <v>-582381</v>
          </cell>
          <cell r="D239">
            <v>0</v>
          </cell>
          <cell r="E239">
            <v>-582380.75</v>
          </cell>
          <cell r="G239">
            <v>-582380.75</v>
          </cell>
          <cell r="H239">
            <v>0</v>
          </cell>
        </row>
        <row r="240">
          <cell r="A240">
            <v>301305</v>
          </cell>
          <cell r="B240" t="str">
            <v>CONSUMER - Sprinter 1 Way</v>
          </cell>
          <cell r="C240">
            <v>129362</v>
          </cell>
          <cell r="D240">
            <v>0</v>
          </cell>
          <cell r="E240">
            <v>129362</v>
          </cell>
          <cell r="G240">
            <v>129362</v>
          </cell>
          <cell r="H240">
            <v>0</v>
          </cell>
        </row>
        <row r="241">
          <cell r="A241">
            <v>301306</v>
          </cell>
          <cell r="B241" t="str">
            <v>CONSUMER - Sprinter 2 Way</v>
          </cell>
          <cell r="C241">
            <v>-343400</v>
          </cell>
          <cell r="D241">
            <v>0</v>
          </cell>
          <cell r="E241">
            <v>-343400</v>
          </cell>
          <cell r="G241">
            <v>-343400</v>
          </cell>
          <cell r="H241">
            <v>0</v>
          </cell>
        </row>
        <row r="242">
          <cell r="A242">
            <v>310001</v>
          </cell>
          <cell r="B242" t="str">
            <v>Commission - Networking</v>
          </cell>
          <cell r="C242">
            <v>-27518815</v>
          </cell>
          <cell r="D242">
            <v>-8728206</v>
          </cell>
          <cell r="E242">
            <v>-27518815.059999999</v>
          </cell>
          <cell r="G242">
            <v>-27518815.059999999</v>
          </cell>
          <cell r="H242">
            <v>-8728206</v>
          </cell>
        </row>
        <row r="243">
          <cell r="A243">
            <v>310004</v>
          </cell>
          <cell r="B243" t="str">
            <v>Income from Warranty Support</v>
          </cell>
          <cell r="C243">
            <v>-8405516</v>
          </cell>
          <cell r="D243">
            <v>-3325502</v>
          </cell>
          <cell r="E243">
            <v>-8405516</v>
          </cell>
          <cell r="G243">
            <v>-8405516</v>
          </cell>
          <cell r="H243">
            <v>-3325502</v>
          </cell>
        </row>
        <row r="244">
          <cell r="A244">
            <v>310005</v>
          </cell>
          <cell r="B244" t="str">
            <v>Income from Logistics Support</v>
          </cell>
          <cell r="C244">
            <v>-3600000</v>
          </cell>
          <cell r="D244">
            <v>-3900000</v>
          </cell>
          <cell r="E244">
            <v>-3600000</v>
          </cell>
          <cell r="G244">
            <v>-3600000</v>
          </cell>
          <cell r="H244">
            <v>-3900000</v>
          </cell>
        </row>
        <row r="245">
          <cell r="A245">
            <v>310101</v>
          </cell>
          <cell r="B245" t="str">
            <v>Interest on FD with Banks.</v>
          </cell>
          <cell r="C245">
            <v>-49218</v>
          </cell>
          <cell r="D245">
            <v>-17665</v>
          </cell>
          <cell r="E245">
            <v>-49218.14</v>
          </cell>
          <cell r="G245">
            <v>-49218.14</v>
          </cell>
          <cell r="H245">
            <v>-17665.39</v>
          </cell>
        </row>
        <row r="246">
          <cell r="A246">
            <v>310201</v>
          </cell>
          <cell r="B246" t="str">
            <v>Profit on Sale of Assets.</v>
          </cell>
          <cell r="C246">
            <v>-972325</v>
          </cell>
          <cell r="D246">
            <v>-7034700</v>
          </cell>
          <cell r="E246">
            <v>-972325.39</v>
          </cell>
          <cell r="G246">
            <v>-972325.39</v>
          </cell>
          <cell r="H246">
            <v>-7034700.4699999997</v>
          </cell>
        </row>
        <row r="247">
          <cell r="A247">
            <v>310301</v>
          </cell>
          <cell r="B247" t="str">
            <v>Misc. Income - Scrap Sales</v>
          </cell>
          <cell r="C247">
            <v>-35100</v>
          </cell>
          <cell r="D247">
            <v>-23181</v>
          </cell>
          <cell r="E247">
            <v>-35100</v>
          </cell>
          <cell r="G247">
            <v>-35100</v>
          </cell>
          <cell r="H247">
            <v>-23181</v>
          </cell>
        </row>
        <row r="248">
          <cell r="A248">
            <v>310302</v>
          </cell>
          <cell r="B248" t="str">
            <v>Miscellaneous  Income</v>
          </cell>
          <cell r="C248">
            <v>-92151</v>
          </cell>
          <cell r="D248">
            <v>-927326</v>
          </cell>
          <cell r="E248">
            <v>-92151</v>
          </cell>
          <cell r="G248">
            <v>-92151</v>
          </cell>
          <cell r="H248">
            <v>-927325.9</v>
          </cell>
        </row>
        <row r="249">
          <cell r="A249">
            <v>310303</v>
          </cell>
          <cell r="B249" t="str">
            <v>Exchange Gain</v>
          </cell>
          <cell r="C249">
            <v>-16454019</v>
          </cell>
          <cell r="D249">
            <v>-378652</v>
          </cell>
          <cell r="E249">
            <v>-16454018.59</v>
          </cell>
          <cell r="G249">
            <v>-16454018.59</v>
          </cell>
          <cell r="H249">
            <v>-378651.58</v>
          </cell>
        </row>
        <row r="250">
          <cell r="A250">
            <v>310304</v>
          </cell>
          <cell r="B250" t="str">
            <v>Income from coordinator charges</v>
          </cell>
          <cell r="C250">
            <v>-1400000</v>
          </cell>
          <cell r="D250">
            <v>0</v>
          </cell>
          <cell r="E250">
            <v>-1400000</v>
          </cell>
          <cell r="G250">
            <v>-1400000</v>
          </cell>
          <cell r="H250">
            <v>0</v>
          </cell>
        </row>
        <row r="251">
          <cell r="A251">
            <v>310305</v>
          </cell>
          <cell r="B251" t="str">
            <v>Credit Balances Written Back</v>
          </cell>
          <cell r="C251">
            <v>-133534</v>
          </cell>
          <cell r="D251">
            <v>0</v>
          </cell>
          <cell r="E251">
            <v>-133534.07999999999</v>
          </cell>
          <cell r="G251">
            <v>-133534.07999999999</v>
          </cell>
          <cell r="H251">
            <v>0</v>
          </cell>
        </row>
        <row r="252">
          <cell r="A252">
            <v>310401</v>
          </cell>
          <cell r="B252" t="str">
            <v>Excess Provision written Back</v>
          </cell>
          <cell r="C252">
            <v>-3720158</v>
          </cell>
          <cell r="D252">
            <v>-3590804</v>
          </cell>
          <cell r="E252">
            <v>-3720158</v>
          </cell>
          <cell r="G252">
            <v>-3720158</v>
          </cell>
          <cell r="H252">
            <v>-3590804</v>
          </cell>
        </row>
        <row r="253">
          <cell r="A253">
            <v>400001</v>
          </cell>
          <cell r="B253" t="str">
            <v>Cost of Goods Sold</v>
          </cell>
          <cell r="C253">
            <v>295495095</v>
          </cell>
          <cell r="D253">
            <v>355725156</v>
          </cell>
          <cell r="E253">
            <v>295495095.10000002</v>
          </cell>
          <cell r="G253">
            <v>295495095.10000002</v>
          </cell>
          <cell r="H253">
            <v>355725156.29000002</v>
          </cell>
        </row>
        <row r="254">
          <cell r="A254">
            <v>400003</v>
          </cell>
          <cell r="B254" t="str">
            <v>C&amp;F Expenses - Imports</v>
          </cell>
          <cell r="C254">
            <v>90090</v>
          </cell>
          <cell r="D254">
            <v>678209</v>
          </cell>
          <cell r="E254">
            <v>90090</v>
          </cell>
          <cell r="G254">
            <v>90090</v>
          </cell>
          <cell r="H254">
            <v>678208.52</v>
          </cell>
        </row>
        <row r="255">
          <cell r="A255">
            <v>400004</v>
          </cell>
          <cell r="B255" t="str">
            <v>Cost of Goods Sold Inventory Adjustment</v>
          </cell>
          <cell r="C255">
            <v>19904107</v>
          </cell>
          <cell r="D255">
            <v>25069034</v>
          </cell>
          <cell r="E255">
            <v>19904106.91</v>
          </cell>
          <cell r="G255">
            <v>19904106.91</v>
          </cell>
          <cell r="H255">
            <v>25069034.34</v>
          </cell>
        </row>
        <row r="256">
          <cell r="A256">
            <v>410001</v>
          </cell>
          <cell r="B256" t="str">
            <v>Basic Salary</v>
          </cell>
          <cell r="C256">
            <v>30057016</v>
          </cell>
          <cell r="D256">
            <v>36176802</v>
          </cell>
          <cell r="E256">
            <v>30057016</v>
          </cell>
          <cell r="G256">
            <v>30057016</v>
          </cell>
          <cell r="H256">
            <v>36176802</v>
          </cell>
        </row>
        <row r="257">
          <cell r="A257">
            <v>410002</v>
          </cell>
          <cell r="B257" t="str">
            <v>House Rent Allowance</v>
          </cell>
          <cell r="C257">
            <v>17275397</v>
          </cell>
          <cell r="D257">
            <v>20509808</v>
          </cell>
          <cell r="E257">
            <v>17275397</v>
          </cell>
          <cell r="G257">
            <v>17275397</v>
          </cell>
          <cell r="H257">
            <v>20509808</v>
          </cell>
        </row>
        <row r="258">
          <cell r="A258">
            <v>410003</v>
          </cell>
          <cell r="B258" t="str">
            <v>Flexible Benefit Plan</v>
          </cell>
          <cell r="C258">
            <v>23332385</v>
          </cell>
          <cell r="D258">
            <v>26751019</v>
          </cell>
          <cell r="E258">
            <v>23332385</v>
          </cell>
          <cell r="G258">
            <v>23332385</v>
          </cell>
          <cell r="H258">
            <v>26751019</v>
          </cell>
        </row>
        <row r="259">
          <cell r="A259">
            <v>410004</v>
          </cell>
          <cell r="B259" t="str">
            <v>Bonus</v>
          </cell>
          <cell r="C259">
            <v>3754827</v>
          </cell>
          <cell r="D259">
            <v>2941067</v>
          </cell>
          <cell r="E259">
            <v>3754827</v>
          </cell>
          <cell r="G259">
            <v>3754827</v>
          </cell>
          <cell r="H259">
            <v>2941067</v>
          </cell>
        </row>
        <row r="260">
          <cell r="A260">
            <v>410005</v>
          </cell>
          <cell r="B260" t="str">
            <v>Night Shift Allowance</v>
          </cell>
          <cell r="C260">
            <v>188558</v>
          </cell>
          <cell r="D260">
            <v>182400</v>
          </cell>
          <cell r="E260">
            <v>188558</v>
          </cell>
          <cell r="G260">
            <v>188558</v>
          </cell>
          <cell r="H260">
            <v>182400</v>
          </cell>
        </row>
        <row r="261">
          <cell r="A261">
            <v>410006</v>
          </cell>
          <cell r="B261" t="str">
            <v>24 Hour Allowance</v>
          </cell>
          <cell r="C261">
            <v>454500</v>
          </cell>
          <cell r="D261">
            <v>412500</v>
          </cell>
          <cell r="E261">
            <v>454500</v>
          </cell>
          <cell r="G261">
            <v>454500</v>
          </cell>
          <cell r="H261">
            <v>412500</v>
          </cell>
        </row>
        <row r="262">
          <cell r="A262">
            <v>410007</v>
          </cell>
          <cell r="B262" t="str">
            <v>Interest Subsidy</v>
          </cell>
          <cell r="C262">
            <v>274864</v>
          </cell>
          <cell r="D262">
            <v>574784</v>
          </cell>
          <cell r="E262">
            <v>274864</v>
          </cell>
          <cell r="G262">
            <v>274864</v>
          </cell>
          <cell r="H262">
            <v>574784</v>
          </cell>
        </row>
        <row r="263">
          <cell r="A263">
            <v>410008</v>
          </cell>
          <cell r="B263" t="str">
            <v>Ex-gratia</v>
          </cell>
          <cell r="C263">
            <v>615000</v>
          </cell>
          <cell r="D263">
            <v>2299720</v>
          </cell>
          <cell r="E263">
            <v>615000</v>
          </cell>
          <cell r="G263">
            <v>615000</v>
          </cell>
          <cell r="H263">
            <v>2299720</v>
          </cell>
        </row>
        <row r="264">
          <cell r="A264">
            <v>410009</v>
          </cell>
          <cell r="B264" t="str">
            <v>Joining Bonus</v>
          </cell>
          <cell r="C264">
            <v>116185</v>
          </cell>
          <cell r="D264">
            <v>182660</v>
          </cell>
          <cell r="E264">
            <v>116185</v>
          </cell>
          <cell r="G264">
            <v>116185</v>
          </cell>
          <cell r="H264">
            <v>182660</v>
          </cell>
        </row>
        <row r="265">
          <cell r="A265">
            <v>410010</v>
          </cell>
          <cell r="B265" t="str">
            <v>Leave Encashment</v>
          </cell>
          <cell r="C265">
            <v>1047564</v>
          </cell>
          <cell r="D265">
            <v>0</v>
          </cell>
          <cell r="E265">
            <v>1047564</v>
          </cell>
          <cell r="G265">
            <v>1047564</v>
          </cell>
          <cell r="H265">
            <v>0</v>
          </cell>
        </row>
        <row r="266">
          <cell r="A266">
            <v>410011</v>
          </cell>
          <cell r="B266" t="str">
            <v>Gratuity</v>
          </cell>
          <cell r="C266">
            <v>1753699</v>
          </cell>
          <cell r="D266">
            <v>1961305</v>
          </cell>
          <cell r="E266">
            <v>1753699.45</v>
          </cell>
          <cell r="G266">
            <v>1753699.45</v>
          </cell>
          <cell r="H266">
            <v>1961305</v>
          </cell>
        </row>
        <row r="267">
          <cell r="A267">
            <v>410012</v>
          </cell>
          <cell r="B267" t="str">
            <v>Management Incentive Plan</v>
          </cell>
          <cell r="C267">
            <v>13263859</v>
          </cell>
          <cell r="D267">
            <v>3005535</v>
          </cell>
          <cell r="E267">
            <v>13263859</v>
          </cell>
          <cell r="G267">
            <v>13263859</v>
          </cell>
          <cell r="H267">
            <v>3005535</v>
          </cell>
        </row>
        <row r="268">
          <cell r="A268">
            <v>410013</v>
          </cell>
          <cell r="B268" t="str">
            <v>Stipend</v>
          </cell>
          <cell r="C268">
            <v>968922</v>
          </cell>
          <cell r="D268">
            <v>174248</v>
          </cell>
          <cell r="E268">
            <v>968922</v>
          </cell>
          <cell r="G268">
            <v>968922</v>
          </cell>
          <cell r="H268">
            <v>174248</v>
          </cell>
        </row>
        <row r="269">
          <cell r="A269">
            <v>410014</v>
          </cell>
          <cell r="B269" t="str">
            <v>Transfer Allowance</v>
          </cell>
          <cell r="C269">
            <v>117844</v>
          </cell>
          <cell r="D269">
            <v>116811</v>
          </cell>
          <cell r="E269">
            <v>117844</v>
          </cell>
          <cell r="G269">
            <v>117844</v>
          </cell>
          <cell r="H269">
            <v>116811</v>
          </cell>
        </row>
        <row r="270">
          <cell r="A270">
            <v>410015</v>
          </cell>
          <cell r="B270" t="str">
            <v>Professional Development  Allowance</v>
          </cell>
          <cell r="C270">
            <v>18951</v>
          </cell>
          <cell r="D270">
            <v>17580</v>
          </cell>
          <cell r="E270">
            <v>18951</v>
          </cell>
          <cell r="G270">
            <v>18951</v>
          </cell>
          <cell r="H270">
            <v>17580</v>
          </cell>
        </row>
        <row r="271">
          <cell r="A271">
            <v>410016</v>
          </cell>
          <cell r="B271" t="str">
            <v>Conveyance Allowance</v>
          </cell>
          <cell r="C271">
            <v>43720</v>
          </cell>
          <cell r="D271">
            <v>40293</v>
          </cell>
          <cell r="E271">
            <v>43720</v>
          </cell>
          <cell r="G271">
            <v>43720</v>
          </cell>
          <cell r="H271">
            <v>40293</v>
          </cell>
        </row>
        <row r="272">
          <cell r="A272">
            <v>410017</v>
          </cell>
          <cell r="B272" t="str">
            <v>Outfit  Allowance</v>
          </cell>
          <cell r="C272">
            <v>9482</v>
          </cell>
          <cell r="D272">
            <v>8796</v>
          </cell>
          <cell r="E272">
            <v>9482</v>
          </cell>
          <cell r="G272">
            <v>9482</v>
          </cell>
          <cell r="H272">
            <v>8796</v>
          </cell>
        </row>
        <row r="273">
          <cell r="A273">
            <v>410018</v>
          </cell>
          <cell r="B273" t="str">
            <v>Special  Allowance</v>
          </cell>
          <cell r="C273">
            <v>3628136</v>
          </cell>
          <cell r="D273">
            <v>4125646</v>
          </cell>
          <cell r="E273">
            <v>3628136</v>
          </cell>
          <cell r="G273">
            <v>3628136</v>
          </cell>
          <cell r="H273">
            <v>4125646</v>
          </cell>
        </row>
        <row r="274">
          <cell r="A274">
            <v>410101</v>
          </cell>
          <cell r="B274" t="str">
            <v>Employer's Contribution to PF</v>
          </cell>
          <cell r="C274">
            <v>2301493</v>
          </cell>
          <cell r="D274">
            <v>2824115</v>
          </cell>
          <cell r="E274">
            <v>2301493</v>
          </cell>
          <cell r="G274">
            <v>2301493</v>
          </cell>
          <cell r="H274">
            <v>2824115</v>
          </cell>
        </row>
        <row r="275">
          <cell r="A275">
            <v>410102</v>
          </cell>
          <cell r="B275" t="str">
            <v>Employer's Contribution to FPF</v>
          </cell>
          <cell r="C275">
            <v>1414045</v>
          </cell>
          <cell r="D275">
            <v>1602399</v>
          </cell>
          <cell r="E275">
            <v>1414045</v>
          </cell>
          <cell r="G275">
            <v>1414045</v>
          </cell>
          <cell r="H275">
            <v>1602399</v>
          </cell>
        </row>
        <row r="276">
          <cell r="A276">
            <v>410103</v>
          </cell>
          <cell r="B276" t="str">
            <v>PF Administration Charges</v>
          </cell>
          <cell r="C276">
            <v>54483</v>
          </cell>
          <cell r="D276">
            <v>70377</v>
          </cell>
          <cell r="E276">
            <v>54483</v>
          </cell>
          <cell r="G276">
            <v>54483</v>
          </cell>
          <cell r="H276">
            <v>70377</v>
          </cell>
        </row>
        <row r="277">
          <cell r="A277">
            <v>410104</v>
          </cell>
          <cell r="B277" t="str">
            <v>DLI Charges</v>
          </cell>
          <cell r="C277">
            <v>85200</v>
          </cell>
          <cell r="D277">
            <v>99394</v>
          </cell>
          <cell r="E277">
            <v>85200</v>
          </cell>
          <cell r="G277">
            <v>85200</v>
          </cell>
          <cell r="H277">
            <v>99394</v>
          </cell>
        </row>
        <row r="278">
          <cell r="A278">
            <v>410105</v>
          </cell>
          <cell r="B278" t="str">
            <v>DLI  Administration Charges</v>
          </cell>
          <cell r="C278">
            <v>1568</v>
          </cell>
          <cell r="D278">
            <v>1987</v>
          </cell>
          <cell r="E278">
            <v>1568</v>
          </cell>
          <cell r="G278">
            <v>1568</v>
          </cell>
          <cell r="H278">
            <v>1987</v>
          </cell>
        </row>
        <row r="279">
          <cell r="A279">
            <v>410106</v>
          </cell>
          <cell r="B279" t="str">
            <v>ESI Expenses</v>
          </cell>
          <cell r="C279">
            <v>0</v>
          </cell>
          <cell r="D279">
            <v>20844</v>
          </cell>
          <cell r="E279">
            <v>0</v>
          </cell>
          <cell r="G279">
            <v>0</v>
          </cell>
          <cell r="H279">
            <v>20844</v>
          </cell>
        </row>
        <row r="280">
          <cell r="A280">
            <v>410201</v>
          </cell>
          <cell r="B280" t="str">
            <v>Refreshments</v>
          </cell>
          <cell r="C280">
            <v>612892</v>
          </cell>
          <cell r="D280">
            <v>909923</v>
          </cell>
          <cell r="E280">
            <v>612892</v>
          </cell>
          <cell r="G280">
            <v>612892</v>
          </cell>
          <cell r="H280">
            <v>909922.5</v>
          </cell>
        </row>
        <row r="281">
          <cell r="A281">
            <v>410202</v>
          </cell>
          <cell r="B281" t="str">
            <v>Relocation Expenses</v>
          </cell>
          <cell r="C281">
            <v>314753</v>
          </cell>
          <cell r="D281">
            <v>382806</v>
          </cell>
          <cell r="E281">
            <v>314753</v>
          </cell>
          <cell r="G281">
            <v>314753</v>
          </cell>
          <cell r="H281">
            <v>382806</v>
          </cell>
        </row>
        <row r="282">
          <cell r="A282">
            <v>410203</v>
          </cell>
          <cell r="B282" t="str">
            <v>Awards &amp; Gifts</v>
          </cell>
          <cell r="C282">
            <v>1547900</v>
          </cell>
          <cell r="D282">
            <v>870969</v>
          </cell>
          <cell r="E282">
            <v>1547900</v>
          </cell>
          <cell r="G282">
            <v>1547900</v>
          </cell>
          <cell r="H282">
            <v>870969</v>
          </cell>
        </row>
        <row r="283">
          <cell r="A283">
            <v>410204</v>
          </cell>
          <cell r="B283" t="str">
            <v>Pantry Expenses</v>
          </cell>
          <cell r="C283">
            <v>1279092</v>
          </cell>
          <cell r="D283">
            <v>1260549</v>
          </cell>
          <cell r="E283">
            <v>1279092</v>
          </cell>
          <cell r="G283">
            <v>1279092</v>
          </cell>
          <cell r="H283">
            <v>1260548.6000000001</v>
          </cell>
        </row>
        <row r="284">
          <cell r="A284">
            <v>410205</v>
          </cell>
          <cell r="B284" t="str">
            <v>Cafetaria Expenses</v>
          </cell>
          <cell r="C284">
            <v>152716</v>
          </cell>
          <cell r="D284">
            <v>405414</v>
          </cell>
          <cell r="E284">
            <v>152715.5</v>
          </cell>
          <cell r="G284">
            <v>152715.5</v>
          </cell>
          <cell r="H284">
            <v>405414.12</v>
          </cell>
        </row>
        <row r="285">
          <cell r="A285">
            <v>410206</v>
          </cell>
          <cell r="B285" t="str">
            <v>Lunch Reimbursement</v>
          </cell>
          <cell r="C285">
            <v>3618</v>
          </cell>
          <cell r="D285">
            <v>108978</v>
          </cell>
          <cell r="E285">
            <v>3618</v>
          </cell>
          <cell r="G285">
            <v>3618</v>
          </cell>
          <cell r="H285">
            <v>108978</v>
          </cell>
        </row>
        <row r="286">
          <cell r="A286">
            <v>410207</v>
          </cell>
          <cell r="B286" t="str">
            <v>QSM Expenses</v>
          </cell>
          <cell r="C286">
            <v>1374528</v>
          </cell>
          <cell r="D286">
            <v>1129717</v>
          </cell>
          <cell r="E286">
            <v>1374528.31</v>
          </cell>
          <cell r="G286">
            <v>1374528.31</v>
          </cell>
          <cell r="H286">
            <v>1129717</v>
          </cell>
        </row>
        <row r="287">
          <cell r="A287">
            <v>410208</v>
          </cell>
          <cell r="B287" t="str">
            <v>Group Medical Insurance</v>
          </cell>
          <cell r="C287">
            <v>1949176</v>
          </cell>
          <cell r="D287">
            <v>1279726</v>
          </cell>
          <cell r="E287">
            <v>1949175.97</v>
          </cell>
          <cell r="G287">
            <v>1949175.97</v>
          </cell>
          <cell r="H287">
            <v>1279726</v>
          </cell>
        </row>
        <row r="288">
          <cell r="A288">
            <v>410209</v>
          </cell>
          <cell r="B288" t="str">
            <v>Personal Accident  Insurance</v>
          </cell>
          <cell r="C288">
            <v>166982</v>
          </cell>
          <cell r="D288">
            <v>189147</v>
          </cell>
          <cell r="E288">
            <v>166982.03</v>
          </cell>
          <cell r="G288">
            <v>166982.03</v>
          </cell>
          <cell r="H288">
            <v>189147</v>
          </cell>
        </row>
        <row r="289">
          <cell r="A289">
            <v>410210</v>
          </cell>
          <cell r="B289" t="str">
            <v>Health Check up</v>
          </cell>
          <cell r="C289">
            <v>86850</v>
          </cell>
          <cell r="D289">
            <v>61971</v>
          </cell>
          <cell r="E289">
            <v>86850</v>
          </cell>
          <cell r="G289">
            <v>86850</v>
          </cell>
          <cell r="H289">
            <v>61971</v>
          </cell>
        </row>
        <row r="290">
          <cell r="A290">
            <v>410211</v>
          </cell>
          <cell r="B290" t="str">
            <v>Medical Reimbursement</v>
          </cell>
          <cell r="C290">
            <v>15393</v>
          </cell>
          <cell r="D290">
            <v>21691</v>
          </cell>
          <cell r="E290">
            <v>15393</v>
          </cell>
          <cell r="G290">
            <v>15393</v>
          </cell>
          <cell r="H290">
            <v>21691</v>
          </cell>
        </row>
        <row r="291">
          <cell r="A291">
            <v>410212</v>
          </cell>
          <cell r="B291" t="str">
            <v>Leave Travel Assistance</v>
          </cell>
          <cell r="C291">
            <v>56665</v>
          </cell>
          <cell r="D291">
            <v>152500</v>
          </cell>
          <cell r="E291">
            <v>56665</v>
          </cell>
          <cell r="G291">
            <v>56665</v>
          </cell>
          <cell r="H291">
            <v>152500</v>
          </cell>
        </row>
        <row r="292">
          <cell r="A292">
            <v>410213</v>
          </cell>
          <cell r="B292" t="str">
            <v>Staff Welfare</v>
          </cell>
          <cell r="C292">
            <v>679920</v>
          </cell>
          <cell r="D292">
            <v>777522</v>
          </cell>
          <cell r="E292">
            <v>679919.6</v>
          </cell>
          <cell r="G292">
            <v>679919.6</v>
          </cell>
          <cell r="H292">
            <v>777521.55</v>
          </cell>
        </row>
        <row r="293">
          <cell r="A293">
            <v>410214</v>
          </cell>
          <cell r="B293" t="str">
            <v>Staff Bus Charges</v>
          </cell>
          <cell r="C293">
            <v>1642212</v>
          </cell>
          <cell r="D293">
            <v>1564568</v>
          </cell>
          <cell r="E293">
            <v>1642212</v>
          </cell>
          <cell r="G293">
            <v>1642212</v>
          </cell>
          <cell r="H293">
            <v>1564568</v>
          </cell>
        </row>
        <row r="294">
          <cell r="A294">
            <v>411001</v>
          </cell>
          <cell r="B294" t="str">
            <v>Rent - Offices</v>
          </cell>
          <cell r="C294">
            <v>21497226</v>
          </cell>
          <cell r="D294">
            <v>22114690</v>
          </cell>
          <cell r="E294">
            <v>21497226</v>
          </cell>
          <cell r="G294">
            <v>21497226</v>
          </cell>
          <cell r="H294">
            <v>22114690</v>
          </cell>
        </row>
        <row r="295">
          <cell r="A295">
            <v>411002</v>
          </cell>
          <cell r="B295" t="str">
            <v>Rent - Employee Residences</v>
          </cell>
          <cell r="C295">
            <v>2404000</v>
          </cell>
          <cell r="D295">
            <v>2018867</v>
          </cell>
          <cell r="E295">
            <v>2404000</v>
          </cell>
          <cell r="G295">
            <v>2404000</v>
          </cell>
          <cell r="H295">
            <v>2018867</v>
          </cell>
        </row>
        <row r="296">
          <cell r="A296">
            <v>411003</v>
          </cell>
          <cell r="B296" t="str">
            <v>Rent - Car Parking</v>
          </cell>
          <cell r="C296">
            <v>74505</v>
          </cell>
          <cell r="D296">
            <v>84879</v>
          </cell>
          <cell r="E296">
            <v>74505</v>
          </cell>
          <cell r="G296">
            <v>74505</v>
          </cell>
          <cell r="H296">
            <v>84879</v>
          </cell>
        </row>
        <row r="297">
          <cell r="A297">
            <v>411004</v>
          </cell>
          <cell r="B297" t="str">
            <v>Brokerage</v>
          </cell>
          <cell r="C297">
            <v>260651</v>
          </cell>
          <cell r="D297">
            <v>348116</v>
          </cell>
          <cell r="E297">
            <v>260651</v>
          </cell>
          <cell r="G297">
            <v>260651</v>
          </cell>
          <cell r="H297">
            <v>348116</v>
          </cell>
        </row>
        <row r="298">
          <cell r="A298">
            <v>411005</v>
          </cell>
          <cell r="B298" t="str">
            <v>IDL - Rent Classroom &amp; Studios</v>
          </cell>
          <cell r="C298">
            <v>2138999</v>
          </cell>
          <cell r="D298">
            <v>0</v>
          </cell>
          <cell r="E298">
            <v>2138999</v>
          </cell>
          <cell r="G298">
            <v>2138999</v>
          </cell>
          <cell r="H298">
            <v>0</v>
          </cell>
        </row>
        <row r="299">
          <cell r="A299">
            <v>411006</v>
          </cell>
          <cell r="B299" t="str">
            <v>Rent - Hub</v>
          </cell>
          <cell r="C299">
            <v>0</v>
          </cell>
          <cell r="D299">
            <v>0</v>
          </cell>
          <cell r="E299">
            <v>0</v>
          </cell>
          <cell r="G299">
            <v>0</v>
          </cell>
          <cell r="H299">
            <v>0</v>
          </cell>
        </row>
        <row r="300">
          <cell r="A300">
            <v>411019</v>
          </cell>
          <cell r="B300" t="str">
            <v>Car Allowance</v>
          </cell>
          <cell r="C300">
            <v>1271015</v>
          </cell>
          <cell r="D300">
            <v>1719755</v>
          </cell>
          <cell r="E300">
            <v>1271015</v>
          </cell>
          <cell r="G300">
            <v>1271015</v>
          </cell>
          <cell r="H300">
            <v>1719755</v>
          </cell>
        </row>
        <row r="301">
          <cell r="A301">
            <v>411101</v>
          </cell>
          <cell r="B301" t="str">
            <v>Lease Rent - Equipment</v>
          </cell>
          <cell r="C301">
            <v>0</v>
          </cell>
          <cell r="D301">
            <v>50341</v>
          </cell>
          <cell r="E301">
            <v>0</v>
          </cell>
          <cell r="G301">
            <v>0</v>
          </cell>
          <cell r="H301">
            <v>50341</v>
          </cell>
        </row>
        <row r="302">
          <cell r="A302">
            <v>411102</v>
          </cell>
          <cell r="B302" t="str">
            <v>Lease Rent - Vehicles</v>
          </cell>
          <cell r="C302">
            <v>884270</v>
          </cell>
          <cell r="D302">
            <v>1081272</v>
          </cell>
          <cell r="E302">
            <v>884270</v>
          </cell>
          <cell r="G302">
            <v>884270</v>
          </cell>
          <cell r="H302">
            <v>1081272</v>
          </cell>
        </row>
        <row r="303">
          <cell r="A303">
            <v>411201</v>
          </cell>
          <cell r="B303" t="str">
            <v>Insurance Stock in Transit</v>
          </cell>
          <cell r="C303">
            <v>8644</v>
          </cell>
          <cell r="D303">
            <v>1469776</v>
          </cell>
          <cell r="E303">
            <v>8644</v>
          </cell>
          <cell r="G303">
            <v>8644</v>
          </cell>
          <cell r="H303">
            <v>1469776</v>
          </cell>
        </row>
        <row r="304">
          <cell r="A304">
            <v>411202</v>
          </cell>
          <cell r="B304" t="str">
            <v>Insurance Fixed Assets.</v>
          </cell>
          <cell r="C304">
            <v>2722356</v>
          </cell>
          <cell r="D304">
            <v>1812708</v>
          </cell>
          <cell r="E304">
            <v>2722356</v>
          </cell>
          <cell r="G304">
            <v>2722356</v>
          </cell>
          <cell r="H304">
            <v>1812708</v>
          </cell>
        </row>
        <row r="305">
          <cell r="A305">
            <v>411203</v>
          </cell>
          <cell r="B305" t="str">
            <v>Insurance - Stocks</v>
          </cell>
          <cell r="C305">
            <v>1743088</v>
          </cell>
          <cell r="D305">
            <v>535229</v>
          </cell>
          <cell r="E305">
            <v>1743087.97</v>
          </cell>
          <cell r="G305">
            <v>1743087.97</v>
          </cell>
          <cell r="H305">
            <v>535228.82999999996</v>
          </cell>
        </row>
        <row r="306">
          <cell r="A306">
            <v>411204</v>
          </cell>
          <cell r="B306" t="str">
            <v>Insurance Vehicles</v>
          </cell>
          <cell r="C306">
            <v>235064</v>
          </cell>
          <cell r="D306">
            <v>292879</v>
          </cell>
          <cell r="E306">
            <v>235064</v>
          </cell>
          <cell r="G306">
            <v>235064</v>
          </cell>
          <cell r="H306">
            <v>292879</v>
          </cell>
        </row>
        <row r="307">
          <cell r="A307">
            <v>411205</v>
          </cell>
          <cell r="B307" t="str">
            <v>Insurance  - Cash</v>
          </cell>
          <cell r="C307">
            <v>8168</v>
          </cell>
          <cell r="D307">
            <v>8005</v>
          </cell>
          <cell r="E307">
            <v>8168.03</v>
          </cell>
          <cell r="G307">
            <v>8168.03</v>
          </cell>
          <cell r="H307">
            <v>8005</v>
          </cell>
        </row>
        <row r="308">
          <cell r="A308">
            <v>411206</v>
          </cell>
          <cell r="B308" t="str">
            <v>Insurance Fidelity Guarantee</v>
          </cell>
          <cell r="C308">
            <v>369946</v>
          </cell>
          <cell r="D308">
            <v>12468</v>
          </cell>
          <cell r="E308">
            <v>369945.97</v>
          </cell>
          <cell r="G308">
            <v>369945.97</v>
          </cell>
          <cell r="H308">
            <v>12468</v>
          </cell>
        </row>
        <row r="309">
          <cell r="A309">
            <v>411207</v>
          </cell>
          <cell r="B309" t="str">
            <v>Insurance Others</v>
          </cell>
          <cell r="C309">
            <v>589838</v>
          </cell>
          <cell r="D309">
            <v>1989599</v>
          </cell>
          <cell r="E309">
            <v>589838.09</v>
          </cell>
          <cell r="G309">
            <v>589838.09</v>
          </cell>
          <cell r="H309">
            <v>1989599</v>
          </cell>
        </row>
        <row r="310">
          <cell r="A310">
            <v>411301</v>
          </cell>
          <cell r="B310" t="str">
            <v>Travelling Domestic</v>
          </cell>
          <cell r="C310">
            <v>14777962</v>
          </cell>
          <cell r="D310">
            <v>12994254</v>
          </cell>
          <cell r="E310">
            <v>14777962.300000001</v>
          </cell>
          <cell r="G310">
            <v>14777962.300000001</v>
          </cell>
          <cell r="H310">
            <v>12994253.560000001</v>
          </cell>
        </row>
        <row r="311">
          <cell r="A311">
            <v>411302</v>
          </cell>
          <cell r="B311" t="str">
            <v>Travelling Foreign</v>
          </cell>
          <cell r="C311">
            <v>2384603</v>
          </cell>
          <cell r="D311">
            <v>15830253</v>
          </cell>
          <cell r="E311">
            <v>2384602.98</v>
          </cell>
          <cell r="G311">
            <v>2384602.98</v>
          </cell>
          <cell r="H311">
            <v>15830253</v>
          </cell>
        </row>
        <row r="312">
          <cell r="A312">
            <v>411303</v>
          </cell>
          <cell r="B312" t="str">
            <v>Travelling Domestic - Training</v>
          </cell>
          <cell r="C312">
            <v>246891</v>
          </cell>
          <cell r="D312">
            <v>475641</v>
          </cell>
          <cell r="E312">
            <v>246891</v>
          </cell>
          <cell r="G312">
            <v>246891</v>
          </cell>
          <cell r="H312">
            <v>475641</v>
          </cell>
        </row>
        <row r="313">
          <cell r="A313">
            <v>411304</v>
          </cell>
          <cell r="B313" t="str">
            <v>Travelling Foreign  - Training</v>
          </cell>
          <cell r="C313">
            <v>0</v>
          </cell>
          <cell r="D313">
            <v>561347</v>
          </cell>
          <cell r="E313">
            <v>0</v>
          </cell>
          <cell r="G313">
            <v>0</v>
          </cell>
          <cell r="H313">
            <v>561347</v>
          </cell>
        </row>
        <row r="314">
          <cell r="A314">
            <v>411305</v>
          </cell>
          <cell r="B314" t="str">
            <v>Local Conveyance</v>
          </cell>
          <cell r="C314">
            <v>2972348</v>
          </cell>
          <cell r="D314">
            <v>2944488</v>
          </cell>
          <cell r="E314">
            <v>2972348.05</v>
          </cell>
          <cell r="G314">
            <v>2972348.05</v>
          </cell>
          <cell r="H314">
            <v>2944488</v>
          </cell>
        </row>
        <row r="315">
          <cell r="A315">
            <v>411306</v>
          </cell>
          <cell r="B315" t="str">
            <v>Taxi Hire Charges</v>
          </cell>
          <cell r="C315">
            <v>262517</v>
          </cell>
          <cell r="D315">
            <v>694639</v>
          </cell>
          <cell r="E315">
            <v>262516.59999999998</v>
          </cell>
          <cell r="G315">
            <v>262516.59999999998</v>
          </cell>
          <cell r="H315">
            <v>694638.76</v>
          </cell>
        </row>
        <row r="316">
          <cell r="A316">
            <v>411307</v>
          </cell>
          <cell r="B316" t="str">
            <v>Vehicle Running &amp; Maintainence</v>
          </cell>
          <cell r="C316">
            <v>3176075</v>
          </cell>
          <cell r="D316">
            <v>4012188</v>
          </cell>
          <cell r="E316">
            <v>3176074.88</v>
          </cell>
          <cell r="G316">
            <v>3176074.88</v>
          </cell>
          <cell r="H316">
            <v>4012187.78</v>
          </cell>
        </row>
        <row r="317">
          <cell r="A317">
            <v>411308</v>
          </cell>
          <cell r="B317" t="str">
            <v>Car Rental</v>
          </cell>
          <cell r="C317">
            <v>2996146</v>
          </cell>
          <cell r="D317">
            <v>2065432</v>
          </cell>
          <cell r="E317">
            <v>2996146</v>
          </cell>
          <cell r="G317">
            <v>2996146</v>
          </cell>
          <cell r="H317">
            <v>2065432</v>
          </cell>
        </row>
        <row r="318">
          <cell r="A318">
            <v>411309</v>
          </cell>
          <cell r="B318" t="str">
            <v>Vehicle Running &amp; Maintainence - Employees</v>
          </cell>
          <cell r="C318">
            <v>1067665</v>
          </cell>
          <cell r="D318">
            <v>18906</v>
          </cell>
          <cell r="E318">
            <v>1067665.25</v>
          </cell>
          <cell r="G318">
            <v>1067665.25</v>
          </cell>
          <cell r="H318">
            <v>18906</v>
          </cell>
        </row>
        <row r="319">
          <cell r="A319">
            <v>411310</v>
          </cell>
          <cell r="B319" t="str">
            <v>Travelling Domestic - Promotions</v>
          </cell>
          <cell r="C319">
            <v>0</v>
          </cell>
          <cell r="D319">
            <v>390851</v>
          </cell>
          <cell r="E319">
            <v>0</v>
          </cell>
          <cell r="G319">
            <v>0</v>
          </cell>
          <cell r="H319">
            <v>390851</v>
          </cell>
        </row>
        <row r="320">
          <cell r="A320">
            <v>411401</v>
          </cell>
          <cell r="B320" t="str">
            <v>VSAT Installation Costs</v>
          </cell>
          <cell r="C320">
            <v>25818978</v>
          </cell>
          <cell r="D320">
            <v>14106756</v>
          </cell>
          <cell r="E320">
            <v>25818978</v>
          </cell>
          <cell r="G320">
            <v>25818978</v>
          </cell>
          <cell r="H320">
            <v>14106756.060000001</v>
          </cell>
        </row>
        <row r="321">
          <cell r="A321">
            <v>411402</v>
          </cell>
          <cell r="B321" t="str">
            <v>VSAT Shifting, Deinstallation &amp; Reinstallation</v>
          </cell>
          <cell r="C321">
            <v>2466384</v>
          </cell>
          <cell r="D321">
            <v>7223994</v>
          </cell>
          <cell r="E321">
            <v>2466384</v>
          </cell>
          <cell r="G321">
            <v>2466384</v>
          </cell>
          <cell r="H321">
            <v>7223994</v>
          </cell>
        </row>
        <row r="322">
          <cell r="A322">
            <v>411403</v>
          </cell>
          <cell r="B322" t="str">
            <v>VSAT Installation Ancillary Costs</v>
          </cell>
          <cell r="C322">
            <v>4087674</v>
          </cell>
          <cell r="D322">
            <v>5539308</v>
          </cell>
          <cell r="E322">
            <v>4087674</v>
          </cell>
          <cell r="G322">
            <v>4087674</v>
          </cell>
          <cell r="H322">
            <v>5539307.96</v>
          </cell>
        </row>
        <row r="323">
          <cell r="A323">
            <v>411501</v>
          </cell>
          <cell r="B323" t="str">
            <v>Printing &amp; Stationery</v>
          </cell>
          <cell r="C323">
            <v>3001244</v>
          </cell>
          <cell r="D323">
            <v>2959757</v>
          </cell>
          <cell r="E323">
            <v>3001244.28</v>
          </cell>
          <cell r="G323">
            <v>3001244.28</v>
          </cell>
          <cell r="H323">
            <v>2959756.53</v>
          </cell>
        </row>
        <row r="324">
          <cell r="A324">
            <v>411601</v>
          </cell>
          <cell r="B324" t="str">
            <v>Professional &amp; Consultancy Services</v>
          </cell>
          <cell r="C324">
            <v>11307887</v>
          </cell>
          <cell r="D324">
            <v>27627052</v>
          </cell>
          <cell r="E324">
            <v>11307886.9</v>
          </cell>
          <cell r="G324">
            <v>11307886.9</v>
          </cell>
          <cell r="H324">
            <v>27627051.510000002</v>
          </cell>
        </row>
        <row r="325">
          <cell r="A325">
            <v>411602</v>
          </cell>
          <cell r="B325" t="str">
            <v>Legal Expenses</v>
          </cell>
          <cell r="C325">
            <v>231821</v>
          </cell>
          <cell r="D325">
            <v>217715</v>
          </cell>
          <cell r="E325">
            <v>231821.25</v>
          </cell>
          <cell r="G325">
            <v>231821.25</v>
          </cell>
          <cell r="H325">
            <v>217715</v>
          </cell>
        </row>
        <row r="326">
          <cell r="A326">
            <v>411603</v>
          </cell>
          <cell r="B326" t="str">
            <v>Internal Audit fee</v>
          </cell>
          <cell r="C326">
            <v>0</v>
          </cell>
          <cell r="D326">
            <v>0</v>
          </cell>
          <cell r="E326">
            <v>0</v>
          </cell>
          <cell r="G326">
            <v>0</v>
          </cell>
          <cell r="H326">
            <v>0</v>
          </cell>
        </row>
        <row r="327">
          <cell r="A327">
            <v>411604</v>
          </cell>
          <cell r="B327" t="str">
            <v>Specialised Services</v>
          </cell>
          <cell r="C327">
            <v>10146022</v>
          </cell>
          <cell r="D327">
            <v>823114</v>
          </cell>
          <cell r="E327">
            <v>10146022.1</v>
          </cell>
          <cell r="G327">
            <v>10146022.1</v>
          </cell>
          <cell r="H327">
            <v>823114</v>
          </cell>
        </row>
        <row r="328">
          <cell r="A328">
            <v>411605</v>
          </cell>
          <cell r="B328" t="str">
            <v>Placement Consultancy Services</v>
          </cell>
          <cell r="C328">
            <v>545419</v>
          </cell>
          <cell r="D328">
            <v>168679</v>
          </cell>
          <cell r="E328">
            <v>545419.43000000005</v>
          </cell>
          <cell r="G328">
            <v>545419.43000000005</v>
          </cell>
          <cell r="H328">
            <v>168679.43</v>
          </cell>
        </row>
        <row r="329">
          <cell r="A329">
            <v>411701</v>
          </cell>
          <cell r="B329" t="str">
            <v>Software Development &amp; Consultancy</v>
          </cell>
          <cell r="C329">
            <v>1969004</v>
          </cell>
          <cell r="D329">
            <v>3902000</v>
          </cell>
          <cell r="E329">
            <v>1969004</v>
          </cell>
          <cell r="G329">
            <v>1969004</v>
          </cell>
          <cell r="H329">
            <v>3902000</v>
          </cell>
        </row>
        <row r="330">
          <cell r="A330">
            <v>411702</v>
          </cell>
          <cell r="B330" t="str">
            <v>Software Expenses</v>
          </cell>
          <cell r="C330">
            <v>1692683</v>
          </cell>
          <cell r="D330">
            <v>1923535</v>
          </cell>
          <cell r="E330">
            <v>1692683.29</v>
          </cell>
          <cell r="G330">
            <v>1692683.29</v>
          </cell>
          <cell r="H330">
            <v>1923535.33</v>
          </cell>
        </row>
        <row r="331">
          <cell r="A331">
            <v>411801</v>
          </cell>
          <cell r="B331" t="str">
            <v>Telephone  Expenses</v>
          </cell>
          <cell r="C331">
            <v>9249327</v>
          </cell>
          <cell r="D331">
            <v>13358987</v>
          </cell>
          <cell r="E331">
            <v>9249326.8399999999</v>
          </cell>
          <cell r="G331">
            <v>9249326.8399999999</v>
          </cell>
          <cell r="H331">
            <v>13358986.5</v>
          </cell>
        </row>
        <row r="332">
          <cell r="A332">
            <v>411802</v>
          </cell>
          <cell r="B332" t="str">
            <v>Cellphone  Expenses</v>
          </cell>
          <cell r="C332">
            <v>3229647</v>
          </cell>
          <cell r="D332">
            <v>4068396</v>
          </cell>
          <cell r="E332">
            <v>3229646.59</v>
          </cell>
          <cell r="G332">
            <v>3229646.59</v>
          </cell>
          <cell r="H332">
            <v>4068395.57</v>
          </cell>
        </row>
        <row r="333">
          <cell r="A333">
            <v>411803</v>
          </cell>
          <cell r="B333" t="str">
            <v>Postage &amp; Courier</v>
          </cell>
          <cell r="C333">
            <v>1143177</v>
          </cell>
          <cell r="D333">
            <v>799661</v>
          </cell>
          <cell r="E333">
            <v>1143177</v>
          </cell>
          <cell r="G333">
            <v>1143177</v>
          </cell>
          <cell r="H333">
            <v>799661.45</v>
          </cell>
        </row>
        <row r="334">
          <cell r="A334">
            <v>411804</v>
          </cell>
          <cell r="B334" t="str">
            <v>Telephone Residence</v>
          </cell>
          <cell r="C334">
            <v>1601326</v>
          </cell>
          <cell r="D334">
            <v>1733175</v>
          </cell>
          <cell r="E334">
            <v>1601326</v>
          </cell>
          <cell r="G334">
            <v>1601326</v>
          </cell>
          <cell r="H334">
            <v>1733175</v>
          </cell>
        </row>
        <row r="335">
          <cell r="A335">
            <v>411805</v>
          </cell>
          <cell r="B335" t="str">
            <v>Internet Account fees</v>
          </cell>
          <cell r="C335">
            <v>10899272</v>
          </cell>
          <cell r="D335">
            <v>8432783</v>
          </cell>
          <cell r="E335">
            <v>10899271.800000001</v>
          </cell>
          <cell r="G335">
            <v>10899271.800000001</v>
          </cell>
          <cell r="H335">
            <v>8432783.3100000005</v>
          </cell>
        </row>
        <row r="336">
          <cell r="A336">
            <v>411806</v>
          </cell>
          <cell r="B336" t="str">
            <v>Leaseline Charges</v>
          </cell>
          <cell r="C336">
            <v>-513602</v>
          </cell>
          <cell r="D336">
            <v>4563208</v>
          </cell>
          <cell r="E336">
            <v>-513602</v>
          </cell>
          <cell r="G336">
            <v>-513602</v>
          </cell>
          <cell r="H336">
            <v>4563207.97</v>
          </cell>
        </row>
        <row r="337">
          <cell r="A337">
            <v>411807</v>
          </cell>
          <cell r="B337" t="str">
            <v>Leaseline Charges for Customers</v>
          </cell>
          <cell r="C337">
            <v>9140818</v>
          </cell>
          <cell r="D337">
            <v>3021204</v>
          </cell>
          <cell r="E337">
            <v>9140817.7400000002</v>
          </cell>
          <cell r="G337">
            <v>9140817.7400000002</v>
          </cell>
          <cell r="H337">
            <v>3021203.5</v>
          </cell>
        </row>
        <row r="338">
          <cell r="A338">
            <v>411901</v>
          </cell>
          <cell r="B338" t="str">
            <v>CAC Charges to HNS</v>
          </cell>
          <cell r="C338">
            <v>6182475</v>
          </cell>
          <cell r="D338">
            <v>4066575</v>
          </cell>
          <cell r="E338">
            <v>6182475</v>
          </cell>
          <cell r="G338">
            <v>6182475</v>
          </cell>
          <cell r="H338">
            <v>4066575</v>
          </cell>
        </row>
        <row r="339">
          <cell r="A339">
            <v>411902</v>
          </cell>
          <cell r="B339" t="str">
            <v>Franchisee Call Charges - VSAT under warranty</v>
          </cell>
          <cell r="C339">
            <v>27500</v>
          </cell>
          <cell r="D339">
            <v>33500</v>
          </cell>
          <cell r="E339">
            <v>27500</v>
          </cell>
          <cell r="G339">
            <v>27500</v>
          </cell>
          <cell r="H339">
            <v>33500</v>
          </cell>
        </row>
        <row r="340">
          <cell r="A340">
            <v>411903</v>
          </cell>
          <cell r="B340" t="str">
            <v>Franchisee Call Charges - VSAT otherthan warranty</v>
          </cell>
          <cell r="C340">
            <v>1074043</v>
          </cell>
          <cell r="D340">
            <v>818550</v>
          </cell>
          <cell r="E340">
            <v>1074043</v>
          </cell>
          <cell r="G340">
            <v>1074043</v>
          </cell>
          <cell r="H340">
            <v>818550</v>
          </cell>
        </row>
        <row r="341">
          <cell r="A341">
            <v>411904</v>
          </cell>
          <cell r="B341" t="str">
            <v>Franchisee AMC  - VSAT under warranty</v>
          </cell>
          <cell r="C341">
            <v>243460</v>
          </cell>
          <cell r="D341">
            <v>232500</v>
          </cell>
          <cell r="E341">
            <v>243460</v>
          </cell>
          <cell r="G341">
            <v>243460</v>
          </cell>
          <cell r="H341">
            <v>232500</v>
          </cell>
        </row>
        <row r="342">
          <cell r="A342">
            <v>411905</v>
          </cell>
          <cell r="B342" t="str">
            <v>Franchisee AMC  - VSAT otherthan warranty</v>
          </cell>
          <cell r="C342">
            <v>14804722</v>
          </cell>
          <cell r="D342">
            <v>8022658</v>
          </cell>
          <cell r="E342">
            <v>14804722</v>
          </cell>
          <cell r="G342">
            <v>14804722</v>
          </cell>
          <cell r="H342">
            <v>8022657.9100000001</v>
          </cell>
        </row>
        <row r="343">
          <cell r="A343">
            <v>411906</v>
          </cell>
          <cell r="B343" t="str">
            <v>Other warranty costs</v>
          </cell>
          <cell r="C343">
            <v>2537686</v>
          </cell>
          <cell r="D343">
            <v>-1143905</v>
          </cell>
          <cell r="E343">
            <v>2537686</v>
          </cell>
          <cell r="G343">
            <v>2537686</v>
          </cell>
          <cell r="H343">
            <v>-1143905</v>
          </cell>
        </row>
        <row r="344">
          <cell r="A344">
            <v>412001</v>
          </cell>
          <cell r="B344" t="str">
            <v>Repairs &amp; Maintainence - Buildings</v>
          </cell>
          <cell r="C344">
            <v>723971</v>
          </cell>
          <cell r="D344">
            <v>509350</v>
          </cell>
          <cell r="E344">
            <v>723971.21</v>
          </cell>
          <cell r="G344">
            <v>723971.21</v>
          </cell>
          <cell r="H344">
            <v>509350.05</v>
          </cell>
        </row>
        <row r="345">
          <cell r="A345">
            <v>412101</v>
          </cell>
          <cell r="B345" t="str">
            <v>Repairs &amp; Maintainence - Plant &amp; Machinery</v>
          </cell>
          <cell r="C345">
            <v>8341112</v>
          </cell>
          <cell r="D345">
            <v>5738721</v>
          </cell>
          <cell r="E345">
            <v>8341111.5899999999</v>
          </cell>
          <cell r="G345">
            <v>8341111.5899999999</v>
          </cell>
          <cell r="H345">
            <v>5738720.5499999998</v>
          </cell>
        </row>
        <row r="346">
          <cell r="A346">
            <v>412201</v>
          </cell>
          <cell r="B346" t="str">
            <v>Repairs &amp; Maintainence - Vehicles</v>
          </cell>
          <cell r="C346">
            <v>13691</v>
          </cell>
          <cell r="D346">
            <v>56663</v>
          </cell>
          <cell r="E346">
            <v>13691</v>
          </cell>
          <cell r="G346">
            <v>13691</v>
          </cell>
          <cell r="H346">
            <v>56663.46</v>
          </cell>
        </row>
        <row r="347">
          <cell r="A347">
            <v>412301</v>
          </cell>
          <cell r="B347" t="str">
            <v>Repairs &amp; Maintainence - Office Eqpt &amp; Fur. &amp; Fix.</v>
          </cell>
          <cell r="C347">
            <v>3643557</v>
          </cell>
          <cell r="D347">
            <v>2057683</v>
          </cell>
          <cell r="E347">
            <v>3643556.75</v>
          </cell>
          <cell r="G347">
            <v>3643556.75</v>
          </cell>
          <cell r="H347">
            <v>2057683.28</v>
          </cell>
        </row>
        <row r="348">
          <cell r="A348">
            <v>412302</v>
          </cell>
          <cell r="B348" t="str">
            <v>Repairs VSAT Equipment - Imported</v>
          </cell>
          <cell r="C348">
            <v>12067176</v>
          </cell>
          <cell r="D348">
            <v>6120098</v>
          </cell>
          <cell r="E348">
            <v>12067176.08</v>
          </cell>
          <cell r="G348">
            <v>12067176.08</v>
          </cell>
          <cell r="H348">
            <v>6120097.5800000001</v>
          </cell>
        </row>
        <row r="349">
          <cell r="A349">
            <v>412303</v>
          </cell>
          <cell r="B349" t="str">
            <v>Repairs VSAT Equipment - Local</v>
          </cell>
          <cell r="C349">
            <v>418900</v>
          </cell>
          <cell r="D349">
            <v>515200</v>
          </cell>
          <cell r="E349">
            <v>418900</v>
          </cell>
          <cell r="G349">
            <v>418900</v>
          </cell>
          <cell r="H349">
            <v>515200</v>
          </cell>
        </row>
        <row r="350">
          <cell r="A350">
            <v>412304</v>
          </cell>
          <cell r="B350" t="str">
            <v>Repairs &amp; Maintainence - Others</v>
          </cell>
          <cell r="C350">
            <v>413301</v>
          </cell>
          <cell r="D350">
            <v>245241</v>
          </cell>
          <cell r="E350">
            <v>413301</v>
          </cell>
          <cell r="G350">
            <v>413301</v>
          </cell>
          <cell r="H350">
            <v>245241</v>
          </cell>
        </row>
        <row r="351">
          <cell r="A351">
            <v>412401</v>
          </cell>
          <cell r="B351" t="str">
            <v>DOT License fee</v>
          </cell>
          <cell r="C351">
            <v>63782600</v>
          </cell>
          <cell r="D351">
            <v>31062034</v>
          </cell>
          <cell r="E351">
            <v>63782600</v>
          </cell>
          <cell r="G351">
            <v>63782600</v>
          </cell>
          <cell r="H351">
            <v>31062034</v>
          </cell>
        </row>
        <row r="352">
          <cell r="A352">
            <v>412402</v>
          </cell>
          <cell r="B352" t="str">
            <v>WPC Royalty</v>
          </cell>
          <cell r="C352">
            <v>0</v>
          </cell>
          <cell r="D352">
            <v>0</v>
          </cell>
          <cell r="E352">
            <v>0</v>
          </cell>
          <cell r="G352">
            <v>0</v>
          </cell>
          <cell r="H352">
            <v>0</v>
          </cell>
        </row>
        <row r="353">
          <cell r="A353">
            <v>412403</v>
          </cell>
          <cell r="B353" t="str">
            <v>WPC Operating  License fee</v>
          </cell>
          <cell r="C353">
            <v>23456515</v>
          </cell>
          <cell r="D353">
            <v>14782040</v>
          </cell>
          <cell r="E353">
            <v>23456515</v>
          </cell>
          <cell r="G353">
            <v>23456515</v>
          </cell>
          <cell r="H353">
            <v>14782040</v>
          </cell>
        </row>
        <row r="354">
          <cell r="A354">
            <v>412404</v>
          </cell>
          <cell r="B354" t="str">
            <v>Satellite Access Charges</v>
          </cell>
          <cell r="C354">
            <v>0</v>
          </cell>
          <cell r="D354">
            <v>0</v>
          </cell>
          <cell r="E354">
            <v>0</v>
          </cell>
          <cell r="G354">
            <v>0</v>
          </cell>
          <cell r="H354">
            <v>0</v>
          </cell>
        </row>
        <row r="355">
          <cell r="A355">
            <v>412501</v>
          </cell>
          <cell r="B355" t="str">
            <v>Statutory Audit fee</v>
          </cell>
          <cell r="C355">
            <v>750000</v>
          </cell>
          <cell r="D355">
            <v>630000</v>
          </cell>
          <cell r="E355">
            <v>750000</v>
          </cell>
          <cell r="G355">
            <v>750000</v>
          </cell>
          <cell r="H355">
            <v>630000</v>
          </cell>
        </row>
        <row r="356">
          <cell r="A356">
            <v>412502</v>
          </cell>
          <cell r="B356" t="str">
            <v>Tax Audit Fee</v>
          </cell>
          <cell r="C356">
            <v>250000</v>
          </cell>
          <cell r="D356">
            <v>220000</v>
          </cell>
          <cell r="E356">
            <v>250000</v>
          </cell>
          <cell r="G356">
            <v>250000</v>
          </cell>
          <cell r="H356">
            <v>220000</v>
          </cell>
        </row>
        <row r="357">
          <cell r="A357">
            <v>412503</v>
          </cell>
          <cell r="B357" t="str">
            <v>Certification  fee</v>
          </cell>
          <cell r="C357">
            <v>286125</v>
          </cell>
          <cell r="D357">
            <v>781625</v>
          </cell>
          <cell r="E357">
            <v>286125</v>
          </cell>
          <cell r="G357">
            <v>286125</v>
          </cell>
          <cell r="H357">
            <v>781625</v>
          </cell>
        </row>
        <row r="358">
          <cell r="A358">
            <v>412504</v>
          </cell>
          <cell r="B358" t="str">
            <v>Out of Pocket Expenses.</v>
          </cell>
          <cell r="C358">
            <v>122358</v>
          </cell>
          <cell r="D358">
            <v>64810</v>
          </cell>
          <cell r="E358">
            <v>122358</v>
          </cell>
          <cell r="G358">
            <v>122358</v>
          </cell>
          <cell r="H358">
            <v>64810</v>
          </cell>
        </row>
        <row r="359">
          <cell r="A359">
            <v>412601</v>
          </cell>
          <cell r="B359" t="str">
            <v>Provision for Doubtful Debts</v>
          </cell>
          <cell r="C359">
            <v>12535110</v>
          </cell>
          <cell r="D359">
            <v>12747686</v>
          </cell>
          <cell r="E359">
            <v>12535110</v>
          </cell>
          <cell r="G359">
            <v>12535110</v>
          </cell>
          <cell r="H359">
            <v>12747686</v>
          </cell>
        </row>
        <row r="360">
          <cell r="A360">
            <v>412602</v>
          </cell>
          <cell r="B360" t="str">
            <v>Provision for Doubtful Advances</v>
          </cell>
          <cell r="C360">
            <v>0</v>
          </cell>
          <cell r="D360">
            <v>23878</v>
          </cell>
          <cell r="E360">
            <v>0</v>
          </cell>
          <cell r="G360">
            <v>0</v>
          </cell>
          <cell r="H360">
            <v>23878</v>
          </cell>
        </row>
        <row r="361">
          <cell r="A361">
            <v>412701</v>
          </cell>
          <cell r="B361" t="str">
            <v>Bad Debts written off</v>
          </cell>
          <cell r="C361">
            <v>622553</v>
          </cell>
          <cell r="D361">
            <v>5085973</v>
          </cell>
          <cell r="E361">
            <v>622553.47</v>
          </cell>
          <cell r="G361">
            <v>622553.47</v>
          </cell>
          <cell r="H361">
            <v>5085973</v>
          </cell>
        </row>
        <row r="362">
          <cell r="A362">
            <v>412703</v>
          </cell>
          <cell r="B362" t="str">
            <v>Debit Balances written off</v>
          </cell>
          <cell r="C362">
            <v>15533</v>
          </cell>
          <cell r="D362">
            <v>80730</v>
          </cell>
          <cell r="E362">
            <v>15533.2</v>
          </cell>
          <cell r="G362">
            <v>15533.2</v>
          </cell>
          <cell r="H362">
            <v>80729.63</v>
          </cell>
        </row>
        <row r="363">
          <cell r="A363">
            <v>412801</v>
          </cell>
          <cell r="B363" t="str">
            <v>Advertisement  &amp; Publicity</v>
          </cell>
          <cell r="C363">
            <v>1740970</v>
          </cell>
          <cell r="D363">
            <v>4544669</v>
          </cell>
          <cell r="E363">
            <v>1740970.3</v>
          </cell>
          <cell r="G363">
            <v>1740970.3</v>
          </cell>
          <cell r="H363">
            <v>4544668.5</v>
          </cell>
        </row>
        <row r="364">
          <cell r="A364">
            <v>412802</v>
          </cell>
          <cell r="B364" t="str">
            <v>Corporate Communication</v>
          </cell>
          <cell r="C364">
            <v>107386</v>
          </cell>
          <cell r="D364">
            <v>5617006</v>
          </cell>
          <cell r="E364">
            <v>107386</v>
          </cell>
          <cell r="G364">
            <v>107386</v>
          </cell>
          <cell r="H364">
            <v>5617005.7000000002</v>
          </cell>
        </row>
        <row r="365">
          <cell r="A365">
            <v>412803</v>
          </cell>
          <cell r="B365" t="str">
            <v>Sales Representative Expenses</v>
          </cell>
          <cell r="C365">
            <v>1507761</v>
          </cell>
          <cell r="D365">
            <v>9994423</v>
          </cell>
          <cell r="E365">
            <v>1507761</v>
          </cell>
          <cell r="G365">
            <v>1507761</v>
          </cell>
          <cell r="H365">
            <v>9994423</v>
          </cell>
        </row>
        <row r="366">
          <cell r="A366">
            <v>412804</v>
          </cell>
          <cell r="B366" t="str">
            <v>Sponsorship for Seminars</v>
          </cell>
          <cell r="C366">
            <v>292500</v>
          </cell>
          <cell r="D366">
            <v>29472</v>
          </cell>
          <cell r="E366">
            <v>292500</v>
          </cell>
          <cell r="G366">
            <v>292500</v>
          </cell>
          <cell r="H366">
            <v>29471.5</v>
          </cell>
        </row>
        <row r="367">
          <cell r="A367">
            <v>412805</v>
          </cell>
          <cell r="B367" t="str">
            <v>User Forum / Meet Expenses</v>
          </cell>
          <cell r="C367">
            <v>249462</v>
          </cell>
          <cell r="D367">
            <v>227597</v>
          </cell>
          <cell r="E367">
            <v>249462</v>
          </cell>
          <cell r="G367">
            <v>249462</v>
          </cell>
          <cell r="H367">
            <v>227597</v>
          </cell>
        </row>
        <row r="368">
          <cell r="A368">
            <v>412806</v>
          </cell>
          <cell r="B368" t="str">
            <v>Entertainment</v>
          </cell>
          <cell r="C368">
            <v>552147</v>
          </cell>
          <cell r="D368">
            <v>544897</v>
          </cell>
          <cell r="E368">
            <v>552147.42000000004</v>
          </cell>
          <cell r="G368">
            <v>552147.42000000004</v>
          </cell>
          <cell r="H368">
            <v>544897</v>
          </cell>
        </row>
        <row r="369">
          <cell r="A369">
            <v>412807</v>
          </cell>
          <cell r="B369" t="str">
            <v>Gifts &amp; Presents</v>
          </cell>
          <cell r="C369">
            <v>328417</v>
          </cell>
          <cell r="D369">
            <v>512085</v>
          </cell>
          <cell r="E369">
            <v>328416.65999999997</v>
          </cell>
          <cell r="G369">
            <v>328416.65999999997</v>
          </cell>
          <cell r="H369">
            <v>512085</v>
          </cell>
        </row>
        <row r="370">
          <cell r="A370">
            <v>412811</v>
          </cell>
          <cell r="B370" t="str">
            <v>IDL- Advertisement Costs/ Recovery</v>
          </cell>
          <cell r="C370">
            <v>3405433</v>
          </cell>
          <cell r="D370">
            <v>0</v>
          </cell>
          <cell r="E370">
            <v>3405432.7</v>
          </cell>
          <cell r="G370">
            <v>3405432.7</v>
          </cell>
          <cell r="H370">
            <v>0</v>
          </cell>
        </row>
        <row r="371">
          <cell r="A371">
            <v>412901</v>
          </cell>
          <cell r="B371" t="str">
            <v>Consumables</v>
          </cell>
          <cell r="C371">
            <v>3931974</v>
          </cell>
          <cell r="D371">
            <v>2927462</v>
          </cell>
          <cell r="E371">
            <v>3931974.17</v>
          </cell>
          <cell r="G371">
            <v>3931974.17</v>
          </cell>
          <cell r="H371">
            <v>2927462.35</v>
          </cell>
        </row>
        <row r="372">
          <cell r="A372">
            <v>412902</v>
          </cell>
          <cell r="B372" t="str">
            <v>Components</v>
          </cell>
          <cell r="C372">
            <v>-578652</v>
          </cell>
          <cell r="D372">
            <v>6012968</v>
          </cell>
          <cell r="E372">
            <v>-578651.9</v>
          </cell>
          <cell r="G372">
            <v>-578651.9</v>
          </cell>
          <cell r="H372">
            <v>6012968.2300000004</v>
          </cell>
        </row>
        <row r="373">
          <cell r="A373">
            <v>413001</v>
          </cell>
          <cell r="B373" t="str">
            <v>Electricity &amp; Power</v>
          </cell>
          <cell r="C373">
            <v>10633665</v>
          </cell>
          <cell r="D373">
            <v>6368819</v>
          </cell>
          <cell r="E373">
            <v>10633664.789999999</v>
          </cell>
          <cell r="G373">
            <v>10633664.789999999</v>
          </cell>
          <cell r="H373">
            <v>6368819.1699999999</v>
          </cell>
        </row>
        <row r="374">
          <cell r="A374">
            <v>413002</v>
          </cell>
          <cell r="B374" t="str">
            <v>DG set running expenses</v>
          </cell>
          <cell r="C374">
            <v>4328371</v>
          </cell>
          <cell r="D374">
            <v>11473092</v>
          </cell>
          <cell r="E374">
            <v>4328371.2</v>
          </cell>
          <cell r="G374">
            <v>4328371.2</v>
          </cell>
          <cell r="H374">
            <v>11473092</v>
          </cell>
        </row>
        <row r="375">
          <cell r="A375">
            <v>413101</v>
          </cell>
          <cell r="B375" t="str">
            <v>Transponder fee Ext C Band</v>
          </cell>
          <cell r="C375">
            <v>48778544</v>
          </cell>
          <cell r="D375">
            <v>54718805</v>
          </cell>
          <cell r="E375">
            <v>48778544</v>
          </cell>
          <cell r="G375">
            <v>48778544</v>
          </cell>
          <cell r="H375">
            <v>54718805</v>
          </cell>
        </row>
        <row r="376">
          <cell r="A376">
            <v>413102</v>
          </cell>
          <cell r="B376" t="str">
            <v>Transponder fee KU  Band</v>
          </cell>
          <cell r="C376">
            <v>40540773</v>
          </cell>
          <cell r="D376">
            <v>25639606</v>
          </cell>
          <cell r="E376">
            <v>40540773</v>
          </cell>
          <cell r="G376">
            <v>40540773</v>
          </cell>
          <cell r="H376">
            <v>25639606</v>
          </cell>
        </row>
        <row r="377">
          <cell r="A377">
            <v>413201</v>
          </cell>
          <cell r="B377" t="str">
            <v>Internet Services</v>
          </cell>
          <cell r="C377">
            <v>0</v>
          </cell>
          <cell r="D377">
            <v>0</v>
          </cell>
          <cell r="E377">
            <v>0</v>
          </cell>
          <cell r="G377">
            <v>0</v>
          </cell>
          <cell r="H377">
            <v>0</v>
          </cell>
        </row>
        <row r="378">
          <cell r="A378">
            <v>413301</v>
          </cell>
          <cell r="B378" t="str">
            <v>IDL- Faculty expenses</v>
          </cell>
          <cell r="C378">
            <v>2307708</v>
          </cell>
          <cell r="D378">
            <v>97000</v>
          </cell>
          <cell r="E378">
            <v>2307707.81</v>
          </cell>
          <cell r="G378">
            <v>2307707.81</v>
          </cell>
          <cell r="H378">
            <v>97000</v>
          </cell>
        </row>
        <row r="379">
          <cell r="A379">
            <v>413302</v>
          </cell>
          <cell r="B379" t="str">
            <v>IDL-Content Partner Costs</v>
          </cell>
          <cell r="C379">
            <v>4726841</v>
          </cell>
          <cell r="D379">
            <v>73290</v>
          </cell>
          <cell r="E379">
            <v>4726840.72</v>
          </cell>
          <cell r="G379">
            <v>4726840.72</v>
          </cell>
          <cell r="H379">
            <v>73290</v>
          </cell>
        </row>
        <row r="380">
          <cell r="A380">
            <v>413303</v>
          </cell>
          <cell r="B380" t="str">
            <v>IDL-Course material Costs/ Recovery</v>
          </cell>
          <cell r="C380">
            <v>273230</v>
          </cell>
          <cell r="D380">
            <v>8191</v>
          </cell>
          <cell r="E380">
            <v>273229.74</v>
          </cell>
          <cell r="G380">
            <v>273229.74</v>
          </cell>
          <cell r="H380">
            <v>8191</v>
          </cell>
        </row>
        <row r="381">
          <cell r="A381">
            <v>413304</v>
          </cell>
          <cell r="B381" t="str">
            <v>IDL- Franchisee Operating Costs</v>
          </cell>
          <cell r="C381">
            <v>9600942</v>
          </cell>
          <cell r="D381">
            <v>0</v>
          </cell>
          <cell r="E381">
            <v>9600942</v>
          </cell>
          <cell r="G381">
            <v>9600942</v>
          </cell>
          <cell r="H381">
            <v>0</v>
          </cell>
        </row>
        <row r="382">
          <cell r="A382">
            <v>413305</v>
          </cell>
          <cell r="B382" t="str">
            <v>IDL-Examination Cost</v>
          </cell>
          <cell r="C382">
            <v>220000</v>
          </cell>
          <cell r="D382">
            <v>0</v>
          </cell>
          <cell r="E382">
            <v>220000</v>
          </cell>
          <cell r="G382">
            <v>220000</v>
          </cell>
          <cell r="H382">
            <v>0</v>
          </cell>
        </row>
        <row r="383">
          <cell r="A383">
            <v>413401</v>
          </cell>
          <cell r="B383" t="str">
            <v>Foreign Exchange Loss</v>
          </cell>
          <cell r="C383">
            <v>9263878</v>
          </cell>
          <cell r="D383">
            <v>12750451</v>
          </cell>
          <cell r="E383">
            <v>9263877.9800000004</v>
          </cell>
          <cell r="G383">
            <v>9263877.9800000004</v>
          </cell>
          <cell r="H383">
            <v>12750451.35</v>
          </cell>
        </row>
        <row r="384">
          <cell r="A384">
            <v>413601</v>
          </cell>
          <cell r="B384" t="str">
            <v>Wealth Tax</v>
          </cell>
          <cell r="C384">
            <v>21760</v>
          </cell>
          <cell r="D384">
            <v>17400</v>
          </cell>
          <cell r="E384">
            <v>21760</v>
          </cell>
          <cell r="G384">
            <v>21760</v>
          </cell>
          <cell r="H384">
            <v>17400</v>
          </cell>
        </row>
        <row r="385">
          <cell r="A385">
            <v>413701</v>
          </cell>
          <cell r="B385" t="str">
            <v>Customs Duty</v>
          </cell>
          <cell r="C385">
            <v>440027</v>
          </cell>
          <cell r="D385">
            <v>6184052</v>
          </cell>
          <cell r="E385">
            <v>440026.87</v>
          </cell>
          <cell r="G385">
            <v>440026.87</v>
          </cell>
          <cell r="H385">
            <v>6184052</v>
          </cell>
        </row>
        <row r="386">
          <cell r="A386">
            <v>413702</v>
          </cell>
          <cell r="B386" t="str">
            <v>Sales tax Expenses</v>
          </cell>
          <cell r="C386">
            <v>1063276</v>
          </cell>
          <cell r="D386">
            <v>1258043</v>
          </cell>
          <cell r="E386">
            <v>1063275.5</v>
          </cell>
          <cell r="G386">
            <v>1063275.5</v>
          </cell>
          <cell r="H386">
            <v>1258043.3400000001</v>
          </cell>
        </row>
        <row r="387">
          <cell r="A387">
            <v>413703</v>
          </cell>
          <cell r="B387" t="str">
            <v>Muncipal Taxes</v>
          </cell>
          <cell r="C387">
            <v>357179</v>
          </cell>
          <cell r="D387">
            <v>295968</v>
          </cell>
          <cell r="E387">
            <v>357179</v>
          </cell>
          <cell r="G387">
            <v>357179</v>
          </cell>
          <cell r="H387">
            <v>295968</v>
          </cell>
        </row>
        <row r="388">
          <cell r="A388">
            <v>413704</v>
          </cell>
          <cell r="B388" t="str">
            <v>Filing Fees</v>
          </cell>
          <cell r="C388">
            <v>33845</v>
          </cell>
          <cell r="D388">
            <v>25655</v>
          </cell>
          <cell r="E388">
            <v>33845</v>
          </cell>
          <cell r="G388">
            <v>33845</v>
          </cell>
          <cell r="H388">
            <v>25655</v>
          </cell>
        </row>
        <row r="389">
          <cell r="A389">
            <v>413705</v>
          </cell>
          <cell r="B389" t="str">
            <v>Regulatory Expenses</v>
          </cell>
          <cell r="C389">
            <v>1118800</v>
          </cell>
          <cell r="D389">
            <v>1852478</v>
          </cell>
          <cell r="E389">
            <v>1118800</v>
          </cell>
          <cell r="G389">
            <v>1118800</v>
          </cell>
          <cell r="H389">
            <v>1852478</v>
          </cell>
        </row>
        <row r="390">
          <cell r="A390">
            <v>413706</v>
          </cell>
          <cell r="B390" t="str">
            <v>Professional Tax Registration</v>
          </cell>
          <cell r="C390">
            <v>10230</v>
          </cell>
          <cell r="D390">
            <v>15658</v>
          </cell>
          <cell r="E390">
            <v>10230</v>
          </cell>
          <cell r="G390">
            <v>10230</v>
          </cell>
          <cell r="H390">
            <v>15658</v>
          </cell>
        </row>
        <row r="391">
          <cell r="A391">
            <v>413707</v>
          </cell>
          <cell r="B391" t="str">
            <v>Service Tax Expenses</v>
          </cell>
          <cell r="C391">
            <v>285787</v>
          </cell>
          <cell r="D391">
            <v>73793</v>
          </cell>
          <cell r="E391">
            <v>285787</v>
          </cell>
          <cell r="G391">
            <v>285787</v>
          </cell>
          <cell r="H391">
            <v>73793</v>
          </cell>
        </row>
        <row r="392">
          <cell r="A392">
            <v>413801</v>
          </cell>
          <cell r="B392" t="str">
            <v>Loss on Sale of Fixed Assets</v>
          </cell>
          <cell r="C392">
            <v>404170</v>
          </cell>
          <cell r="D392">
            <v>15780</v>
          </cell>
          <cell r="E392">
            <v>404170.12</v>
          </cell>
          <cell r="G392">
            <v>404170.12</v>
          </cell>
          <cell r="H392">
            <v>15780.48</v>
          </cell>
        </row>
        <row r="393">
          <cell r="A393">
            <v>413901</v>
          </cell>
          <cell r="B393" t="str">
            <v>Technical Consultancy to HNS</v>
          </cell>
          <cell r="C393">
            <v>11287175</v>
          </cell>
          <cell r="D393">
            <v>0</v>
          </cell>
          <cell r="E393">
            <v>11287175</v>
          </cell>
          <cell r="G393">
            <v>11287175</v>
          </cell>
          <cell r="H393">
            <v>0</v>
          </cell>
        </row>
        <row r="394">
          <cell r="A394">
            <v>414001</v>
          </cell>
          <cell r="B394" t="str">
            <v>Security Services</v>
          </cell>
          <cell r="C394">
            <v>729916</v>
          </cell>
          <cell r="D394">
            <v>865362</v>
          </cell>
          <cell r="E394">
            <v>729916.44</v>
          </cell>
          <cell r="G394">
            <v>729916.44</v>
          </cell>
          <cell r="H394">
            <v>865362</v>
          </cell>
        </row>
        <row r="395">
          <cell r="A395">
            <v>414002</v>
          </cell>
          <cell r="B395" t="str">
            <v>Housekeeping Expenses</v>
          </cell>
          <cell r="C395">
            <v>8046044</v>
          </cell>
          <cell r="D395">
            <v>7936203</v>
          </cell>
          <cell r="E395">
            <v>8046044</v>
          </cell>
          <cell r="G395">
            <v>8046044</v>
          </cell>
          <cell r="H395">
            <v>7936202.8600000003</v>
          </cell>
        </row>
        <row r="396">
          <cell r="A396">
            <v>414003</v>
          </cell>
          <cell r="B396" t="str">
            <v>Guest House Expenses</v>
          </cell>
          <cell r="C396">
            <v>457025</v>
          </cell>
          <cell r="D396">
            <v>345603</v>
          </cell>
          <cell r="E396">
            <v>457025</v>
          </cell>
          <cell r="G396">
            <v>457025</v>
          </cell>
          <cell r="H396">
            <v>345603.48</v>
          </cell>
        </row>
        <row r="397">
          <cell r="A397">
            <v>414004</v>
          </cell>
          <cell r="B397" t="str">
            <v>Eqpt Hire Charges</v>
          </cell>
          <cell r="C397">
            <v>545880</v>
          </cell>
          <cell r="D397">
            <v>238252</v>
          </cell>
          <cell r="E397">
            <v>545879.5</v>
          </cell>
          <cell r="G397">
            <v>545879.5</v>
          </cell>
          <cell r="H397">
            <v>238252</v>
          </cell>
        </row>
        <row r="398">
          <cell r="A398">
            <v>414005</v>
          </cell>
          <cell r="B398" t="str">
            <v>Water Charges</v>
          </cell>
          <cell r="C398">
            <v>417555</v>
          </cell>
          <cell r="D398">
            <v>830020</v>
          </cell>
          <cell r="E398">
            <v>417555</v>
          </cell>
          <cell r="G398">
            <v>417555</v>
          </cell>
          <cell r="H398">
            <v>830020</v>
          </cell>
        </row>
        <row r="399">
          <cell r="A399">
            <v>414011</v>
          </cell>
          <cell r="B399" t="str">
            <v>Octroi Stock Transfer</v>
          </cell>
          <cell r="C399">
            <v>2194099</v>
          </cell>
          <cell r="D399">
            <v>1376272</v>
          </cell>
          <cell r="E399">
            <v>2194099</v>
          </cell>
          <cell r="G399">
            <v>2194099</v>
          </cell>
          <cell r="H399">
            <v>1376272</v>
          </cell>
        </row>
        <row r="400">
          <cell r="A400">
            <v>414012</v>
          </cell>
          <cell r="B400" t="str">
            <v>Octroi Non recoverable</v>
          </cell>
          <cell r="C400">
            <v>-653179</v>
          </cell>
          <cell r="D400">
            <v>1692330</v>
          </cell>
          <cell r="E400">
            <v>-653178.75</v>
          </cell>
          <cell r="G400">
            <v>-653178.75</v>
          </cell>
          <cell r="H400">
            <v>1692330</v>
          </cell>
        </row>
        <row r="401">
          <cell r="A401">
            <v>414015</v>
          </cell>
          <cell r="B401" t="str">
            <v>Freight outwards - Stock Transfer</v>
          </cell>
          <cell r="C401">
            <v>4130501</v>
          </cell>
          <cell r="D401">
            <v>5062729</v>
          </cell>
          <cell r="E401">
            <v>4130501</v>
          </cell>
          <cell r="G401">
            <v>4130501</v>
          </cell>
          <cell r="H401">
            <v>5062729</v>
          </cell>
        </row>
        <row r="402">
          <cell r="A402">
            <v>414016</v>
          </cell>
          <cell r="B402" t="str">
            <v>Freight outwards non recoverable</v>
          </cell>
          <cell r="C402">
            <v>11203667</v>
          </cell>
          <cell r="D402">
            <v>3161218</v>
          </cell>
          <cell r="E402">
            <v>11203667</v>
          </cell>
          <cell r="G402">
            <v>11203667</v>
          </cell>
          <cell r="H402">
            <v>3161217.67</v>
          </cell>
        </row>
        <row r="403">
          <cell r="A403">
            <v>414021</v>
          </cell>
          <cell r="B403" t="str">
            <v>Recruitment Health Check up.</v>
          </cell>
          <cell r="C403">
            <v>123870</v>
          </cell>
          <cell r="D403">
            <v>109850</v>
          </cell>
          <cell r="E403">
            <v>123870</v>
          </cell>
          <cell r="G403">
            <v>123870</v>
          </cell>
          <cell r="H403">
            <v>109850</v>
          </cell>
        </row>
        <row r="404">
          <cell r="A404">
            <v>414022</v>
          </cell>
          <cell r="B404" t="str">
            <v>Recruitment  Fare Reimbursement</v>
          </cell>
          <cell r="C404">
            <v>55810</v>
          </cell>
          <cell r="D404">
            <v>68504</v>
          </cell>
          <cell r="E404">
            <v>55810</v>
          </cell>
          <cell r="G404">
            <v>55810</v>
          </cell>
          <cell r="H404">
            <v>68504</v>
          </cell>
        </row>
        <row r="405">
          <cell r="A405">
            <v>414023</v>
          </cell>
          <cell r="B405" t="str">
            <v>Training  &amp; Seminar Expenses</v>
          </cell>
          <cell r="C405">
            <v>1453295</v>
          </cell>
          <cell r="D405">
            <v>912757</v>
          </cell>
          <cell r="E405">
            <v>1453295</v>
          </cell>
          <cell r="G405">
            <v>1453295</v>
          </cell>
          <cell r="H405">
            <v>912757.25</v>
          </cell>
        </row>
        <row r="406">
          <cell r="A406">
            <v>414031</v>
          </cell>
          <cell r="B406" t="str">
            <v>Corporate Membership fee</v>
          </cell>
          <cell r="C406">
            <v>323000</v>
          </cell>
          <cell r="D406">
            <v>246843</v>
          </cell>
          <cell r="E406">
            <v>323000</v>
          </cell>
          <cell r="G406">
            <v>323000</v>
          </cell>
          <cell r="H406">
            <v>246842.94</v>
          </cell>
        </row>
        <row r="407">
          <cell r="A407">
            <v>414032</v>
          </cell>
          <cell r="B407" t="str">
            <v>Books &amp; Periodicals</v>
          </cell>
          <cell r="C407">
            <v>193470</v>
          </cell>
          <cell r="D407">
            <v>123764</v>
          </cell>
          <cell r="E407">
            <v>193469.5</v>
          </cell>
          <cell r="G407">
            <v>193469.5</v>
          </cell>
          <cell r="H407">
            <v>123764</v>
          </cell>
        </row>
        <row r="408">
          <cell r="A408">
            <v>414033</v>
          </cell>
          <cell r="B408" t="str">
            <v>Tender fee</v>
          </cell>
          <cell r="C408">
            <v>131899</v>
          </cell>
          <cell r="D408">
            <v>110460</v>
          </cell>
          <cell r="E408">
            <v>131899</v>
          </cell>
          <cell r="G408">
            <v>131899</v>
          </cell>
          <cell r="H408">
            <v>110460</v>
          </cell>
        </row>
        <row r="409">
          <cell r="A409">
            <v>414034</v>
          </cell>
          <cell r="B409" t="str">
            <v>Donations</v>
          </cell>
          <cell r="C409">
            <v>0</v>
          </cell>
          <cell r="D409">
            <v>266722</v>
          </cell>
          <cell r="E409">
            <v>0</v>
          </cell>
          <cell r="G409">
            <v>0</v>
          </cell>
          <cell r="H409">
            <v>266722</v>
          </cell>
        </row>
        <row r="410">
          <cell r="A410">
            <v>414035</v>
          </cell>
          <cell r="B410" t="str">
            <v>Interest on Others</v>
          </cell>
          <cell r="C410">
            <v>1145441</v>
          </cell>
          <cell r="D410">
            <v>1444755</v>
          </cell>
          <cell r="E410">
            <v>1145441</v>
          </cell>
          <cell r="G410">
            <v>1145441</v>
          </cell>
          <cell r="H410">
            <v>1444755</v>
          </cell>
        </row>
        <row r="411">
          <cell r="A411">
            <v>414036</v>
          </cell>
          <cell r="B411" t="str">
            <v>Credit Card Subscription</v>
          </cell>
          <cell r="C411">
            <v>75617</v>
          </cell>
          <cell r="D411">
            <v>116168</v>
          </cell>
          <cell r="E411">
            <v>75617</v>
          </cell>
          <cell r="G411">
            <v>75617</v>
          </cell>
          <cell r="H411">
            <v>116168</v>
          </cell>
        </row>
        <row r="412">
          <cell r="A412">
            <v>414037</v>
          </cell>
          <cell r="B412" t="str">
            <v>Warehouse Ser. Chrgs</v>
          </cell>
          <cell r="C412">
            <v>1774841</v>
          </cell>
          <cell r="D412">
            <v>1784500</v>
          </cell>
          <cell r="E412">
            <v>1774841</v>
          </cell>
          <cell r="G412">
            <v>1774841</v>
          </cell>
          <cell r="H412">
            <v>1784500</v>
          </cell>
        </row>
        <row r="413">
          <cell r="A413">
            <v>414038</v>
          </cell>
          <cell r="B413" t="str">
            <v>Domain Registration Charges</v>
          </cell>
          <cell r="C413">
            <v>3000</v>
          </cell>
          <cell r="D413">
            <v>9625</v>
          </cell>
          <cell r="E413">
            <v>3000</v>
          </cell>
          <cell r="G413">
            <v>3000</v>
          </cell>
          <cell r="H413">
            <v>9625</v>
          </cell>
        </row>
        <row r="414">
          <cell r="A414">
            <v>414039</v>
          </cell>
          <cell r="B414" t="str">
            <v>Liquidated Damages</v>
          </cell>
          <cell r="C414">
            <v>9252496</v>
          </cell>
          <cell r="D414">
            <v>3799661</v>
          </cell>
          <cell r="E414">
            <v>9252495.8800000008</v>
          </cell>
          <cell r="G414">
            <v>9252495.8800000008</v>
          </cell>
          <cell r="H414">
            <v>3799661.15</v>
          </cell>
        </row>
        <row r="415">
          <cell r="A415">
            <v>414040</v>
          </cell>
          <cell r="B415" t="str">
            <v>Investments W/Off</v>
          </cell>
          <cell r="C415">
            <v>0</v>
          </cell>
          <cell r="D415">
            <v>0</v>
          </cell>
          <cell r="E415">
            <v>0</v>
          </cell>
          <cell r="G415">
            <v>0</v>
          </cell>
          <cell r="H415">
            <v>0</v>
          </cell>
        </row>
        <row r="416">
          <cell r="A416">
            <v>414099</v>
          </cell>
          <cell r="B416" t="str">
            <v>Miscellaneous Expenses</v>
          </cell>
          <cell r="C416">
            <v>19450</v>
          </cell>
          <cell r="D416">
            <v>39211</v>
          </cell>
          <cell r="E416">
            <v>19452.07</v>
          </cell>
          <cell r="G416">
            <v>19452.07</v>
          </cell>
          <cell r="H416">
            <v>39215.4</v>
          </cell>
        </row>
        <row r="417">
          <cell r="A417">
            <v>415001</v>
          </cell>
          <cell r="B417" t="str">
            <v>Diminution of Ceycom Investments w/off</v>
          </cell>
          <cell r="C417">
            <v>0</v>
          </cell>
          <cell r="D417">
            <v>0</v>
          </cell>
          <cell r="E417">
            <v>0</v>
          </cell>
          <cell r="G417">
            <v>0</v>
          </cell>
          <cell r="H417">
            <v>0</v>
          </cell>
        </row>
        <row r="418">
          <cell r="A418">
            <v>420001</v>
          </cell>
          <cell r="B418" t="str">
            <v>Interest on Term Loan - ABN Amro Bank</v>
          </cell>
          <cell r="C418">
            <v>16785587</v>
          </cell>
          <cell r="D418">
            <v>16529156</v>
          </cell>
          <cell r="E418">
            <v>16785586.870000001</v>
          </cell>
          <cell r="G418">
            <v>16785586.870000001</v>
          </cell>
          <cell r="H418">
            <v>16529156.02</v>
          </cell>
        </row>
        <row r="419">
          <cell r="A419">
            <v>420002</v>
          </cell>
          <cell r="B419" t="str">
            <v>Interest on Term Loan - Credit Lyonnais</v>
          </cell>
          <cell r="C419">
            <v>9401534</v>
          </cell>
          <cell r="D419">
            <v>5356575</v>
          </cell>
          <cell r="E419">
            <v>9401534.2899999991</v>
          </cell>
          <cell r="G419">
            <v>9401534.2899999991</v>
          </cell>
          <cell r="H419">
            <v>5356574.8600000003</v>
          </cell>
        </row>
        <row r="420">
          <cell r="A420">
            <v>420003</v>
          </cell>
          <cell r="B420" t="str">
            <v>Interest on Term Loan - Bank of Maharshtra</v>
          </cell>
          <cell r="C420">
            <v>6213144</v>
          </cell>
          <cell r="D420">
            <v>0</v>
          </cell>
          <cell r="E420">
            <v>6213144.04</v>
          </cell>
          <cell r="G420">
            <v>6213144.04</v>
          </cell>
          <cell r="H420">
            <v>0</v>
          </cell>
        </row>
        <row r="421">
          <cell r="A421">
            <v>420101</v>
          </cell>
          <cell r="B421" t="str">
            <v>Interest on CC - Citi Bank</v>
          </cell>
          <cell r="C421">
            <v>315791</v>
          </cell>
          <cell r="D421">
            <v>49240</v>
          </cell>
          <cell r="E421">
            <v>315791.37</v>
          </cell>
          <cell r="G421">
            <v>315791.37</v>
          </cell>
          <cell r="H421">
            <v>49239.99</v>
          </cell>
        </row>
        <row r="422">
          <cell r="A422">
            <v>420102</v>
          </cell>
          <cell r="B422" t="str">
            <v>Interest on CC - Credit Lyonnais- Delhi</v>
          </cell>
          <cell r="C422">
            <v>176474</v>
          </cell>
          <cell r="D422">
            <v>34682</v>
          </cell>
          <cell r="E422">
            <v>176474.46</v>
          </cell>
          <cell r="G422">
            <v>176474.46</v>
          </cell>
          <cell r="H422">
            <v>34682.11</v>
          </cell>
        </row>
        <row r="423">
          <cell r="A423">
            <v>420103</v>
          </cell>
          <cell r="B423" t="str">
            <v>Interest on CC - ANZ Grindlays, Delhi.</v>
          </cell>
          <cell r="C423">
            <v>1276360</v>
          </cell>
          <cell r="D423">
            <v>48759</v>
          </cell>
          <cell r="E423">
            <v>1276360.1499999999</v>
          </cell>
          <cell r="G423">
            <v>1276360.1499999999</v>
          </cell>
          <cell r="H423">
            <v>48758.96</v>
          </cell>
        </row>
        <row r="424">
          <cell r="A424">
            <v>420104</v>
          </cell>
          <cell r="B424" t="str">
            <v>Interest on CC - ICICI Bank,  Delhi</v>
          </cell>
          <cell r="C424">
            <v>2424405</v>
          </cell>
          <cell r="D424">
            <v>1538121</v>
          </cell>
          <cell r="E424">
            <v>2424405</v>
          </cell>
          <cell r="G424">
            <v>2424405</v>
          </cell>
          <cell r="H424">
            <v>1538121</v>
          </cell>
        </row>
        <row r="425">
          <cell r="A425">
            <v>420105</v>
          </cell>
          <cell r="B425" t="str">
            <v>Interest on WCL - ANZ Grindlays Bank,  New Delhi</v>
          </cell>
          <cell r="C425">
            <v>1640514</v>
          </cell>
          <cell r="D425">
            <v>3520959</v>
          </cell>
          <cell r="E425">
            <v>1640513.67</v>
          </cell>
          <cell r="G425">
            <v>1640513.67</v>
          </cell>
          <cell r="H425">
            <v>3520958.91</v>
          </cell>
        </row>
        <row r="426">
          <cell r="A426">
            <v>420106</v>
          </cell>
          <cell r="B426" t="str">
            <v>Interest on WCL - ICICI Bank,  Delhi</v>
          </cell>
          <cell r="C426">
            <v>0</v>
          </cell>
          <cell r="D426">
            <v>0</v>
          </cell>
          <cell r="E426">
            <v>0</v>
          </cell>
          <cell r="G426">
            <v>0</v>
          </cell>
          <cell r="H426">
            <v>0</v>
          </cell>
        </row>
        <row r="427">
          <cell r="A427">
            <v>420107</v>
          </cell>
          <cell r="B427" t="str">
            <v>Interest on WCL - Credit Lyonnais, Delhi</v>
          </cell>
          <cell r="C427">
            <v>3381773</v>
          </cell>
          <cell r="D427">
            <v>3349692</v>
          </cell>
          <cell r="E427">
            <v>3381772.83</v>
          </cell>
          <cell r="G427">
            <v>3381772.83</v>
          </cell>
          <cell r="H427">
            <v>3349691.7</v>
          </cell>
        </row>
        <row r="428">
          <cell r="A428">
            <v>420108</v>
          </cell>
          <cell r="B428" t="str">
            <v>Interest on WCL - ABN AMRO, Delhi</v>
          </cell>
          <cell r="C428">
            <v>0</v>
          </cell>
          <cell r="D428">
            <v>2916018</v>
          </cell>
          <cell r="E428">
            <v>0</v>
          </cell>
          <cell r="G428">
            <v>0</v>
          </cell>
          <cell r="H428">
            <v>2916017.68</v>
          </cell>
        </row>
        <row r="429">
          <cell r="A429">
            <v>420109</v>
          </cell>
          <cell r="B429" t="str">
            <v>Interest on WCL - Citi Bank, Delhi</v>
          </cell>
          <cell r="C429">
            <v>1167021</v>
          </cell>
          <cell r="D429">
            <v>45205</v>
          </cell>
          <cell r="E429">
            <v>1167020.55</v>
          </cell>
          <cell r="G429">
            <v>1167020.55</v>
          </cell>
          <cell r="H429">
            <v>45205.48</v>
          </cell>
        </row>
        <row r="430">
          <cell r="A430">
            <v>420110</v>
          </cell>
          <cell r="B430" t="str">
            <v>Interest on CC - ABN AMRO,  Delhi</v>
          </cell>
          <cell r="C430">
            <v>6814</v>
          </cell>
          <cell r="D430">
            <v>269051</v>
          </cell>
          <cell r="E430">
            <v>6814.27</v>
          </cell>
          <cell r="G430">
            <v>6814.27</v>
          </cell>
          <cell r="H430">
            <v>269051.03999999998</v>
          </cell>
        </row>
        <row r="431">
          <cell r="A431">
            <v>420111</v>
          </cell>
          <cell r="B431" t="str">
            <v>Interest on CC - Bank of Maharashtra</v>
          </cell>
          <cell r="C431">
            <v>3401193</v>
          </cell>
          <cell r="D431">
            <v>0</v>
          </cell>
          <cell r="E431">
            <v>3401192.71</v>
          </cell>
          <cell r="G431">
            <v>3401192.71</v>
          </cell>
          <cell r="H431">
            <v>0</v>
          </cell>
        </row>
        <row r="432">
          <cell r="A432">
            <v>420201</v>
          </cell>
          <cell r="B432" t="str">
            <v>Bank Charges</v>
          </cell>
          <cell r="C432">
            <v>1320418</v>
          </cell>
          <cell r="D432">
            <v>1328788</v>
          </cell>
          <cell r="E432">
            <v>1320417.73</v>
          </cell>
          <cell r="G432">
            <v>1320417.73</v>
          </cell>
          <cell r="H432">
            <v>1328788.02</v>
          </cell>
        </row>
        <row r="433">
          <cell r="A433">
            <v>420202</v>
          </cell>
          <cell r="B433" t="str">
            <v>Bank  Guarantee Commission</v>
          </cell>
          <cell r="C433">
            <v>4948140</v>
          </cell>
          <cell r="D433">
            <v>4792793</v>
          </cell>
          <cell r="E433">
            <v>4948140</v>
          </cell>
          <cell r="G433">
            <v>4948140</v>
          </cell>
          <cell r="H433">
            <v>4792793.0199999996</v>
          </cell>
        </row>
        <row r="434">
          <cell r="A434">
            <v>430001</v>
          </cell>
          <cell r="B434" t="str">
            <v>Depreciation - Buildings</v>
          </cell>
          <cell r="C434">
            <v>1137566</v>
          </cell>
          <cell r="D434">
            <v>1137566</v>
          </cell>
          <cell r="E434">
            <v>1137566.23</v>
          </cell>
          <cell r="G434">
            <v>1137566.23</v>
          </cell>
          <cell r="H434">
            <v>1137566.24</v>
          </cell>
        </row>
        <row r="435">
          <cell r="A435">
            <v>430002</v>
          </cell>
          <cell r="B435" t="str">
            <v>Depreciation - Leasehold Land</v>
          </cell>
          <cell r="C435">
            <v>56387</v>
          </cell>
          <cell r="D435">
            <v>56387</v>
          </cell>
          <cell r="E435">
            <v>56387.29</v>
          </cell>
          <cell r="G435">
            <v>56387.29</v>
          </cell>
          <cell r="H435">
            <v>56387.29</v>
          </cell>
        </row>
        <row r="436">
          <cell r="A436">
            <v>430003</v>
          </cell>
          <cell r="B436" t="str">
            <v>Depreciation - Plant &amp; Machinery</v>
          </cell>
          <cell r="C436">
            <v>74990425</v>
          </cell>
          <cell r="D436">
            <v>71073808</v>
          </cell>
          <cell r="E436">
            <v>74990424.969999999</v>
          </cell>
          <cell r="G436">
            <v>74990424.969999999</v>
          </cell>
          <cell r="H436">
            <v>71073808.140000001</v>
          </cell>
        </row>
        <row r="437">
          <cell r="A437">
            <v>430004</v>
          </cell>
          <cell r="B437" t="str">
            <v>Depreciation - Office Equipment</v>
          </cell>
          <cell r="C437">
            <v>3438813</v>
          </cell>
          <cell r="D437">
            <v>3010920</v>
          </cell>
          <cell r="E437">
            <v>3438812.96</v>
          </cell>
          <cell r="G437">
            <v>3438812.96</v>
          </cell>
          <cell r="H437">
            <v>3010920.33</v>
          </cell>
        </row>
        <row r="438">
          <cell r="A438">
            <v>430005</v>
          </cell>
          <cell r="B438" t="str">
            <v>Depreciation - Computers</v>
          </cell>
          <cell r="C438">
            <v>11970749</v>
          </cell>
          <cell r="D438">
            <v>10559612</v>
          </cell>
          <cell r="E438">
            <v>11970748.6</v>
          </cell>
          <cell r="G438">
            <v>11970748.6</v>
          </cell>
          <cell r="H438">
            <v>10559611.810000001</v>
          </cell>
        </row>
        <row r="439">
          <cell r="A439">
            <v>430006</v>
          </cell>
          <cell r="B439" t="str">
            <v>Depreciation - Furniture &amp; Fixtures</v>
          </cell>
          <cell r="C439">
            <v>4410613</v>
          </cell>
          <cell r="D439">
            <v>4200039</v>
          </cell>
          <cell r="E439">
            <v>4410613.13</v>
          </cell>
          <cell r="G439">
            <v>4410613.13</v>
          </cell>
          <cell r="H439">
            <v>4200038.8499999996</v>
          </cell>
        </row>
        <row r="440">
          <cell r="A440">
            <v>430007</v>
          </cell>
          <cell r="B440" t="str">
            <v>Depreciation - L.easehold Improvements</v>
          </cell>
          <cell r="C440">
            <v>4313111</v>
          </cell>
          <cell r="D440">
            <v>1986350</v>
          </cell>
          <cell r="E440">
            <v>4313111.2</v>
          </cell>
          <cell r="G440">
            <v>4313111.2</v>
          </cell>
          <cell r="H440">
            <v>1986349.67</v>
          </cell>
        </row>
        <row r="441">
          <cell r="A441">
            <v>430008</v>
          </cell>
          <cell r="B441" t="str">
            <v>Depreciation - Vehicles</v>
          </cell>
          <cell r="C441">
            <v>1136399</v>
          </cell>
          <cell r="D441">
            <v>1044649</v>
          </cell>
          <cell r="E441">
            <v>1136399.3799999999</v>
          </cell>
          <cell r="G441">
            <v>1136399.3799999999</v>
          </cell>
          <cell r="H441">
            <v>1044648.93</v>
          </cell>
        </row>
        <row r="442">
          <cell r="A442">
            <v>430009</v>
          </cell>
          <cell r="B442" t="str">
            <v>Depreciation - Computer SW</v>
          </cell>
          <cell r="C442">
            <v>6030038</v>
          </cell>
          <cell r="D442">
            <v>3490647</v>
          </cell>
          <cell r="E442">
            <v>6030038.1699999999</v>
          </cell>
          <cell r="G442">
            <v>6030038.1699999999</v>
          </cell>
          <cell r="H442">
            <v>3490647.19</v>
          </cell>
        </row>
        <row r="443">
          <cell r="A443">
            <v>430010</v>
          </cell>
          <cell r="B443" t="str">
            <v>Depreciation - Equipment on rental</v>
          </cell>
          <cell r="C443">
            <v>2035472</v>
          </cell>
          <cell r="D443">
            <v>2664011</v>
          </cell>
          <cell r="E443">
            <v>2035471.51</v>
          </cell>
          <cell r="G443">
            <v>2035471.51</v>
          </cell>
          <cell r="H443">
            <v>2664011</v>
          </cell>
        </row>
        <row r="444">
          <cell r="A444">
            <v>431001</v>
          </cell>
          <cell r="B444" t="str">
            <v>OQPSK Expenditure written off</v>
          </cell>
          <cell r="C444">
            <v>2914308</v>
          </cell>
          <cell r="D444">
            <v>2914308</v>
          </cell>
          <cell r="E444">
            <v>2914308</v>
          </cell>
          <cell r="G444">
            <v>2914308</v>
          </cell>
          <cell r="H444">
            <v>2914308</v>
          </cell>
        </row>
        <row r="445">
          <cell r="A445">
            <v>440001</v>
          </cell>
          <cell r="B445" t="str">
            <v>Prior Period Items</v>
          </cell>
          <cell r="C445">
            <v>3128744</v>
          </cell>
          <cell r="D445">
            <v>0</v>
          </cell>
          <cell r="E445">
            <v>3128744</v>
          </cell>
          <cell r="G445">
            <v>3128744</v>
          </cell>
          <cell r="H445">
            <v>0</v>
          </cell>
        </row>
        <row r="446">
          <cell r="A446">
            <v>450001</v>
          </cell>
          <cell r="B446" t="str">
            <v>Income Tax Expense</v>
          </cell>
          <cell r="C446">
            <v>35000000</v>
          </cell>
          <cell r="D446">
            <v>31000000</v>
          </cell>
          <cell r="E446">
            <v>0</v>
          </cell>
          <cell r="G446">
            <v>35000000</v>
          </cell>
          <cell r="H446">
            <v>31000000</v>
          </cell>
        </row>
        <row r="447">
          <cell r="A447">
            <v>451001</v>
          </cell>
          <cell r="B447" t="str">
            <v>Prior period tax adjustment</v>
          </cell>
          <cell r="C447">
            <v>714637</v>
          </cell>
          <cell r="D447">
            <v>0</v>
          </cell>
          <cell r="E447">
            <v>714637</v>
          </cell>
          <cell r="G447">
            <v>714637</v>
          </cell>
          <cell r="H447">
            <v>0</v>
          </cell>
        </row>
        <row r="448">
          <cell r="A448">
            <v>460001</v>
          </cell>
          <cell r="B448" t="str">
            <v>Dividend</v>
          </cell>
          <cell r="C448">
            <v>0</v>
          </cell>
          <cell r="D448">
            <v>7500000</v>
          </cell>
          <cell r="E448">
            <v>0</v>
          </cell>
          <cell r="G448">
            <v>0</v>
          </cell>
          <cell r="H448">
            <v>7500000</v>
          </cell>
        </row>
        <row r="449">
          <cell r="A449">
            <v>499909</v>
          </cell>
          <cell r="B449" t="str">
            <v>Price difference a/c</v>
          </cell>
          <cell r="C449">
            <v>724623</v>
          </cell>
          <cell r="D449">
            <v>-33753</v>
          </cell>
          <cell r="E449">
            <v>724622.5</v>
          </cell>
          <cell r="G449">
            <v>724622.5</v>
          </cell>
          <cell r="H449">
            <v>-33753.440000000002</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row>
        <row r="455">
          <cell r="A455">
            <v>299992</v>
          </cell>
          <cell r="B455" t="str">
            <v>Deferred Tax Adjustment</v>
          </cell>
          <cell r="C455">
            <v>0</v>
          </cell>
          <cell r="D455">
            <v>0</v>
          </cell>
          <cell r="H455">
            <v>0</v>
          </cell>
        </row>
      </sheetData>
      <sheetData sheetId="4">
        <row r="1">
          <cell r="D1">
            <v>3</v>
          </cell>
          <cell r="E1">
            <v>4</v>
          </cell>
        </row>
        <row r="2">
          <cell r="A2" t="str">
            <v>Groupings for the year ended March 31, 2003</v>
          </cell>
          <cell r="D2" t="str">
            <v>FINAL (31.3.2003)</v>
          </cell>
          <cell r="E2" t="str">
            <v>Audited (31.3.2002)</v>
          </cell>
        </row>
        <row r="4">
          <cell r="A4" t="str">
            <v>Account Code</v>
          </cell>
          <cell r="B4" t="str">
            <v xml:space="preserve">Schedule </v>
          </cell>
          <cell r="C4" t="str">
            <v>Account Head</v>
          </cell>
          <cell r="D4" t="str">
            <v xml:space="preserve">Amount </v>
          </cell>
          <cell r="E4" t="str">
            <v xml:space="preserve">Amount </v>
          </cell>
        </row>
        <row r="6">
          <cell r="B6" t="str">
            <v>Schedule A</v>
          </cell>
          <cell r="C6" t="str">
            <v>SHARE CAPITAL</v>
          </cell>
        </row>
        <row r="7">
          <cell r="A7">
            <v>100001</v>
          </cell>
          <cell r="C7" t="str">
            <v>100001 Issued, Subscribed &amp; Paid up Equity Share Capital.</v>
          </cell>
          <cell r="D7">
            <v>-150000000</v>
          </cell>
          <cell r="E7">
            <v>-150000000</v>
          </cell>
        </row>
        <row r="9">
          <cell r="C9" t="str">
            <v>Schedule Total</v>
          </cell>
          <cell r="D9">
            <v>-150000000</v>
          </cell>
          <cell r="E9">
            <v>-150000000</v>
          </cell>
        </row>
        <row r="11">
          <cell r="B11" t="str">
            <v>Schedule B</v>
          </cell>
          <cell r="C11" t="str">
            <v>RESERVES AND SURPLUS</v>
          </cell>
        </row>
        <row r="12">
          <cell r="A12">
            <v>101101</v>
          </cell>
          <cell r="C12" t="str">
            <v>101101 Profit &amp; Loss A/c.- Opening Balance</v>
          </cell>
          <cell r="D12">
            <v>-269316400</v>
          </cell>
          <cell r="E12">
            <v>-220448484</v>
          </cell>
        </row>
        <row r="13">
          <cell r="C13" t="str">
            <v>Add: Profit during the year</v>
          </cell>
        </row>
        <row r="14">
          <cell r="A14">
            <v>130001</v>
          </cell>
          <cell r="C14" t="str">
            <v>Add : Deferred Tax Asset of earlier years</v>
          </cell>
          <cell r="D14">
            <v>0</v>
          </cell>
          <cell r="E14">
            <v>0</v>
          </cell>
        </row>
        <row r="16">
          <cell r="C16" t="str">
            <v>Schedule Total</v>
          </cell>
          <cell r="D16">
            <v>-269316400</v>
          </cell>
          <cell r="E16">
            <v>-220448484</v>
          </cell>
        </row>
        <row r="18">
          <cell r="B18" t="str">
            <v>Schedule C</v>
          </cell>
          <cell r="C18" t="str">
            <v>SECURED LOANS</v>
          </cell>
        </row>
        <row r="19">
          <cell r="C19" t="str">
            <v>Rupee Term Loan</v>
          </cell>
        </row>
        <row r="20">
          <cell r="A20">
            <v>110001</v>
          </cell>
          <cell r="C20" t="str">
            <v>110001 ABN Amro Term Loan Account</v>
          </cell>
          <cell r="D20">
            <v>-118000000</v>
          </cell>
          <cell r="E20">
            <v>-150000000</v>
          </cell>
        </row>
        <row r="21">
          <cell r="A21">
            <v>110002</v>
          </cell>
          <cell r="C21" t="str">
            <v>Credit Lyonnais Term Loan</v>
          </cell>
          <cell r="D21">
            <v>-66666667</v>
          </cell>
          <cell r="E21">
            <v>-80000000</v>
          </cell>
        </row>
        <row r="22">
          <cell r="A22">
            <v>110003</v>
          </cell>
          <cell r="C22" t="str">
            <v>Bank of Maharashtra -  Term Loan</v>
          </cell>
          <cell r="D22">
            <v>-95000000</v>
          </cell>
          <cell r="E22">
            <v>0</v>
          </cell>
        </row>
        <row r="23">
          <cell r="D23">
            <v>-279666667</v>
          </cell>
          <cell r="E23">
            <v>-230000000</v>
          </cell>
        </row>
        <row r="24">
          <cell r="C24" t="str">
            <v>Working Capital Loan</v>
          </cell>
        </row>
        <row r="25">
          <cell r="A25">
            <v>110201</v>
          </cell>
          <cell r="C25" t="str">
            <v>110201 Cash Credit - Citi Bank, New Delhi</v>
          </cell>
          <cell r="D25">
            <v>0</v>
          </cell>
          <cell r="E25">
            <v>0</v>
          </cell>
        </row>
        <row r="26">
          <cell r="A26">
            <v>110202</v>
          </cell>
          <cell r="C26" t="str">
            <v>110202 Cash Credit - Credit Lyonias, New Delhi</v>
          </cell>
          <cell r="D26">
            <v>0</v>
          </cell>
          <cell r="E26">
            <v>-23700574</v>
          </cell>
        </row>
        <row r="27">
          <cell r="A27">
            <v>110203</v>
          </cell>
          <cell r="C27" t="str">
            <v>110203 Cash Credit - ANZ Grindlays, New Delhi.</v>
          </cell>
          <cell r="D27">
            <v>-2133931</v>
          </cell>
          <cell r="E27">
            <v>-12227380</v>
          </cell>
        </row>
        <row r="28">
          <cell r="A28">
            <v>110204</v>
          </cell>
          <cell r="C28" t="str">
            <v>110204 Cash Credit - ICICI Bank, New Delhi.</v>
          </cell>
          <cell r="D28">
            <v>0</v>
          </cell>
          <cell r="E28">
            <v>0</v>
          </cell>
        </row>
        <row r="29">
          <cell r="A29">
            <v>110205</v>
          </cell>
          <cell r="C29" t="str">
            <v>Cash Credit - Bank of Maharashtra, Gurgaon</v>
          </cell>
          <cell r="D29">
            <v>-1625210</v>
          </cell>
          <cell r="E29">
            <v>0</v>
          </cell>
        </row>
        <row r="30">
          <cell r="A30">
            <v>110226</v>
          </cell>
          <cell r="C30" t="str">
            <v>110226 Working Capital Loan - ANZ Grindlays Bank,  Delhi.</v>
          </cell>
          <cell r="D30">
            <v>0</v>
          </cell>
          <cell r="E30">
            <v>0</v>
          </cell>
        </row>
        <row r="31">
          <cell r="A31">
            <v>110228</v>
          </cell>
          <cell r="C31" t="str">
            <v>110228 Working Capital Loan - Credit Lyonnais,  Delhi.</v>
          </cell>
          <cell r="D31">
            <v>0</v>
          </cell>
          <cell r="E31">
            <v>-20000000</v>
          </cell>
        </row>
        <row r="32">
          <cell r="A32">
            <v>110229</v>
          </cell>
          <cell r="C32" t="str">
            <v>110229 ABN AMRO - Working Capital Demand Loan A/c</v>
          </cell>
          <cell r="D32">
            <v>0</v>
          </cell>
          <cell r="E32">
            <v>0</v>
          </cell>
        </row>
        <row r="33">
          <cell r="A33">
            <v>110230</v>
          </cell>
          <cell r="C33" t="str">
            <v>Citi Bank - Working Capital Demand Loan A/c</v>
          </cell>
          <cell r="D33">
            <v>0</v>
          </cell>
          <cell r="E33">
            <v>0</v>
          </cell>
        </row>
        <row r="34">
          <cell r="A34">
            <v>110401</v>
          </cell>
          <cell r="C34" t="str">
            <v>110401 Citi Bank, New Delhi Clearing A/c. (CC)</v>
          </cell>
          <cell r="D34">
            <v>-15600721</v>
          </cell>
          <cell r="E34">
            <v>-10962617</v>
          </cell>
        </row>
        <row r="35">
          <cell r="A35">
            <v>110404</v>
          </cell>
          <cell r="C35" t="str">
            <v>110404 ICICI, New Delhi Clearing A/c. (CC)</v>
          </cell>
          <cell r="D35">
            <v>-25455256</v>
          </cell>
          <cell r="E35">
            <v>-28931643</v>
          </cell>
        </row>
        <row r="36">
          <cell r="A36">
            <v>222201</v>
          </cell>
          <cell r="C36" t="str">
            <v>222201 Credit Lyonnais, Mumbai.</v>
          </cell>
          <cell r="D36">
            <v>0</v>
          </cell>
          <cell r="E36">
            <v>0</v>
          </cell>
        </row>
        <row r="37">
          <cell r="A37">
            <v>222203</v>
          </cell>
          <cell r="C37" t="str">
            <v>222203 ANZ Grindlays Delhi</v>
          </cell>
          <cell r="D37">
            <v>0</v>
          </cell>
          <cell r="E37">
            <v>0</v>
          </cell>
        </row>
        <row r="39">
          <cell r="C39" t="str">
            <v>Sub Total</v>
          </cell>
          <cell r="D39">
            <v>-44815118</v>
          </cell>
          <cell r="E39">
            <v>-95822214</v>
          </cell>
        </row>
        <row r="41">
          <cell r="C41" t="str">
            <v>Add : Interest accrued and due on CC Citi Bank</v>
          </cell>
          <cell r="D41">
            <v>-890889.04</v>
          </cell>
          <cell r="E41">
            <v>-49240</v>
          </cell>
        </row>
        <row r="43">
          <cell r="C43" t="str">
            <v>Schedule Total</v>
          </cell>
          <cell r="D43">
            <v>-325372674.04000002</v>
          </cell>
          <cell r="E43">
            <v>-325871454</v>
          </cell>
        </row>
        <row r="45">
          <cell r="B45" t="str">
            <v>Schedule D</v>
          </cell>
          <cell r="C45" t="str">
            <v>UNSECURED LOANS</v>
          </cell>
        </row>
        <row r="46">
          <cell r="A46">
            <v>222202</v>
          </cell>
          <cell r="C46" t="str">
            <v>222202 Centurion Bank, Delhi.</v>
          </cell>
          <cell r="D46">
            <v>0</v>
          </cell>
          <cell r="E46">
            <v>0</v>
          </cell>
        </row>
        <row r="47">
          <cell r="A47">
            <v>222206</v>
          </cell>
          <cell r="C47" t="str">
            <v>222206 Syndicate Bank, Delhi</v>
          </cell>
          <cell r="D47">
            <v>-34311</v>
          </cell>
          <cell r="E47">
            <v>0</v>
          </cell>
        </row>
        <row r="48">
          <cell r="A48">
            <v>224601</v>
          </cell>
          <cell r="C48" t="str">
            <v>224601 Credit Lyonnais, Mumbai, Clearing A/c.</v>
          </cell>
          <cell r="D48">
            <v>-931596</v>
          </cell>
          <cell r="E48">
            <v>0</v>
          </cell>
        </row>
        <row r="50">
          <cell r="C50" t="str">
            <v>Schedule Total</v>
          </cell>
          <cell r="D50">
            <v>-965907</v>
          </cell>
          <cell r="E50">
            <v>0</v>
          </cell>
        </row>
        <row r="52">
          <cell r="B52" t="str">
            <v>Schedule E</v>
          </cell>
          <cell r="C52" t="str">
            <v>FIXED ASSETS</v>
          </cell>
        </row>
        <row r="54">
          <cell r="C54" t="str">
            <v>Gross Block</v>
          </cell>
        </row>
        <row r="55">
          <cell r="A55">
            <v>200101</v>
          </cell>
          <cell r="C55" t="str">
            <v>200101 Buildings</v>
          </cell>
          <cell r="D55">
            <v>34130400</v>
          </cell>
          <cell r="E55">
            <v>34130400</v>
          </cell>
        </row>
        <row r="56">
          <cell r="A56">
            <v>200201</v>
          </cell>
          <cell r="C56" t="str">
            <v>200201 LEASEHOLD LAND</v>
          </cell>
          <cell r="D56">
            <v>5582900</v>
          </cell>
          <cell r="E56">
            <v>5582900</v>
          </cell>
        </row>
        <row r="57">
          <cell r="A57">
            <v>200301</v>
          </cell>
          <cell r="C57" t="str">
            <v>200301 Plant &amp; Machinery</v>
          </cell>
          <cell r="D57">
            <v>573437541</v>
          </cell>
          <cell r="E57">
            <v>548721341</v>
          </cell>
        </row>
        <row r="58">
          <cell r="A58">
            <v>200401</v>
          </cell>
          <cell r="C58" t="str">
            <v>200401 Office Equipment</v>
          </cell>
          <cell r="D58">
            <v>20441025</v>
          </cell>
          <cell r="E58">
            <v>19657955</v>
          </cell>
        </row>
        <row r="59">
          <cell r="A59">
            <v>200501</v>
          </cell>
          <cell r="C59" t="str">
            <v>200501 Computers</v>
          </cell>
          <cell r="D59">
            <v>76817693</v>
          </cell>
          <cell r="E59">
            <v>68491625</v>
          </cell>
        </row>
        <row r="60">
          <cell r="A60">
            <v>200601</v>
          </cell>
          <cell r="C60" t="str">
            <v>200601 Furniture &amp; Fixtures</v>
          </cell>
          <cell r="D60">
            <v>25678420</v>
          </cell>
          <cell r="E60">
            <v>22871198</v>
          </cell>
        </row>
        <row r="61">
          <cell r="A61">
            <v>200701</v>
          </cell>
          <cell r="C61" t="str">
            <v>200701 Leasehold Improvements.</v>
          </cell>
          <cell r="D61">
            <v>24359670</v>
          </cell>
          <cell r="E61">
            <v>24265178</v>
          </cell>
        </row>
        <row r="62">
          <cell r="A62">
            <v>200801</v>
          </cell>
          <cell r="C62" t="str">
            <v>200801 Vehicles</v>
          </cell>
          <cell r="D62">
            <v>6890285</v>
          </cell>
          <cell r="E62">
            <v>6439010</v>
          </cell>
        </row>
        <row r="63">
          <cell r="A63">
            <v>200901</v>
          </cell>
          <cell r="C63" t="str">
            <v>200901 Capitalised Software</v>
          </cell>
          <cell r="D63">
            <v>38182866</v>
          </cell>
          <cell r="E63">
            <v>21962330</v>
          </cell>
        </row>
        <row r="64">
          <cell r="A64">
            <v>202002</v>
          </cell>
          <cell r="C64" t="str">
            <v>202002 Plant &amp; Machinery - Additional</v>
          </cell>
          <cell r="D64">
            <v>4232133</v>
          </cell>
          <cell r="E64">
            <v>4676165</v>
          </cell>
        </row>
        <row r="65">
          <cell r="A65">
            <v>202003</v>
          </cell>
          <cell r="C65" t="str">
            <v>202003 Office Equipment - Additional</v>
          </cell>
          <cell r="D65">
            <v>1797137</v>
          </cell>
          <cell r="E65">
            <v>1890588</v>
          </cell>
        </row>
        <row r="66">
          <cell r="A66">
            <v>202004</v>
          </cell>
          <cell r="C66" t="str">
            <v>Computers  - Additional</v>
          </cell>
          <cell r="D66">
            <v>-5130435</v>
          </cell>
          <cell r="E66">
            <v>-5023035</v>
          </cell>
        </row>
        <row r="67">
          <cell r="A67">
            <v>202006</v>
          </cell>
          <cell r="C67" t="str">
            <v>Furniture &amp; Fixtures - Additional</v>
          </cell>
          <cell r="D67">
            <v>93451</v>
          </cell>
          <cell r="E67">
            <v>0</v>
          </cell>
        </row>
        <row r="68">
          <cell r="A68">
            <v>202005</v>
          </cell>
          <cell r="C68" t="str">
            <v>Equipment given on rent</v>
          </cell>
          <cell r="D68">
            <v>10280400</v>
          </cell>
          <cell r="E68">
            <v>10156749</v>
          </cell>
        </row>
        <row r="70">
          <cell r="C70" t="str">
            <v>Total Gross Block</v>
          </cell>
          <cell r="D70">
            <v>816793486</v>
          </cell>
          <cell r="E70">
            <v>763822404</v>
          </cell>
        </row>
        <row r="72">
          <cell r="A72">
            <v>201001</v>
          </cell>
          <cell r="C72" t="str">
            <v>201001 Accumulated Depreciation Buildings</v>
          </cell>
          <cell r="D72">
            <v>-2638754</v>
          </cell>
          <cell r="E72">
            <v>-1501188</v>
          </cell>
        </row>
        <row r="73">
          <cell r="A73">
            <v>201101</v>
          </cell>
          <cell r="C73" t="str">
            <v>201101 Accumulated Depreciation Leasehold Land</v>
          </cell>
          <cell r="D73">
            <v>-343161</v>
          </cell>
          <cell r="E73">
            <v>-286774</v>
          </cell>
        </row>
        <row r="74">
          <cell r="A74">
            <v>201201</v>
          </cell>
          <cell r="C74" t="str">
            <v>201201 Accumulated Depreciation Plant &amp; Machinery.</v>
          </cell>
          <cell r="D74">
            <v>-386406994</v>
          </cell>
          <cell r="E74">
            <v>-311799636</v>
          </cell>
        </row>
        <row r="75">
          <cell r="A75">
            <v>201301</v>
          </cell>
          <cell r="C75" t="str">
            <v>201301 Accumulated Depreciation Office Equipment</v>
          </cell>
          <cell r="D75">
            <v>-12686923</v>
          </cell>
          <cell r="E75">
            <v>-9374693</v>
          </cell>
        </row>
        <row r="76">
          <cell r="A76">
            <v>201401</v>
          </cell>
          <cell r="C76" t="str">
            <v>201401 Accumulated Depreciation Furniture &amp; Fixtures</v>
          </cell>
          <cell r="D76">
            <v>-12161000</v>
          </cell>
          <cell r="E76">
            <v>-7750387</v>
          </cell>
        </row>
        <row r="77">
          <cell r="A77">
            <v>201501</v>
          </cell>
          <cell r="C77" t="str">
            <v>201501 Accumulated Depreciation Computers</v>
          </cell>
          <cell r="D77">
            <v>-45973500</v>
          </cell>
          <cell r="E77">
            <v>-34002752</v>
          </cell>
        </row>
        <row r="78">
          <cell r="A78">
            <v>201601</v>
          </cell>
          <cell r="C78" t="str">
            <v>201601 Accumulated Depreciation Leasehold Improvements</v>
          </cell>
          <cell r="D78">
            <v>-9829349</v>
          </cell>
          <cell r="E78">
            <v>-5516237</v>
          </cell>
        </row>
        <row r="79">
          <cell r="A79">
            <v>201701</v>
          </cell>
          <cell r="C79" t="str">
            <v>201701 Accumulated Depreciation Vehicles</v>
          </cell>
          <cell r="D79">
            <v>-4757073</v>
          </cell>
          <cell r="E79">
            <v>-4930194</v>
          </cell>
        </row>
        <row r="80">
          <cell r="A80">
            <v>201801</v>
          </cell>
          <cell r="C80" t="str">
            <v>201801 Accumulated Depreciation Computer Software</v>
          </cell>
          <cell r="D80">
            <v>-9631862</v>
          </cell>
          <cell r="E80">
            <v>-3601824</v>
          </cell>
        </row>
        <row r="81">
          <cell r="A81">
            <v>203001</v>
          </cell>
          <cell r="C81" t="str">
            <v>Accumulated  Depreciation - Adjustment</v>
          </cell>
          <cell r="D81">
            <v>-198086</v>
          </cell>
          <cell r="E81">
            <v>-198086</v>
          </cell>
        </row>
        <row r="82">
          <cell r="A82">
            <v>203002</v>
          </cell>
          <cell r="C82" t="str">
            <v>Accumulated  Depreciation - Computers Adjustment</v>
          </cell>
          <cell r="D82">
            <v>733299</v>
          </cell>
          <cell r="E82">
            <v>733299</v>
          </cell>
        </row>
        <row r="83">
          <cell r="A83">
            <v>203003</v>
          </cell>
          <cell r="C83" t="str">
            <v>Accumulated  Depreciation - Office equipment Adjustment</v>
          </cell>
          <cell r="D83">
            <v>-1236578</v>
          </cell>
          <cell r="E83">
            <v>-1236578</v>
          </cell>
        </row>
        <row r="84">
          <cell r="A84">
            <v>203004</v>
          </cell>
          <cell r="C84" t="str">
            <v>Accumulated  Deprn. - Adjustment Leasehold Improve</v>
          </cell>
          <cell r="D84">
            <v>1</v>
          </cell>
          <cell r="E84">
            <v>1</v>
          </cell>
        </row>
        <row r="85">
          <cell r="A85">
            <v>203006</v>
          </cell>
          <cell r="C85" t="str">
            <v>Accumulated  Deprn. - Adjustment Furniture &amp; Fixtu</v>
          </cell>
          <cell r="D85">
            <v>1</v>
          </cell>
          <cell r="E85">
            <v>1</v>
          </cell>
        </row>
        <row r="86">
          <cell r="A86">
            <v>203007</v>
          </cell>
          <cell r="C86" t="str">
            <v>Accumulated Depreciation Rental equipment</v>
          </cell>
          <cell r="D86">
            <v>-4699483</v>
          </cell>
          <cell r="E86">
            <v>-2664011</v>
          </cell>
        </row>
        <row r="88">
          <cell r="C88" t="str">
            <v>Total accumulated Dep</v>
          </cell>
          <cell r="D88">
            <v>-489829462</v>
          </cell>
          <cell r="E88">
            <v>-382129059</v>
          </cell>
        </row>
        <row r="90">
          <cell r="C90" t="str">
            <v>Net Block</v>
          </cell>
          <cell r="D90">
            <v>326964024</v>
          </cell>
          <cell r="E90">
            <v>381693345</v>
          </cell>
        </row>
        <row r="92">
          <cell r="A92">
            <v>202001</v>
          </cell>
          <cell r="C92" t="str">
            <v>202001 Capital Work in Progress</v>
          </cell>
          <cell r="D92">
            <v>0</v>
          </cell>
          <cell r="E92">
            <v>0</v>
          </cell>
        </row>
        <row r="94">
          <cell r="C94" t="str">
            <v>Capital goods in transit</v>
          </cell>
          <cell r="D94">
            <v>1834808</v>
          </cell>
        </row>
        <row r="96">
          <cell r="C96" t="str">
            <v>Capital Advances</v>
          </cell>
        </row>
        <row r="97">
          <cell r="A97">
            <v>224108</v>
          </cell>
          <cell r="C97" t="str">
            <v>224108 Vendor Down Payment  Capital Special GL</v>
          </cell>
          <cell r="D97">
            <v>2204970</v>
          </cell>
          <cell r="E97">
            <v>717925</v>
          </cell>
        </row>
        <row r="98">
          <cell r="C98" t="str">
            <v>Contra to revenue spl GL</v>
          </cell>
          <cell r="D98">
            <v>1748301</v>
          </cell>
        </row>
        <row r="100">
          <cell r="C100" t="str">
            <v xml:space="preserve"> Capital Advances (Sub Total)</v>
          </cell>
          <cell r="D100">
            <v>3953271</v>
          </cell>
          <cell r="E100">
            <v>717925</v>
          </cell>
        </row>
        <row r="103">
          <cell r="C103" t="str">
            <v>Schedule Total</v>
          </cell>
          <cell r="D103">
            <v>330917295</v>
          </cell>
          <cell r="E103">
            <v>382411270</v>
          </cell>
        </row>
        <row r="105">
          <cell r="B105" t="str">
            <v>Schedule F</v>
          </cell>
          <cell r="C105" t="str">
            <v>INVESTMENTS</v>
          </cell>
        </row>
        <row r="107">
          <cell r="A107">
            <v>210001</v>
          </cell>
          <cell r="C107" t="str">
            <v>210001 Equity Investment in Ceycom - SriLanka.</v>
          </cell>
          <cell r="D107">
            <v>17425141</v>
          </cell>
          <cell r="E107">
            <v>17425141</v>
          </cell>
        </row>
        <row r="108">
          <cell r="A108">
            <v>210002</v>
          </cell>
          <cell r="C108" t="str">
            <v>Provision for Impairment of Investment</v>
          </cell>
          <cell r="D108">
            <v>-17425141</v>
          </cell>
          <cell r="E108">
            <v>-17425141</v>
          </cell>
        </row>
        <row r="110">
          <cell r="C110" t="str">
            <v>Schedule Total</v>
          </cell>
          <cell r="D110">
            <v>0</v>
          </cell>
          <cell r="E110">
            <v>0</v>
          </cell>
        </row>
        <row r="112">
          <cell r="B112" t="str">
            <v>Schedule G</v>
          </cell>
          <cell r="C112" t="str">
            <v>CURRENT ASSETS, LOANS &amp; ADVANCES</v>
          </cell>
        </row>
        <row r="114">
          <cell r="C114" t="str">
            <v>A. CURRENT ASSETS</v>
          </cell>
        </row>
        <row r="116">
          <cell r="B116">
            <v>1</v>
          </cell>
          <cell r="C116" t="str">
            <v>Inventory</v>
          </cell>
        </row>
        <row r="118">
          <cell r="A118">
            <v>220101</v>
          </cell>
          <cell r="C118" t="str">
            <v>220101 Finished Goods in Transit</v>
          </cell>
          <cell r="D118">
            <v>10974266</v>
          </cell>
          <cell r="E118">
            <v>23378670</v>
          </cell>
        </row>
        <row r="120">
          <cell r="D120">
            <v>10974266</v>
          </cell>
          <cell r="E120">
            <v>23378670</v>
          </cell>
        </row>
        <row r="121">
          <cell r="C121" t="str">
            <v>Finished Goods</v>
          </cell>
        </row>
        <row r="123">
          <cell r="A123">
            <v>220001</v>
          </cell>
          <cell r="C123" t="str">
            <v>220001 Finished goods</v>
          </cell>
          <cell r="D123">
            <v>195149778</v>
          </cell>
          <cell r="E123">
            <v>176902221</v>
          </cell>
        </row>
        <row r="124">
          <cell r="A124">
            <v>220102</v>
          </cell>
          <cell r="C124" t="str">
            <v>220102 Finished Goods Adjustment</v>
          </cell>
          <cell r="D124">
            <v>-85045997</v>
          </cell>
          <cell r="E124">
            <v>-65187211</v>
          </cell>
        </row>
        <row r="126">
          <cell r="D126">
            <v>110103781</v>
          </cell>
          <cell r="E126">
            <v>111715010</v>
          </cell>
        </row>
        <row r="128">
          <cell r="A128">
            <v>220201</v>
          </cell>
          <cell r="C128" t="str">
            <v>220201 Loose Tools</v>
          </cell>
          <cell r="D128">
            <v>562929</v>
          </cell>
          <cell r="E128">
            <v>562929</v>
          </cell>
        </row>
        <row r="129">
          <cell r="A129">
            <v>220202</v>
          </cell>
          <cell r="C129" t="str">
            <v>Provision for Loose Tools</v>
          </cell>
          <cell r="D129">
            <v>-562929</v>
          </cell>
          <cell r="E129">
            <v>-562929</v>
          </cell>
        </row>
        <row r="130">
          <cell r="D130">
            <v>0</v>
          </cell>
          <cell r="E130">
            <v>0</v>
          </cell>
        </row>
        <row r="132">
          <cell r="C132" t="str">
            <v>Sub Total</v>
          </cell>
          <cell r="D132">
            <v>121078047</v>
          </cell>
          <cell r="E132">
            <v>135093680</v>
          </cell>
        </row>
        <row r="134">
          <cell r="B134">
            <v>2</v>
          </cell>
          <cell r="C134" t="str">
            <v>Debtors</v>
          </cell>
        </row>
        <row r="135">
          <cell r="A135">
            <v>221003</v>
          </cell>
          <cell r="C135" t="str">
            <v>IDL- Course Fee Recoverable from Students</v>
          </cell>
          <cell r="D135">
            <v>27859468</v>
          </cell>
          <cell r="E135">
            <v>-3000000</v>
          </cell>
        </row>
        <row r="136">
          <cell r="A136">
            <v>120356</v>
          </cell>
          <cell r="C136" t="str">
            <v>IDL - Advance Billing to Students</v>
          </cell>
          <cell r="D136">
            <v>-27371960</v>
          </cell>
          <cell r="E136">
            <v>-462797</v>
          </cell>
        </row>
        <row r="137">
          <cell r="A137">
            <v>221001</v>
          </cell>
          <cell r="C137" t="str">
            <v>221001 Customers Reconciliation Account</v>
          </cell>
        </row>
        <row r="138">
          <cell r="C138" t="str">
            <v xml:space="preserve">         Greater Than six Months: Considered Good</v>
          </cell>
          <cell r="D138">
            <v>193634410</v>
          </cell>
          <cell r="E138">
            <v>191227907</v>
          </cell>
        </row>
        <row r="139">
          <cell r="C139" t="str">
            <v xml:space="preserve">         Greater Than six Months: Considered doubtful</v>
          </cell>
          <cell r="D139">
            <v>33262566</v>
          </cell>
          <cell r="E139">
            <v>28737450</v>
          </cell>
        </row>
        <row r="140">
          <cell r="C140" t="str">
            <v xml:space="preserve">         Less Than six Months</v>
          </cell>
          <cell r="D140">
            <v>294886901</v>
          </cell>
          <cell r="E140">
            <v>291364100</v>
          </cell>
        </row>
        <row r="141">
          <cell r="C141" t="str">
            <v>Grossing up of debtors</v>
          </cell>
          <cell r="D141">
            <v>1935785</v>
          </cell>
        </row>
        <row r="143">
          <cell r="D143">
            <v>524207170</v>
          </cell>
          <cell r="E143">
            <v>507866660</v>
          </cell>
        </row>
        <row r="145">
          <cell r="A145">
            <v>221002</v>
          </cell>
          <cell r="C145" t="str">
            <v>221002 Provision for Doubtful Debts</v>
          </cell>
          <cell r="D145">
            <v>-33262566</v>
          </cell>
          <cell r="E145">
            <v>-28737450</v>
          </cell>
        </row>
        <row r="147">
          <cell r="C147" t="str">
            <v>Sub Total</v>
          </cell>
          <cell r="D147">
            <v>490944604</v>
          </cell>
          <cell r="E147">
            <v>479129210</v>
          </cell>
        </row>
        <row r="149">
          <cell r="B149">
            <v>3</v>
          </cell>
          <cell r="C149" t="str">
            <v>Cash and Bank Balances</v>
          </cell>
        </row>
        <row r="151">
          <cell r="A151">
            <v>222001</v>
          </cell>
          <cell r="C151" t="str">
            <v>222001 Cash at Delhi Office</v>
          </cell>
          <cell r="D151">
            <v>124791</v>
          </cell>
          <cell r="E151">
            <v>13090</v>
          </cell>
        </row>
        <row r="152">
          <cell r="A152">
            <v>222301</v>
          </cell>
          <cell r="C152" t="str">
            <v>222301 Cheques in hand</v>
          </cell>
          <cell r="D152">
            <v>28365658</v>
          </cell>
          <cell r="E152">
            <v>17243118</v>
          </cell>
        </row>
        <row r="153">
          <cell r="D153">
            <v>28490449</v>
          </cell>
          <cell r="E153">
            <v>17256208</v>
          </cell>
        </row>
        <row r="155">
          <cell r="A155">
            <v>222101</v>
          </cell>
          <cell r="C155" t="str">
            <v>222101 FD with Scheduled Banks</v>
          </cell>
          <cell r="D155">
            <v>310067</v>
          </cell>
          <cell r="E155">
            <v>310067</v>
          </cell>
        </row>
        <row r="156">
          <cell r="D156">
            <v>310067</v>
          </cell>
          <cell r="E156">
            <v>310067</v>
          </cell>
        </row>
        <row r="158">
          <cell r="A158">
            <v>222204</v>
          </cell>
          <cell r="C158" t="str">
            <v>222204 HSBC, Calcutta.</v>
          </cell>
          <cell r="D158">
            <v>98875</v>
          </cell>
          <cell r="E158">
            <v>26875</v>
          </cell>
        </row>
        <row r="159">
          <cell r="A159">
            <v>222205</v>
          </cell>
          <cell r="C159" t="str">
            <v>222205 ANZ Grindlays Bangalore</v>
          </cell>
          <cell r="D159">
            <v>60820</v>
          </cell>
          <cell r="E159">
            <v>36820</v>
          </cell>
        </row>
        <row r="160">
          <cell r="A160">
            <v>222206</v>
          </cell>
          <cell r="C160" t="str">
            <v>222206 Syndicate Bank, Delhi</v>
          </cell>
          <cell r="D160">
            <v>0</v>
          </cell>
          <cell r="E160">
            <v>526318</v>
          </cell>
        </row>
        <row r="161">
          <cell r="A161">
            <v>222207</v>
          </cell>
          <cell r="C161" t="str">
            <v>222207 Credit Lyonnais, Service Billing, New Delhi.</v>
          </cell>
          <cell r="D161">
            <v>2124</v>
          </cell>
          <cell r="E161">
            <v>2124</v>
          </cell>
        </row>
        <row r="162">
          <cell r="A162">
            <v>222208</v>
          </cell>
          <cell r="C162" t="str">
            <v>222208 Credit Lyonnais - Unpaid Dividend A/c</v>
          </cell>
          <cell r="D162">
            <v>26</v>
          </cell>
          <cell r="E162">
            <v>10</v>
          </cell>
        </row>
        <row r="163">
          <cell r="A163">
            <v>222209</v>
          </cell>
          <cell r="C163" t="str">
            <v>222209 ABN Amro Bank Current A/c</v>
          </cell>
          <cell r="D163">
            <v>0</v>
          </cell>
          <cell r="E163">
            <v>0</v>
          </cell>
        </row>
        <row r="164">
          <cell r="A164">
            <v>222210</v>
          </cell>
          <cell r="C164" t="str">
            <v>Bank Of Maharashtra Current A/c</v>
          </cell>
          <cell r="D164">
            <v>0</v>
          </cell>
          <cell r="E164">
            <v>1737180</v>
          </cell>
        </row>
        <row r="165">
          <cell r="A165">
            <v>222211</v>
          </cell>
          <cell r="C165" t="str">
            <v>Credit Lyonnais - Dividend Current A/c</v>
          </cell>
          <cell r="D165">
            <v>0</v>
          </cell>
          <cell r="E165">
            <v>0</v>
          </cell>
        </row>
        <row r="166">
          <cell r="A166">
            <v>224601</v>
          </cell>
          <cell r="C166" t="str">
            <v>224601 Credit Lyonnais, Mumbai, Clearing A/c.</v>
          </cell>
          <cell r="D166">
            <v>0</v>
          </cell>
          <cell r="E166">
            <v>108839</v>
          </cell>
        </row>
        <row r="167">
          <cell r="A167">
            <v>110202</v>
          </cell>
          <cell r="C167" t="str">
            <v>110202 Cash Credit - Credit Lyonias, New Delhi</v>
          </cell>
          <cell r="D167">
            <v>9459453</v>
          </cell>
          <cell r="E167">
            <v>0</v>
          </cell>
        </row>
        <row r="168">
          <cell r="A168">
            <v>224602</v>
          </cell>
          <cell r="C168" t="str">
            <v>224602 Centurion Bank, Delhi, Clearing A/c. (Current)</v>
          </cell>
          <cell r="D168">
            <v>4334850</v>
          </cell>
          <cell r="E168">
            <v>5943731</v>
          </cell>
        </row>
        <row r="169">
          <cell r="A169">
            <v>224604</v>
          </cell>
          <cell r="C169" t="str">
            <v>224604 Hongkong Bank, Cal, Clearing A/c. (Current A/c.)</v>
          </cell>
          <cell r="D169">
            <v>0</v>
          </cell>
          <cell r="E169">
            <v>0</v>
          </cell>
        </row>
        <row r="170">
          <cell r="A170">
            <v>224605</v>
          </cell>
          <cell r="C170" t="str">
            <v>224605 ANZ Grindlays, Bangalore, Clearing A/c. (Current)</v>
          </cell>
          <cell r="D170">
            <v>0</v>
          </cell>
          <cell r="E170">
            <v>0</v>
          </cell>
        </row>
        <row r="171">
          <cell r="A171">
            <v>224606</v>
          </cell>
          <cell r="C171" t="str">
            <v>ABN Amro Bank Clearing A/c (Current A/C)</v>
          </cell>
          <cell r="D171">
            <v>394620</v>
          </cell>
          <cell r="E171">
            <v>257465</v>
          </cell>
        </row>
        <row r="173">
          <cell r="D173">
            <v>14350768</v>
          </cell>
          <cell r="E173">
            <v>8639362</v>
          </cell>
        </row>
        <row r="175">
          <cell r="A175">
            <v>222102</v>
          </cell>
          <cell r="C175" t="str">
            <v>222102 Margin Money with ABN for Letter of Credit</v>
          </cell>
          <cell r="D175">
            <v>0</v>
          </cell>
          <cell r="E175">
            <v>0</v>
          </cell>
        </row>
        <row r="176">
          <cell r="D176">
            <v>0</v>
          </cell>
          <cell r="E176">
            <v>0</v>
          </cell>
        </row>
        <row r="178">
          <cell r="C178" t="str">
            <v>Sub Total</v>
          </cell>
          <cell r="D178">
            <v>43151284</v>
          </cell>
          <cell r="E178">
            <v>26205637</v>
          </cell>
        </row>
        <row r="180">
          <cell r="B180">
            <v>4</v>
          </cell>
          <cell r="C180" t="str">
            <v xml:space="preserve">Other Current Assets </v>
          </cell>
        </row>
        <row r="182">
          <cell r="A182">
            <v>223001</v>
          </cell>
          <cell r="C182" t="str">
            <v>223001 Interest accrued on Fixed Deposit</v>
          </cell>
          <cell r="D182">
            <v>90060</v>
          </cell>
          <cell r="E182">
            <v>68475</v>
          </cell>
        </row>
        <row r="184">
          <cell r="C184" t="str">
            <v>Claims Recoverable</v>
          </cell>
        </row>
        <row r="185">
          <cell r="A185">
            <v>223101</v>
          </cell>
          <cell r="C185" t="str">
            <v>223101 Insurance claim recoverable - VEHICLES</v>
          </cell>
          <cell r="D185">
            <v>128912</v>
          </cell>
          <cell r="E185">
            <v>4019</v>
          </cell>
        </row>
        <row r="186">
          <cell r="A186">
            <v>223102</v>
          </cell>
          <cell r="C186" t="str">
            <v>223102 Insurance claim recoverable - Laptops / Cellphones</v>
          </cell>
          <cell r="D186">
            <v>60061</v>
          </cell>
          <cell r="E186">
            <v>48191</v>
          </cell>
        </row>
        <row r="187">
          <cell r="A187">
            <v>223103</v>
          </cell>
          <cell r="C187" t="str">
            <v>223103 Insurance claim recoverable - MARINE</v>
          </cell>
          <cell r="D187">
            <v>0</v>
          </cell>
          <cell r="E187">
            <v>49730</v>
          </cell>
        </row>
        <row r="188">
          <cell r="A188">
            <v>223105</v>
          </cell>
          <cell r="C188" t="str">
            <v>223105 Miscellaneous  claims recoverable</v>
          </cell>
          <cell r="D188">
            <v>2204393</v>
          </cell>
          <cell r="E188">
            <v>2204393</v>
          </cell>
        </row>
        <row r="190">
          <cell r="D190">
            <v>2393366</v>
          </cell>
          <cell r="E190">
            <v>2306333</v>
          </cell>
        </row>
        <row r="192">
          <cell r="C192" t="str">
            <v>Sub Total</v>
          </cell>
          <cell r="D192">
            <v>2483426</v>
          </cell>
          <cell r="E192">
            <v>2374808</v>
          </cell>
        </row>
        <row r="194">
          <cell r="C194" t="str">
            <v>B. LOANS &amp; ADVANCES (Unsecured)</v>
          </cell>
        </row>
        <row r="196">
          <cell r="B196">
            <v>1</v>
          </cell>
          <cell r="C196" t="str">
            <v xml:space="preserve">Advances recoverable in cash or in kind </v>
          </cell>
        </row>
        <row r="197">
          <cell r="A197">
            <v>224001</v>
          </cell>
          <cell r="C197" t="str">
            <v>224001 Employee Expense Advance Special GL</v>
          </cell>
          <cell r="D197">
            <v>58022</v>
          </cell>
          <cell r="E197">
            <v>1187718</v>
          </cell>
        </row>
        <row r="198">
          <cell r="A198">
            <v>224002</v>
          </cell>
          <cell r="C198" t="str">
            <v>224002 Employee Travel Advance Special GL</v>
          </cell>
          <cell r="D198">
            <v>1100472</v>
          </cell>
          <cell r="E198">
            <v>2857019</v>
          </cell>
        </row>
        <row r="199">
          <cell r="A199">
            <v>224003</v>
          </cell>
          <cell r="C199" t="str">
            <v>224003 Employee Imprest  Advance Special GL</v>
          </cell>
          <cell r="D199">
            <v>311422</v>
          </cell>
          <cell r="E199">
            <v>69579</v>
          </cell>
        </row>
        <row r="200">
          <cell r="A200">
            <v>224006</v>
          </cell>
          <cell r="C200" t="str">
            <v>224006 Employee Ticket Advance Special GL</v>
          </cell>
          <cell r="D200">
            <v>631096</v>
          </cell>
          <cell r="E200">
            <v>3862494</v>
          </cell>
        </row>
        <row r="201">
          <cell r="A201">
            <v>224007</v>
          </cell>
          <cell r="C201" t="str">
            <v>224007 Employee Salary  Advance Special GL</v>
          </cell>
          <cell r="D201">
            <v>64244</v>
          </cell>
          <cell r="E201">
            <v>82718</v>
          </cell>
        </row>
        <row r="202">
          <cell r="A202">
            <v>224021</v>
          </cell>
          <cell r="C202" t="str">
            <v>224021 Rent Paid in Advance - Office Leases</v>
          </cell>
          <cell r="D202">
            <v>644012</v>
          </cell>
          <cell r="E202">
            <v>1458340</v>
          </cell>
        </row>
        <row r="203">
          <cell r="A203">
            <v>224022</v>
          </cell>
          <cell r="C203" t="str">
            <v>224022 Rent Paid in Advance - Residential Leases</v>
          </cell>
          <cell r="D203">
            <v>482200</v>
          </cell>
          <cell r="E203">
            <v>135786</v>
          </cell>
        </row>
        <row r="204">
          <cell r="A204">
            <v>224031</v>
          </cell>
          <cell r="C204" t="str">
            <v>224031 Prepaid Expenses</v>
          </cell>
          <cell r="D204">
            <v>9642802</v>
          </cell>
          <cell r="E204">
            <v>5179291</v>
          </cell>
        </row>
        <row r="205">
          <cell r="A205">
            <v>224032</v>
          </cell>
          <cell r="C205" t="str">
            <v>224032 Prepaid Insurance</v>
          </cell>
          <cell r="D205">
            <v>7599747</v>
          </cell>
          <cell r="E205">
            <v>7069833</v>
          </cell>
        </row>
        <row r="206">
          <cell r="A206">
            <v>224033</v>
          </cell>
          <cell r="C206" t="str">
            <v>224033 PRE PAID TRANSPONDER FEE</v>
          </cell>
          <cell r="D206">
            <v>59681950</v>
          </cell>
          <cell r="E206">
            <v>11081361</v>
          </cell>
        </row>
        <row r="207">
          <cell r="A207">
            <v>224041</v>
          </cell>
          <cell r="C207" t="str">
            <v>224041 Sales Tax Deposit</v>
          </cell>
          <cell r="D207">
            <v>6692621</v>
          </cell>
          <cell r="E207">
            <v>3042478</v>
          </cell>
        </row>
        <row r="208">
          <cell r="A208">
            <v>224042</v>
          </cell>
          <cell r="C208" t="str">
            <v>224042 Customs Duty Recoverable</v>
          </cell>
          <cell r="D208">
            <v>2500000</v>
          </cell>
          <cell r="E208">
            <v>2500000</v>
          </cell>
        </row>
        <row r="209">
          <cell r="A209">
            <v>224051</v>
          </cell>
          <cell r="C209" t="str">
            <v>224051 Freight recoverable - Customers</v>
          </cell>
          <cell r="D209">
            <v>772207</v>
          </cell>
          <cell r="E209">
            <v>0</v>
          </cell>
        </row>
        <row r="210">
          <cell r="A210">
            <v>224052</v>
          </cell>
          <cell r="C210" t="str">
            <v>224052 Octroi recoverable - Customers</v>
          </cell>
          <cell r="D210">
            <v>1387377</v>
          </cell>
          <cell r="E210">
            <v>-257732</v>
          </cell>
        </row>
        <row r="211">
          <cell r="A211">
            <v>224053</v>
          </cell>
          <cell r="C211" t="str">
            <v>224053 Expenses  recoverable - Customers</v>
          </cell>
          <cell r="D211">
            <v>1823611</v>
          </cell>
          <cell r="E211">
            <v>3278127</v>
          </cell>
        </row>
        <row r="212">
          <cell r="A212">
            <v>224054</v>
          </cell>
          <cell r="C212" t="str">
            <v>IDL - Expenses recoverable from customers</v>
          </cell>
          <cell r="D212">
            <v>0</v>
          </cell>
          <cell r="E212">
            <v>0</v>
          </cell>
        </row>
        <row r="213">
          <cell r="A213">
            <v>224061</v>
          </cell>
          <cell r="C213" t="str">
            <v>224061 Advance Wealth Tax</v>
          </cell>
          <cell r="D213">
            <v>85163</v>
          </cell>
          <cell r="E213">
            <v>67443</v>
          </cell>
        </row>
        <row r="214">
          <cell r="A214">
            <v>224106</v>
          </cell>
          <cell r="C214" t="str">
            <v>224106 Advance for  Loading</v>
          </cell>
          <cell r="D214">
            <v>0</v>
          </cell>
          <cell r="E214">
            <v>6189</v>
          </cell>
        </row>
        <row r="215">
          <cell r="A215">
            <v>224109</v>
          </cell>
          <cell r="C215" t="str">
            <v>224109 HECL Employees Stock Options Trust</v>
          </cell>
          <cell r="D215">
            <v>1000</v>
          </cell>
          <cell r="E215">
            <v>1000</v>
          </cell>
        </row>
        <row r="216">
          <cell r="A216">
            <v>290000</v>
          </cell>
          <cell r="C216" t="str">
            <v>290000 Vendor Advance Contra</v>
          </cell>
          <cell r="D216">
            <v>0</v>
          </cell>
          <cell r="E216">
            <v>1</v>
          </cell>
        </row>
        <row r="217">
          <cell r="C217" t="str">
            <v>Debit balance of TDS payable a/c</v>
          </cell>
          <cell r="D217">
            <v>326398</v>
          </cell>
        </row>
        <row r="219">
          <cell r="C219" t="str">
            <v>Sub Total</v>
          </cell>
          <cell r="D219">
            <v>93804344</v>
          </cell>
          <cell r="E219">
            <v>41621645</v>
          </cell>
        </row>
        <row r="222">
          <cell r="B222">
            <v>2</v>
          </cell>
          <cell r="C222" t="str">
            <v>Balance with Department of Telecommunication</v>
          </cell>
        </row>
        <row r="224">
          <cell r="A224">
            <v>224701</v>
          </cell>
          <cell r="C224" t="str">
            <v>Balance with Department of Telecommunication</v>
          </cell>
          <cell r="D224">
            <v>100938660</v>
          </cell>
          <cell r="E224">
            <v>100938660</v>
          </cell>
        </row>
        <row r="226">
          <cell r="C226" t="str">
            <v>Sub Total</v>
          </cell>
          <cell r="D226">
            <v>100938660</v>
          </cell>
          <cell r="E226">
            <v>100938660</v>
          </cell>
        </row>
        <row r="228">
          <cell r="B228">
            <v>3</v>
          </cell>
          <cell r="C228" t="str">
            <v>Loan to employees</v>
          </cell>
        </row>
        <row r="230">
          <cell r="A230">
            <v>224004</v>
          </cell>
          <cell r="C230" t="str">
            <v>224004 Employee Soft Loan Special GL</v>
          </cell>
          <cell r="D230">
            <v>162685</v>
          </cell>
          <cell r="E230">
            <v>272000</v>
          </cell>
        </row>
        <row r="231">
          <cell r="A231">
            <v>224005</v>
          </cell>
          <cell r="C231" t="str">
            <v>224005 Employee Loan (Confidential) Special GL</v>
          </cell>
          <cell r="D231">
            <v>568750</v>
          </cell>
          <cell r="E231">
            <v>1043250</v>
          </cell>
        </row>
        <row r="233">
          <cell r="C233" t="str">
            <v>Sub Total</v>
          </cell>
          <cell r="D233">
            <v>731435</v>
          </cell>
          <cell r="E233">
            <v>1315250</v>
          </cell>
        </row>
        <row r="236">
          <cell r="B236">
            <v>4</v>
          </cell>
          <cell r="C236" t="str">
            <v>Advance paid to suppliers</v>
          </cell>
        </row>
        <row r="237">
          <cell r="A237">
            <v>224101</v>
          </cell>
          <cell r="C237" t="str">
            <v>Vendor Down Payment  Revenue Special GL</v>
          </cell>
          <cell r="D237">
            <v>12678886</v>
          </cell>
          <cell r="E237">
            <v>6604212</v>
          </cell>
        </row>
        <row r="238">
          <cell r="C238" t="str">
            <v>Contra to Capital spl GL</v>
          </cell>
          <cell r="D238">
            <v>-1748301</v>
          </cell>
        </row>
        <row r="239">
          <cell r="C239" t="str">
            <v>Add : Debit Balances in A/C No.120001</v>
          </cell>
          <cell r="D239">
            <v>-1169481</v>
          </cell>
          <cell r="E239">
            <v>1042710</v>
          </cell>
        </row>
        <row r="240">
          <cell r="A240">
            <v>224501</v>
          </cell>
          <cell r="C240" t="str">
            <v>Provision for Doubtful advances</v>
          </cell>
          <cell r="D240">
            <v>-4716957</v>
          </cell>
          <cell r="E240">
            <v>-586353</v>
          </cell>
        </row>
        <row r="242">
          <cell r="C242" t="str">
            <v>Sub Total</v>
          </cell>
          <cell r="D242">
            <v>5044147</v>
          </cell>
          <cell r="E242">
            <v>7060569</v>
          </cell>
        </row>
        <row r="244">
          <cell r="B244">
            <v>5</v>
          </cell>
          <cell r="C244" t="str">
            <v>Balance with Customs Authorities</v>
          </cell>
        </row>
        <row r="246">
          <cell r="A246">
            <v>224102</v>
          </cell>
          <cell r="C246" t="str">
            <v>224102 Advance for Customs Duty</v>
          </cell>
          <cell r="D246">
            <v>1528545</v>
          </cell>
          <cell r="E246">
            <v>5184699</v>
          </cell>
        </row>
        <row r="247">
          <cell r="A247">
            <v>224104</v>
          </cell>
          <cell r="C247" t="str">
            <v>224104 Advance for  Additional Duty</v>
          </cell>
          <cell r="D247">
            <v>0</v>
          </cell>
          <cell r="E247">
            <v>0</v>
          </cell>
        </row>
        <row r="248">
          <cell r="A248">
            <v>224105</v>
          </cell>
          <cell r="C248" t="str">
            <v>224105 Advance for  SAD</v>
          </cell>
          <cell r="D248">
            <v>0</v>
          </cell>
          <cell r="E248">
            <v>0</v>
          </cell>
        </row>
        <row r="249">
          <cell r="A249">
            <v>224201</v>
          </cell>
          <cell r="C249" t="str">
            <v>224201 Deposit with Customs - SVB Deposits.</v>
          </cell>
          <cell r="D249">
            <v>20617649</v>
          </cell>
          <cell r="E249">
            <v>20150671</v>
          </cell>
        </row>
        <row r="251">
          <cell r="C251" t="str">
            <v>Sub Total</v>
          </cell>
          <cell r="D251">
            <v>22146194</v>
          </cell>
          <cell r="E251">
            <v>25335370</v>
          </cell>
        </row>
        <row r="253">
          <cell r="B253">
            <v>6</v>
          </cell>
          <cell r="C253" t="str">
            <v>Earnest money and Security Deposit</v>
          </cell>
        </row>
        <row r="255">
          <cell r="A255">
            <v>224301</v>
          </cell>
          <cell r="C255" t="str">
            <v>224301 Earnest Money with Customers</v>
          </cell>
          <cell r="D255">
            <v>7378750</v>
          </cell>
          <cell r="E255">
            <v>12310750</v>
          </cell>
        </row>
        <row r="256">
          <cell r="A256">
            <v>224302</v>
          </cell>
          <cell r="C256" t="str">
            <v>224302 Security  Deposit - Office Leases</v>
          </cell>
          <cell r="D256">
            <v>10560136</v>
          </cell>
          <cell r="E256">
            <v>10222136</v>
          </cell>
        </row>
        <row r="257">
          <cell r="A257">
            <v>224303</v>
          </cell>
          <cell r="C257" t="str">
            <v>224303 Security  Deposit - Employee Residences</v>
          </cell>
          <cell r="D257">
            <v>2489450</v>
          </cell>
          <cell r="E257">
            <v>2788200</v>
          </cell>
        </row>
        <row r="258">
          <cell r="A258">
            <v>224304</v>
          </cell>
          <cell r="C258" t="str">
            <v>224304 Security  Deposit - Others</v>
          </cell>
          <cell r="D258">
            <v>1936345</v>
          </cell>
          <cell r="E258">
            <v>2626057</v>
          </cell>
        </row>
        <row r="259">
          <cell r="A259">
            <v>224305</v>
          </cell>
          <cell r="C259" t="str">
            <v>224305 Telephone Deposit</v>
          </cell>
          <cell r="D259">
            <v>71523</v>
          </cell>
          <cell r="E259">
            <v>1086023</v>
          </cell>
        </row>
        <row r="261">
          <cell r="C261" t="str">
            <v>Sub Total</v>
          </cell>
          <cell r="D261">
            <v>22436204</v>
          </cell>
          <cell r="E261">
            <v>29033166</v>
          </cell>
        </row>
        <row r="263">
          <cell r="B263">
            <v>7</v>
          </cell>
          <cell r="C263" t="str">
            <v xml:space="preserve">Advance Income Tax </v>
          </cell>
        </row>
        <row r="265">
          <cell r="A265">
            <v>224401</v>
          </cell>
          <cell r="C265" t="str">
            <v>224401 Advance Income Tax</v>
          </cell>
          <cell r="D265">
            <v>167519402</v>
          </cell>
          <cell r="E265">
            <v>162627758</v>
          </cell>
        </row>
        <row r="266">
          <cell r="A266">
            <v>224402</v>
          </cell>
          <cell r="C266" t="str">
            <v>224402 Income Tax Refund</v>
          </cell>
          <cell r="D266">
            <v>-2163459</v>
          </cell>
          <cell r="E266">
            <v>-2163459</v>
          </cell>
        </row>
        <row r="267">
          <cell r="A267">
            <v>224403</v>
          </cell>
          <cell r="C267" t="str">
            <v>224403 TDS BY CUSTOMERS</v>
          </cell>
          <cell r="D267">
            <v>79719900</v>
          </cell>
          <cell r="E267">
            <v>53522519</v>
          </cell>
        </row>
        <row r="268">
          <cell r="A268">
            <v>224404</v>
          </cell>
          <cell r="C268" t="str">
            <v>WORK CONTRACT TAX DEDUCTED AT SOURCE BY CUSTOMERS</v>
          </cell>
          <cell r="D268">
            <v>950767</v>
          </cell>
          <cell r="E268">
            <v>0</v>
          </cell>
        </row>
        <row r="270">
          <cell r="C270" t="str">
            <v>Sub Total</v>
          </cell>
          <cell r="D270">
            <v>246026610</v>
          </cell>
          <cell r="E270">
            <v>213986818</v>
          </cell>
        </row>
        <row r="272">
          <cell r="C272" t="str">
            <v>Schedule Total</v>
          </cell>
          <cell r="D272">
            <v>1148784955</v>
          </cell>
          <cell r="E272">
            <v>1062094813</v>
          </cell>
        </row>
        <row r="274">
          <cell r="B274" t="str">
            <v>Schedule H</v>
          </cell>
          <cell r="C274" t="str">
            <v>CURRENT LIABILITIES AND PROVISIONS</v>
          </cell>
        </row>
        <row r="276">
          <cell r="C276" t="str">
            <v>A. CURRENT LIABILITIES</v>
          </cell>
        </row>
        <row r="278">
          <cell r="B278">
            <v>1</v>
          </cell>
          <cell r="C278" t="str">
            <v>Sundry Creditors</v>
          </cell>
        </row>
        <row r="280">
          <cell r="A280">
            <v>120001</v>
          </cell>
          <cell r="C280" t="str">
            <v>120001 Vendors Reconciliation Account</v>
          </cell>
          <cell r="D280">
            <v>-241531280</v>
          </cell>
          <cell r="E280">
            <v>-247248603</v>
          </cell>
        </row>
        <row r="281">
          <cell r="A281">
            <v>120002</v>
          </cell>
          <cell r="C281" t="str">
            <v>120002 GR/IR-clearing - external procurement</v>
          </cell>
          <cell r="D281">
            <v>-1735156</v>
          </cell>
          <cell r="E281">
            <v>-10602064</v>
          </cell>
        </row>
        <row r="282">
          <cell r="A282">
            <v>120003</v>
          </cell>
          <cell r="C282" t="str">
            <v>120003 Asset acquisition - contra account</v>
          </cell>
          <cell r="D282">
            <v>0</v>
          </cell>
          <cell r="E282">
            <v>0</v>
          </cell>
        </row>
        <row r="283">
          <cell r="A283">
            <v>120005</v>
          </cell>
          <cell r="C283" t="str">
            <v>120005 VENDORS GENERAL A/C</v>
          </cell>
          <cell r="D283">
            <v>-2519426</v>
          </cell>
          <cell r="E283">
            <v>-23378670</v>
          </cell>
        </row>
        <row r="284">
          <cell r="C284" t="str">
            <v>Grossing up of vendors</v>
          </cell>
          <cell r="D284">
            <v>1169481</v>
          </cell>
          <cell r="E284">
            <v>-1042710</v>
          </cell>
        </row>
        <row r="285">
          <cell r="C285" t="str">
            <v>Less : Non Trade Creditors in GR/IR account</v>
          </cell>
          <cell r="D285">
            <v>0</v>
          </cell>
          <cell r="E285">
            <v>1020751</v>
          </cell>
        </row>
        <row r="287">
          <cell r="C287" t="str">
            <v>Sub Total</v>
          </cell>
          <cell r="D287">
            <v>-244616381</v>
          </cell>
          <cell r="E287">
            <v>-281251296</v>
          </cell>
        </row>
        <row r="289">
          <cell r="B289">
            <v>2</v>
          </cell>
          <cell r="C289" t="str">
            <v xml:space="preserve"> Advance from customers</v>
          </cell>
        </row>
        <row r="290">
          <cell r="A290">
            <v>120101</v>
          </cell>
          <cell r="C290" t="str">
            <v>120101 Customers Down Payment Special GL</v>
          </cell>
          <cell r="D290">
            <v>-22888178</v>
          </cell>
          <cell r="E290">
            <v>-35842577</v>
          </cell>
        </row>
        <row r="291">
          <cell r="C291" t="str">
            <v>Grossing up of vendors</v>
          </cell>
          <cell r="D291">
            <v>-1935785</v>
          </cell>
        </row>
        <row r="292">
          <cell r="D292">
            <v>-24823963</v>
          </cell>
          <cell r="E292">
            <v>-35842577</v>
          </cell>
        </row>
        <row r="295">
          <cell r="B295">
            <v>3</v>
          </cell>
          <cell r="C295" t="str">
            <v>Interest accrued but not due</v>
          </cell>
          <cell r="D295">
            <v>-7446130.96</v>
          </cell>
          <cell r="E295">
            <v>-9898310</v>
          </cell>
        </row>
        <row r="297">
          <cell r="B297">
            <v>4</v>
          </cell>
          <cell r="C297" t="str">
            <v>Other Liabilities</v>
          </cell>
        </row>
        <row r="298">
          <cell r="A298">
            <v>120004</v>
          </cell>
          <cell r="C298" t="str">
            <v>120004 Employees Reconciliation Account</v>
          </cell>
          <cell r="D298">
            <v>-117036</v>
          </cell>
          <cell r="E298">
            <v>-108111</v>
          </cell>
        </row>
        <row r="299">
          <cell r="A299">
            <v>120103</v>
          </cell>
          <cell r="C299" t="str">
            <v>IDL-Course Fee Advance</v>
          </cell>
          <cell r="D299">
            <v>0</v>
          </cell>
          <cell r="E299">
            <v>-10000</v>
          </cell>
        </row>
        <row r="300">
          <cell r="A300">
            <v>120301</v>
          </cell>
          <cell r="C300" t="str">
            <v>120301 Salaries Payable</v>
          </cell>
          <cell r="D300">
            <v>-42798</v>
          </cell>
          <cell r="E300">
            <v>-4533870</v>
          </cell>
        </row>
        <row r="301">
          <cell r="A301">
            <v>120302</v>
          </cell>
          <cell r="C301" t="str">
            <v>120302 Rent  Payable (Salaries)</v>
          </cell>
          <cell r="D301">
            <v>0</v>
          </cell>
          <cell r="E301">
            <v>-8490</v>
          </cell>
        </row>
        <row r="302">
          <cell r="A302">
            <v>120303</v>
          </cell>
          <cell r="C302" t="str">
            <v>120303 Monthly Reimbursement Payable (Travel)</v>
          </cell>
          <cell r="D302">
            <v>-479</v>
          </cell>
          <cell r="E302">
            <v>-269102</v>
          </cell>
        </row>
        <row r="303">
          <cell r="A303">
            <v>120304</v>
          </cell>
          <cell r="C303" t="str">
            <v>120304 Monthly Reimbursement Payable (Other than Travel)</v>
          </cell>
          <cell r="D303">
            <v>-702022</v>
          </cell>
          <cell r="E303">
            <v>555</v>
          </cell>
        </row>
        <row r="304">
          <cell r="A304">
            <v>120305</v>
          </cell>
          <cell r="C304" t="str">
            <v>120305 PF Payable - Employer's contribution</v>
          </cell>
          <cell r="D304">
            <v>-180918</v>
          </cell>
          <cell r="E304">
            <v>-229409</v>
          </cell>
        </row>
        <row r="305">
          <cell r="A305">
            <v>120306</v>
          </cell>
          <cell r="C305" t="str">
            <v>120306 FPF Payable - Employer's contribution</v>
          </cell>
          <cell r="D305">
            <v>1123</v>
          </cell>
          <cell r="E305">
            <v>-126195</v>
          </cell>
        </row>
        <row r="306">
          <cell r="A306">
            <v>120307</v>
          </cell>
          <cell r="C306" t="str">
            <v>120307 PF Payable - Employee's contribution</v>
          </cell>
          <cell r="D306">
            <v>-297761</v>
          </cell>
          <cell r="E306">
            <v>-353427</v>
          </cell>
        </row>
        <row r="307">
          <cell r="A307">
            <v>120308</v>
          </cell>
          <cell r="C307" t="str">
            <v>120308 PF Admn. Charges Payable</v>
          </cell>
          <cell r="D307">
            <v>0</v>
          </cell>
          <cell r="E307">
            <v>0</v>
          </cell>
        </row>
        <row r="308">
          <cell r="A308">
            <v>120309</v>
          </cell>
          <cell r="C308" t="str">
            <v>120309 DLI  Payable</v>
          </cell>
          <cell r="D308">
            <v>0</v>
          </cell>
          <cell r="E308">
            <v>0</v>
          </cell>
        </row>
        <row r="309">
          <cell r="A309">
            <v>120310</v>
          </cell>
          <cell r="C309" t="str">
            <v>120310 DLI  Admn Chrgs Payable</v>
          </cell>
          <cell r="D309">
            <v>0</v>
          </cell>
          <cell r="E309">
            <v>0</v>
          </cell>
        </row>
        <row r="310">
          <cell r="A310">
            <v>120311</v>
          </cell>
          <cell r="C310" t="str">
            <v>120311 Voluntary PF Payable</v>
          </cell>
          <cell r="D310">
            <v>-60069</v>
          </cell>
          <cell r="E310">
            <v>-21000</v>
          </cell>
        </row>
        <row r="311">
          <cell r="A311">
            <v>120312</v>
          </cell>
          <cell r="C311" t="str">
            <v>120312 Prof. Tax  Payable</v>
          </cell>
          <cell r="D311">
            <v>-4740</v>
          </cell>
          <cell r="E311">
            <v>-18060</v>
          </cell>
        </row>
        <row r="312">
          <cell r="A312">
            <v>120313</v>
          </cell>
          <cell r="C312" t="str">
            <v>120313 TDS Payable - Section 192.</v>
          </cell>
          <cell r="D312">
            <v>-1241738</v>
          </cell>
          <cell r="E312">
            <v>-1312954</v>
          </cell>
        </row>
        <row r="313">
          <cell r="A313">
            <v>120314</v>
          </cell>
          <cell r="C313" t="str">
            <v>120314 HECL Employees' Provident Fund Trust</v>
          </cell>
          <cell r="D313">
            <v>0</v>
          </cell>
          <cell r="E313">
            <v>0</v>
          </cell>
        </row>
        <row r="314">
          <cell r="A314">
            <v>120315</v>
          </cell>
          <cell r="C314" t="str">
            <v>120315 Regional Provident Fund Commissioner</v>
          </cell>
          <cell r="D314">
            <v>-129654</v>
          </cell>
          <cell r="E314">
            <v>0</v>
          </cell>
        </row>
        <row r="315">
          <cell r="A315">
            <v>120321</v>
          </cell>
          <cell r="C315" t="str">
            <v>120321 Works Contract Tax Payable.</v>
          </cell>
          <cell r="D315">
            <v>-6385</v>
          </cell>
          <cell r="E315">
            <v>0</v>
          </cell>
        </row>
        <row r="316">
          <cell r="A316">
            <v>120322</v>
          </cell>
          <cell r="C316" t="str">
            <v>120322 Local Sales Tax Payable.</v>
          </cell>
          <cell r="D316">
            <v>-296879</v>
          </cell>
          <cell r="E316">
            <v>-120200</v>
          </cell>
        </row>
        <row r="317">
          <cell r="A317">
            <v>120323</v>
          </cell>
          <cell r="C317" t="str">
            <v>120323 Central Sales Tax Payable.</v>
          </cell>
          <cell r="D317">
            <v>-1623251</v>
          </cell>
          <cell r="E317">
            <v>-1035630</v>
          </cell>
        </row>
        <row r="318">
          <cell r="A318">
            <v>120326</v>
          </cell>
          <cell r="C318" t="str">
            <v>120326 TDS Payable - Section 194 C.</v>
          </cell>
          <cell r="D318">
            <v>-402900</v>
          </cell>
          <cell r="E318">
            <v>-122442</v>
          </cell>
        </row>
        <row r="319">
          <cell r="A319">
            <v>120327</v>
          </cell>
          <cell r="C319" t="str">
            <v>TDS Payable - Section 194 - H</v>
          </cell>
          <cell r="D319">
            <v>4570</v>
          </cell>
          <cell r="E319">
            <v>-1033394</v>
          </cell>
        </row>
        <row r="320">
          <cell r="A320">
            <v>120329</v>
          </cell>
          <cell r="C320" t="str">
            <v>120329 TDS Payable - Section 194 I.</v>
          </cell>
          <cell r="D320">
            <v>1721</v>
          </cell>
          <cell r="E320">
            <v>-370642</v>
          </cell>
        </row>
        <row r="321">
          <cell r="A321">
            <v>120330</v>
          </cell>
          <cell r="C321" t="str">
            <v>120330 TDS Payable - Section 194 J.</v>
          </cell>
          <cell r="D321">
            <v>-1261417</v>
          </cell>
          <cell r="E321">
            <v>-852338</v>
          </cell>
        </row>
        <row r="322">
          <cell r="A322">
            <v>120331</v>
          </cell>
          <cell r="C322" t="str">
            <v>TDS Payable - Section 195..</v>
          </cell>
          <cell r="D322">
            <v>320107</v>
          </cell>
          <cell r="E322">
            <v>-771143</v>
          </cell>
        </row>
        <row r="323">
          <cell r="A323">
            <v>120332</v>
          </cell>
          <cell r="C323" t="str">
            <v>120332 TDS Payable - Foreign Remittances - USA.</v>
          </cell>
          <cell r="D323">
            <v>-1373272</v>
          </cell>
          <cell r="E323">
            <v>0</v>
          </cell>
        </row>
        <row r="324">
          <cell r="A324">
            <v>120333</v>
          </cell>
          <cell r="C324" t="str">
            <v>120333 Works Contract Tax Payable - 2% Haryana.</v>
          </cell>
          <cell r="D324">
            <v>-45653</v>
          </cell>
          <cell r="E324">
            <v>-74549</v>
          </cell>
        </row>
        <row r="325">
          <cell r="A325">
            <v>120334</v>
          </cell>
          <cell r="C325" t="str">
            <v>120334 Works Contract Tax Payable - 2% Delhi</v>
          </cell>
          <cell r="D325">
            <v>-2867</v>
          </cell>
          <cell r="E325">
            <v>-689</v>
          </cell>
        </row>
        <row r="326">
          <cell r="A326">
            <v>120335</v>
          </cell>
          <cell r="C326" t="str">
            <v>Works Contract Tax Payable - 4% UP.</v>
          </cell>
          <cell r="D326">
            <v>0</v>
          </cell>
          <cell r="E326">
            <v>0</v>
          </cell>
        </row>
        <row r="327">
          <cell r="A327">
            <v>120336</v>
          </cell>
          <cell r="C327" t="str">
            <v>Work Contract Tax Payable - Maharashtra</v>
          </cell>
          <cell r="D327">
            <v>-3220</v>
          </cell>
          <cell r="E327">
            <v>0</v>
          </cell>
        </row>
        <row r="328">
          <cell r="A328">
            <v>120338</v>
          </cell>
          <cell r="C328" t="str">
            <v>Service Tax Payable</v>
          </cell>
          <cell r="D328">
            <v>-7801242</v>
          </cell>
          <cell r="E328">
            <v>-602486</v>
          </cell>
        </row>
        <row r="329">
          <cell r="A329">
            <v>120341</v>
          </cell>
          <cell r="C329" t="str">
            <v>120341 Freight Inwards Payable</v>
          </cell>
          <cell r="D329">
            <v>0</v>
          </cell>
          <cell r="E329">
            <v>-27515</v>
          </cell>
        </row>
        <row r="330">
          <cell r="A330">
            <v>120342</v>
          </cell>
          <cell r="C330" t="str">
            <v>120342 Insurance  Payable</v>
          </cell>
          <cell r="D330">
            <v>-46449</v>
          </cell>
          <cell r="E330">
            <v>0</v>
          </cell>
        </row>
        <row r="331">
          <cell r="A331">
            <v>120343</v>
          </cell>
          <cell r="C331" t="str">
            <v>120343 Customs Duty Payable</v>
          </cell>
          <cell r="D331">
            <v>-80169</v>
          </cell>
          <cell r="E331">
            <v>0</v>
          </cell>
        </row>
        <row r="332">
          <cell r="A332">
            <v>120344</v>
          </cell>
          <cell r="C332" t="str">
            <v>120344 C&amp;F charges  Payable</v>
          </cell>
          <cell r="D332">
            <v>0</v>
          </cell>
          <cell r="E332">
            <v>-1012201</v>
          </cell>
        </row>
        <row r="333">
          <cell r="A333">
            <v>120352</v>
          </cell>
          <cell r="C333" t="str">
            <v>120352 Advance Billing to Customers</v>
          </cell>
          <cell r="D333">
            <v>-22103965</v>
          </cell>
          <cell r="E333">
            <v>-22404390</v>
          </cell>
        </row>
        <row r="334">
          <cell r="A334">
            <v>120353</v>
          </cell>
          <cell r="C334" t="str">
            <v>120353 Stale Cheques</v>
          </cell>
          <cell r="D334">
            <v>-1161162</v>
          </cell>
          <cell r="E334">
            <v>-822049</v>
          </cell>
        </row>
        <row r="335">
          <cell r="A335">
            <v>120355</v>
          </cell>
          <cell r="C335" t="str">
            <v>120355 Unpaid Dividend</v>
          </cell>
          <cell r="D335">
            <v>-26</v>
          </cell>
          <cell r="E335">
            <v>-16</v>
          </cell>
        </row>
        <row r="336">
          <cell r="A336">
            <v>120357</v>
          </cell>
          <cell r="C336" t="str">
            <v>Revenue billed but not accrued</v>
          </cell>
          <cell r="D336">
            <v>-2751328</v>
          </cell>
          <cell r="E336">
            <v>0</v>
          </cell>
        </row>
        <row r="337">
          <cell r="A337">
            <v>120361</v>
          </cell>
          <cell r="C337" t="str">
            <v>120361 Expenses  Payable</v>
          </cell>
          <cell r="D337">
            <v>-99295391</v>
          </cell>
          <cell r="E337">
            <v>-105993612</v>
          </cell>
        </row>
        <row r="338">
          <cell r="A338">
            <v>120362</v>
          </cell>
          <cell r="C338" t="str">
            <v>120362 Freight Outwards Payable</v>
          </cell>
          <cell r="D338">
            <v>0</v>
          </cell>
          <cell r="E338">
            <v>3887</v>
          </cell>
        </row>
        <row r="339">
          <cell r="A339">
            <v>120363</v>
          </cell>
          <cell r="C339" t="str">
            <v>120363 DOT Charges  Payable</v>
          </cell>
          <cell r="D339">
            <v>0</v>
          </cell>
          <cell r="E339">
            <v>-3400000</v>
          </cell>
        </row>
        <row r="340">
          <cell r="A340">
            <v>120366</v>
          </cell>
          <cell r="C340" t="str">
            <v>120366 Security Deposit Received</v>
          </cell>
          <cell r="D340">
            <v>-3864254</v>
          </cell>
          <cell r="E340">
            <v>-250000</v>
          </cell>
        </row>
        <row r="341">
          <cell r="A341">
            <v>120367</v>
          </cell>
          <cell r="C341" t="str">
            <v>120367 WPC Charges Payable</v>
          </cell>
          <cell r="D341">
            <v>0</v>
          </cell>
          <cell r="E341">
            <v>-2812710</v>
          </cell>
        </row>
        <row r="342">
          <cell r="A342">
            <v>120368</v>
          </cell>
          <cell r="C342" t="str">
            <v>120368 SECURITY DEPOSIT  RECIEVED- CO.CAR SCHEME</v>
          </cell>
          <cell r="D342">
            <v>-66036</v>
          </cell>
          <cell r="E342">
            <v>-817203</v>
          </cell>
        </row>
        <row r="344">
          <cell r="C344" t="str">
            <v>Less : TDS Payable debit balances</v>
          </cell>
          <cell r="D344">
            <v>-326398</v>
          </cell>
          <cell r="E344">
            <v>0</v>
          </cell>
        </row>
        <row r="345">
          <cell r="C345" t="str">
            <v>Less : Interest accrued and due</v>
          </cell>
          <cell r="D345">
            <v>890889.04</v>
          </cell>
          <cell r="E345">
            <v>49240</v>
          </cell>
        </row>
        <row r="346">
          <cell r="C346" t="str">
            <v>Less : Interest accrued but not due</v>
          </cell>
          <cell r="D346">
            <v>7446130.96</v>
          </cell>
          <cell r="E346">
            <v>9898310</v>
          </cell>
        </row>
        <row r="347">
          <cell r="C347" t="str">
            <v>Add : Non Trade Creditors in GR/IR account</v>
          </cell>
          <cell r="D347">
            <v>0</v>
          </cell>
          <cell r="E347">
            <v>-1020751</v>
          </cell>
        </row>
        <row r="349">
          <cell r="C349" t="str">
            <v>Sub Total</v>
          </cell>
          <cell r="D349">
            <v>-136624938</v>
          </cell>
          <cell r="E349">
            <v>-140582586</v>
          </cell>
        </row>
        <row r="351">
          <cell r="C351" t="str">
            <v>PROVISIONS</v>
          </cell>
        </row>
        <row r="352">
          <cell r="B352">
            <v>1</v>
          </cell>
          <cell r="C352" t="str">
            <v>Provision for Taxation</v>
          </cell>
        </row>
        <row r="353">
          <cell r="A353">
            <v>121001</v>
          </cell>
          <cell r="C353" t="str">
            <v>121001 Provision for Taxation</v>
          </cell>
          <cell r="D353">
            <v>-259792065</v>
          </cell>
          <cell r="E353">
            <v>-213603180</v>
          </cell>
        </row>
        <row r="354">
          <cell r="A354">
            <v>199992</v>
          </cell>
          <cell r="C354" t="str">
            <v>Prior Period Tax Adjustment</v>
          </cell>
          <cell r="D354">
            <v>0</v>
          </cell>
          <cell r="E354">
            <v>0</v>
          </cell>
        </row>
        <row r="356">
          <cell r="D356">
            <v>-259792065</v>
          </cell>
          <cell r="E356">
            <v>-213603180</v>
          </cell>
        </row>
        <row r="358">
          <cell r="A358">
            <v>121101</v>
          </cell>
          <cell r="C358" t="str">
            <v>121101 Proposed Dividend</v>
          </cell>
          <cell r="D358">
            <v>0</v>
          </cell>
          <cell r="E358">
            <v>-7500000</v>
          </cell>
        </row>
        <row r="359">
          <cell r="B359">
            <v>2</v>
          </cell>
          <cell r="C359" t="str">
            <v>Provision for Dividend Tax</v>
          </cell>
          <cell r="D359">
            <v>0</v>
          </cell>
          <cell r="E359">
            <v>0</v>
          </cell>
        </row>
        <row r="360">
          <cell r="A360">
            <v>121301</v>
          </cell>
          <cell r="B360">
            <v>3</v>
          </cell>
          <cell r="C360" t="str">
            <v>Provision for Warranties</v>
          </cell>
          <cell r="D360">
            <v>-3732707</v>
          </cell>
          <cell r="E360">
            <v>-6870000</v>
          </cell>
        </row>
        <row r="361">
          <cell r="B361">
            <v>4</v>
          </cell>
          <cell r="C361" t="str">
            <v xml:space="preserve"> Proposed/ Interim dividend</v>
          </cell>
          <cell r="D361">
            <v>0</v>
          </cell>
          <cell r="E361">
            <v>0</v>
          </cell>
        </row>
        <row r="362">
          <cell r="D362">
            <v>-3732707</v>
          </cell>
          <cell r="E362">
            <v>-14370000</v>
          </cell>
        </row>
        <row r="364">
          <cell r="C364" t="str">
            <v>Provision for Employee Retirement Benefits</v>
          </cell>
        </row>
        <row r="365">
          <cell r="A365">
            <v>121401</v>
          </cell>
          <cell r="C365" t="str">
            <v>Provision for Gratuity</v>
          </cell>
          <cell r="D365">
            <v>-3664236</v>
          </cell>
          <cell r="E365">
            <v>-3976564</v>
          </cell>
        </row>
        <row r="366">
          <cell r="A366">
            <v>121402</v>
          </cell>
          <cell r="C366" t="str">
            <v>Provision for Bonus</v>
          </cell>
          <cell r="D366">
            <v>-13560774</v>
          </cell>
          <cell r="E366">
            <v>-7690000</v>
          </cell>
        </row>
        <row r="367">
          <cell r="A367">
            <v>121403</v>
          </cell>
          <cell r="C367" t="str">
            <v>Provision for Leave Encashment</v>
          </cell>
          <cell r="D367">
            <v>-1377316</v>
          </cell>
          <cell r="E367">
            <v>-1179421</v>
          </cell>
        </row>
        <row r="369">
          <cell r="D369">
            <v>-18602326</v>
          </cell>
          <cell r="E369">
            <v>-12845985</v>
          </cell>
        </row>
        <row r="371">
          <cell r="C371" t="str">
            <v>Sub Total</v>
          </cell>
          <cell r="D371">
            <v>-282127098</v>
          </cell>
          <cell r="E371">
            <v>-240819165</v>
          </cell>
        </row>
        <row r="373">
          <cell r="C373" t="str">
            <v>Schedule Total</v>
          </cell>
          <cell r="D373">
            <v>-695638510.96000004</v>
          </cell>
          <cell r="E373">
            <v>-708393934</v>
          </cell>
        </row>
        <row r="375">
          <cell r="B375" t="str">
            <v>Schedule I</v>
          </cell>
          <cell r="C375" t="str">
            <v>MISCELLANEOUS EXPENDITURE</v>
          </cell>
        </row>
        <row r="377">
          <cell r="A377">
            <v>230001</v>
          </cell>
          <cell r="C377" t="str">
            <v>230001 OQPSF Expenses not written off</v>
          </cell>
          <cell r="D377">
            <v>14571538</v>
          </cell>
          <cell r="E377">
            <v>14571538</v>
          </cell>
        </row>
        <row r="378">
          <cell r="A378">
            <v>230002</v>
          </cell>
          <cell r="C378" t="str">
            <v>230002 EBS Expenditure not written off</v>
          </cell>
          <cell r="D378">
            <v>0</v>
          </cell>
          <cell r="E378">
            <v>0</v>
          </cell>
        </row>
        <row r="379">
          <cell r="A379">
            <v>230101</v>
          </cell>
          <cell r="C379" t="str">
            <v>230101 Accumulated OQPSK expenses written off</v>
          </cell>
          <cell r="D379">
            <v>-13842963</v>
          </cell>
          <cell r="E379">
            <v>-10928655</v>
          </cell>
        </row>
        <row r="381">
          <cell r="C381" t="str">
            <v>Schedule Total</v>
          </cell>
          <cell r="D381">
            <v>728575</v>
          </cell>
          <cell r="E381">
            <v>3642883</v>
          </cell>
        </row>
        <row r="383">
          <cell r="B383" t="str">
            <v>Schedule J</v>
          </cell>
        </row>
        <row r="385">
          <cell r="B385" t="str">
            <v>DEFERRED TAX ASSETS/(LIABILITIES)</v>
          </cell>
        </row>
        <row r="387">
          <cell r="A387">
            <v>240001</v>
          </cell>
          <cell r="C387" t="str">
            <v>Deferred Tax Asset</v>
          </cell>
          <cell r="D387">
            <v>17448108</v>
          </cell>
          <cell r="E387">
            <v>5432824</v>
          </cell>
        </row>
        <row r="388">
          <cell r="A388">
            <v>299992</v>
          </cell>
          <cell r="C388" t="str">
            <v>Deferred Tax Adjustment</v>
          </cell>
          <cell r="D388">
            <v>0</v>
          </cell>
          <cell r="E388">
            <v>0</v>
          </cell>
        </row>
        <row r="390">
          <cell r="C390" t="str">
            <v>Schedule Total</v>
          </cell>
          <cell r="D390">
            <v>17448108</v>
          </cell>
          <cell r="E390">
            <v>5432824</v>
          </cell>
        </row>
        <row r="392">
          <cell r="C392" t="str">
            <v>Contra Accounts</v>
          </cell>
        </row>
        <row r="394">
          <cell r="A394">
            <v>120369</v>
          </cell>
          <cell r="C394" t="str">
            <v>120369 Bank Guarantees Issued to Customers</v>
          </cell>
          <cell r="D394">
            <v>1445735370</v>
          </cell>
          <cell r="E394">
            <v>1347748222</v>
          </cell>
        </row>
        <row r="395">
          <cell r="A395">
            <v>120370</v>
          </cell>
          <cell r="C395" t="str">
            <v>120370 Letter of Credit Issued to Suppliers</v>
          </cell>
          <cell r="D395">
            <v>0</v>
          </cell>
          <cell r="E395">
            <v>0</v>
          </cell>
        </row>
        <row r="396">
          <cell r="A396">
            <v>120371</v>
          </cell>
          <cell r="C396" t="str">
            <v>120371 Bank Guarantee - Centurion Bank Ltd</v>
          </cell>
          <cell r="D396">
            <v>-15036367</v>
          </cell>
          <cell r="E396">
            <v>-15118867</v>
          </cell>
        </row>
        <row r="397">
          <cell r="A397">
            <v>120372</v>
          </cell>
          <cell r="C397" t="str">
            <v>120372 Bank Guarantee - Credit Lyonnais Ltd</v>
          </cell>
          <cell r="D397">
            <v>-139054162</v>
          </cell>
          <cell r="E397">
            <v>-78439999</v>
          </cell>
        </row>
        <row r="398">
          <cell r="A398">
            <v>120373</v>
          </cell>
          <cell r="C398" t="str">
            <v>120373 Bank Guarantee - Grindlays Bank Ltd</v>
          </cell>
          <cell r="D398">
            <v>-144710721</v>
          </cell>
          <cell r="E398">
            <v>-129710721</v>
          </cell>
        </row>
        <row r="399">
          <cell r="A399">
            <v>120374</v>
          </cell>
          <cell r="C399" t="str">
            <v>120374 Letter of Credit  - Credit Lyonnais Ltd</v>
          </cell>
          <cell r="D399">
            <v>0</v>
          </cell>
          <cell r="E399">
            <v>0</v>
          </cell>
        </row>
        <row r="400">
          <cell r="A400">
            <v>120377</v>
          </cell>
          <cell r="C400" t="str">
            <v>120377 Bank Guarantee - ABN Amro Bank</v>
          </cell>
          <cell r="D400">
            <v>-39020360</v>
          </cell>
          <cell r="E400">
            <v>-41786480</v>
          </cell>
        </row>
        <row r="401">
          <cell r="A401">
            <v>120378</v>
          </cell>
          <cell r="C401" t="str">
            <v>120378 Letter of Credit - ABN Amro Bank</v>
          </cell>
          <cell r="D401">
            <v>0</v>
          </cell>
          <cell r="E401">
            <v>0</v>
          </cell>
        </row>
        <row r="402">
          <cell r="A402">
            <v>120379</v>
          </cell>
          <cell r="C402" t="str">
            <v>120379 ICICI - Bank Guarantees</v>
          </cell>
          <cell r="D402">
            <v>-1000000000</v>
          </cell>
          <cell r="E402">
            <v>-1000000000</v>
          </cell>
        </row>
        <row r="403">
          <cell r="A403">
            <v>120380</v>
          </cell>
          <cell r="C403" t="str">
            <v>Bank Guarantee - Bank of Maharashtra</v>
          </cell>
          <cell r="D403">
            <v>-107913760</v>
          </cell>
          <cell r="E403">
            <v>-82692155</v>
          </cell>
        </row>
        <row r="405">
          <cell r="C405" t="str">
            <v>Schedule Total</v>
          </cell>
          <cell r="D405">
            <v>0</v>
          </cell>
          <cell r="E405">
            <v>0</v>
          </cell>
        </row>
        <row r="407">
          <cell r="B407" t="str">
            <v>Groupings - P&amp;L Schedules</v>
          </cell>
        </row>
        <row r="409">
          <cell r="B409" t="str">
            <v>Direct To P&amp;L</v>
          </cell>
          <cell r="C409" t="str">
            <v>Sales- bought out items</v>
          </cell>
        </row>
        <row r="411">
          <cell r="A411">
            <v>300001</v>
          </cell>
          <cell r="C411" t="str">
            <v>300001 Hardware Sales-Domestic-Networking</v>
          </cell>
          <cell r="D411">
            <v>-373270680</v>
          </cell>
          <cell r="E411">
            <v>-451681467</v>
          </cell>
        </row>
        <row r="412">
          <cell r="A412">
            <v>300002</v>
          </cell>
          <cell r="C412" t="str">
            <v>300002 Hardware Sales-Exports-Networking</v>
          </cell>
          <cell r="D412">
            <v>0</v>
          </cell>
          <cell r="E412">
            <v>-2019449</v>
          </cell>
        </row>
        <row r="413">
          <cell r="A413">
            <v>300101</v>
          </cell>
          <cell r="C413" t="str">
            <v>Hardware Sales-Domestic-Internet Services</v>
          </cell>
          <cell r="D413">
            <v>0</v>
          </cell>
          <cell r="E413">
            <v>-404000</v>
          </cell>
        </row>
        <row r="415">
          <cell r="C415" t="str">
            <v>Sub Total</v>
          </cell>
          <cell r="D415">
            <v>-373270680</v>
          </cell>
          <cell r="E415">
            <v>-454104916</v>
          </cell>
        </row>
        <row r="417">
          <cell r="B417" t="str">
            <v>Direct To P&amp;L</v>
          </cell>
          <cell r="C417" t="str">
            <v>Service Income</v>
          </cell>
        </row>
        <row r="419">
          <cell r="A419">
            <v>301001</v>
          </cell>
          <cell r="C419" t="str">
            <v>301001 Bandwidth-Networking</v>
          </cell>
          <cell r="D419">
            <v>-53521992</v>
          </cell>
          <cell r="E419">
            <v>-144513795</v>
          </cell>
        </row>
        <row r="420">
          <cell r="A420">
            <v>301002</v>
          </cell>
          <cell r="C420" t="str">
            <v>301002 Annual Maintenance Charges-Networking</v>
          </cell>
          <cell r="D420">
            <v>-155194820</v>
          </cell>
          <cell r="E420">
            <v>-130110515</v>
          </cell>
        </row>
        <row r="421">
          <cell r="A421">
            <v>301003</v>
          </cell>
          <cell r="C421" t="str">
            <v>301003 One time Charges-Networking</v>
          </cell>
          <cell r="D421">
            <v>-57813230</v>
          </cell>
          <cell r="E421">
            <v>-84742759</v>
          </cell>
        </row>
        <row r="422">
          <cell r="A422">
            <v>301004</v>
          </cell>
          <cell r="C422" t="str">
            <v>301004 Network Monitoring - Networking.</v>
          </cell>
          <cell r="D422">
            <v>-29977750</v>
          </cell>
          <cell r="E422">
            <v>-20284282</v>
          </cell>
        </row>
        <row r="423">
          <cell r="A423">
            <v>301005</v>
          </cell>
          <cell r="C423" t="str">
            <v>301005 Shifting Charges-Networking</v>
          </cell>
          <cell r="D423">
            <v>-2536960</v>
          </cell>
          <cell r="E423">
            <v>-540000</v>
          </cell>
        </row>
        <row r="424">
          <cell r="A424">
            <v>301006</v>
          </cell>
          <cell r="C424" t="str">
            <v>301006 Rental Income-Networking</v>
          </cell>
          <cell r="D424">
            <v>-8731156</v>
          </cell>
          <cell r="E424">
            <v>-8829877</v>
          </cell>
        </row>
        <row r="425">
          <cell r="A425">
            <v>301007</v>
          </cell>
          <cell r="C425" t="str">
            <v>301007 Manage Network Services - Networking</v>
          </cell>
          <cell r="D425">
            <v>-1712353</v>
          </cell>
          <cell r="E425">
            <v>-1821457</v>
          </cell>
        </row>
        <row r="426">
          <cell r="A426">
            <v>301008</v>
          </cell>
          <cell r="C426" t="str">
            <v>Security Services</v>
          </cell>
          <cell r="D426">
            <v>-929174</v>
          </cell>
          <cell r="E426">
            <v>-401288</v>
          </cell>
        </row>
        <row r="427">
          <cell r="A427">
            <v>301012</v>
          </cell>
          <cell r="C427" t="str">
            <v>301012 Global Support-Networking</v>
          </cell>
          <cell r="D427">
            <v>-403044</v>
          </cell>
          <cell r="E427">
            <v>-21581221</v>
          </cell>
        </row>
        <row r="428">
          <cell r="A428">
            <v>301013</v>
          </cell>
          <cell r="C428" t="str">
            <v>301013 Warranty Repairs</v>
          </cell>
          <cell r="D428">
            <v>-7081969</v>
          </cell>
          <cell r="E428">
            <v>-8507322</v>
          </cell>
        </row>
        <row r="429">
          <cell r="A429">
            <v>301014</v>
          </cell>
          <cell r="C429" t="str">
            <v>301014 Others-Networking</v>
          </cell>
          <cell r="D429">
            <v>-9742938</v>
          </cell>
          <cell r="E429">
            <v>-650416</v>
          </cell>
        </row>
        <row r="430">
          <cell r="A430">
            <v>301015</v>
          </cell>
          <cell r="C430" t="str">
            <v>301015 Satellite Access Charges-Networking</v>
          </cell>
          <cell r="D430">
            <v>-41412854</v>
          </cell>
          <cell r="E430">
            <v>-75389212</v>
          </cell>
        </row>
        <row r="431">
          <cell r="A431">
            <v>301016</v>
          </cell>
          <cell r="C431" t="str">
            <v>SCPC Links Bandwidth - Networking</v>
          </cell>
          <cell r="D431">
            <v>-329862088</v>
          </cell>
          <cell r="E431">
            <v>-172935630</v>
          </cell>
        </row>
        <row r="432">
          <cell r="A432">
            <v>301101</v>
          </cell>
          <cell r="C432" t="str">
            <v>One time Charges-Internet</v>
          </cell>
          <cell r="D432">
            <v>-4321990</v>
          </cell>
          <cell r="E432">
            <v>-2345115</v>
          </cell>
        </row>
        <row r="433">
          <cell r="A433">
            <v>301102</v>
          </cell>
          <cell r="C433" t="str">
            <v>301102 Rental Income-Internet</v>
          </cell>
          <cell r="D433">
            <v>-78000</v>
          </cell>
          <cell r="E433">
            <v>-88897</v>
          </cell>
        </row>
        <row r="434">
          <cell r="A434">
            <v>301103</v>
          </cell>
          <cell r="C434" t="str">
            <v>Net Access Charges-Internet</v>
          </cell>
          <cell r="D434">
            <v>-6575588</v>
          </cell>
          <cell r="E434">
            <v>-3381007</v>
          </cell>
        </row>
        <row r="435">
          <cell r="A435">
            <v>301104</v>
          </cell>
          <cell r="C435" t="str">
            <v>Satellite Access Charges-Internet</v>
          </cell>
          <cell r="D435">
            <v>0</v>
          </cell>
          <cell r="E435">
            <v>0</v>
          </cell>
        </row>
        <row r="436">
          <cell r="A436">
            <v>301105</v>
          </cell>
          <cell r="C436" t="str">
            <v>301105 Hosting Charges-Internet</v>
          </cell>
          <cell r="D436">
            <v>-1056715</v>
          </cell>
          <cell r="E436">
            <v>-563176</v>
          </cell>
        </row>
        <row r="437">
          <cell r="A437">
            <v>301106</v>
          </cell>
          <cell r="C437" t="str">
            <v>Annual Maintenance Charges-Internet</v>
          </cell>
          <cell r="D437">
            <v>0</v>
          </cell>
          <cell r="E437">
            <v>-3266</v>
          </cell>
        </row>
        <row r="438">
          <cell r="A438">
            <v>301107</v>
          </cell>
          <cell r="C438" t="str">
            <v>Bandwidth-Internet</v>
          </cell>
          <cell r="D438">
            <v>-172833</v>
          </cell>
          <cell r="E438">
            <v>0</v>
          </cell>
        </row>
        <row r="439">
          <cell r="A439">
            <v>301108</v>
          </cell>
          <cell r="C439" t="str">
            <v>Co Location Charges</v>
          </cell>
          <cell r="D439">
            <v>-5996310</v>
          </cell>
          <cell r="E439">
            <v>-1412361</v>
          </cell>
        </row>
        <row r="440">
          <cell r="A440">
            <v>301109</v>
          </cell>
          <cell r="C440" t="str">
            <v>Internet - Dial up charges</v>
          </cell>
          <cell r="D440">
            <v>0</v>
          </cell>
          <cell r="E440">
            <v>-3000</v>
          </cell>
        </row>
        <row r="441">
          <cell r="A441">
            <v>301112</v>
          </cell>
          <cell r="C441" t="str">
            <v>301112 Internet - Transactions.</v>
          </cell>
          <cell r="D441">
            <v>-2238583</v>
          </cell>
          <cell r="E441">
            <v>-10427874</v>
          </cell>
        </row>
        <row r="442">
          <cell r="A442">
            <v>301114</v>
          </cell>
          <cell r="C442" t="str">
            <v>Internet - Administration Services</v>
          </cell>
          <cell r="D442">
            <v>-45733</v>
          </cell>
          <cell r="E442">
            <v>0</v>
          </cell>
        </row>
        <row r="443">
          <cell r="A443">
            <v>301202</v>
          </cell>
          <cell r="C443" t="str">
            <v>IDL - Corporate Training Fees</v>
          </cell>
          <cell r="D443">
            <v>-2854277</v>
          </cell>
          <cell r="E443">
            <v>0</v>
          </cell>
        </row>
        <row r="444">
          <cell r="A444">
            <v>301203</v>
          </cell>
          <cell r="C444" t="str">
            <v>IDL - Course Fee Revenue</v>
          </cell>
          <cell r="D444">
            <v>-26520737</v>
          </cell>
          <cell r="E444">
            <v>-153036</v>
          </cell>
        </row>
        <row r="445">
          <cell r="A445">
            <v>301204</v>
          </cell>
          <cell r="C445" t="str">
            <v>IDL - License Fee Revenue</v>
          </cell>
          <cell r="D445">
            <v>-7400000</v>
          </cell>
          <cell r="E445">
            <v>-1600000</v>
          </cell>
        </row>
        <row r="446">
          <cell r="A446">
            <v>301207</v>
          </cell>
          <cell r="C446" t="str">
            <v>IDL - Other Income</v>
          </cell>
          <cell r="D446">
            <v>-1537355</v>
          </cell>
          <cell r="E446">
            <v>-190000</v>
          </cell>
        </row>
        <row r="447">
          <cell r="A447">
            <v>301218</v>
          </cell>
          <cell r="C447" t="str">
            <v>IDL - seminal Fees</v>
          </cell>
          <cell r="D447">
            <v>-154110</v>
          </cell>
          <cell r="E447">
            <v>0</v>
          </cell>
        </row>
        <row r="448">
          <cell r="A448">
            <v>301301</v>
          </cell>
          <cell r="C448" t="str">
            <v>CONSUMER - Jogger 1 Way</v>
          </cell>
          <cell r="D448">
            <v>-8320</v>
          </cell>
          <cell r="E448">
            <v>0</v>
          </cell>
        </row>
        <row r="449">
          <cell r="A449">
            <v>301302</v>
          </cell>
          <cell r="C449" t="str">
            <v>CONSUMER - Jogger 2 Way</v>
          </cell>
          <cell r="D449">
            <v>-2079715</v>
          </cell>
          <cell r="E449">
            <v>0</v>
          </cell>
        </row>
        <row r="450">
          <cell r="A450">
            <v>301303</v>
          </cell>
          <cell r="C450" t="str">
            <v>CONSUMER - Runner 1 Way</v>
          </cell>
          <cell r="D450">
            <v>-66394</v>
          </cell>
          <cell r="E450">
            <v>0</v>
          </cell>
        </row>
        <row r="451">
          <cell r="A451">
            <v>301304</v>
          </cell>
          <cell r="C451" t="str">
            <v>CONSUMER - Runner 2 Way</v>
          </cell>
          <cell r="D451">
            <v>-582381</v>
          </cell>
          <cell r="E451">
            <v>0</v>
          </cell>
        </row>
        <row r="452">
          <cell r="A452">
            <v>301305</v>
          </cell>
          <cell r="C452" t="str">
            <v>CONSUMER - Sprinter 1 Way</v>
          </cell>
          <cell r="D452">
            <v>129362</v>
          </cell>
          <cell r="E452">
            <v>0</v>
          </cell>
        </row>
        <row r="453">
          <cell r="A453">
            <v>301306</v>
          </cell>
          <cell r="C453" t="str">
            <v>CONSUMER - Sprinter 2 Way</v>
          </cell>
          <cell r="D453">
            <v>-343400</v>
          </cell>
          <cell r="E453">
            <v>0</v>
          </cell>
        </row>
        <row r="454">
          <cell r="A454">
            <v>310004</v>
          </cell>
          <cell r="C454" t="str">
            <v>Income from Warranty Support</v>
          </cell>
          <cell r="D454">
            <v>-8405516</v>
          </cell>
          <cell r="E454">
            <v>-3325502</v>
          </cell>
        </row>
        <row r="455">
          <cell r="A455">
            <v>310005</v>
          </cell>
          <cell r="C455" t="str">
            <v>Income from Logistics Support</v>
          </cell>
          <cell r="D455">
            <v>-3600000</v>
          </cell>
          <cell r="E455">
            <v>-3900000</v>
          </cell>
        </row>
        <row r="456">
          <cell r="A456">
            <v>310304</v>
          </cell>
          <cell r="C456" t="str">
            <v>Income from coordinator charges</v>
          </cell>
          <cell r="D456">
            <v>-1400000</v>
          </cell>
          <cell r="E456">
            <v>0</v>
          </cell>
        </row>
        <row r="457">
          <cell r="A457">
            <v>310305</v>
          </cell>
          <cell r="C457" t="str">
            <v>Income from coordinator charges</v>
          </cell>
          <cell r="D457">
            <v>-133534</v>
          </cell>
          <cell r="E457">
            <v>0</v>
          </cell>
        </row>
        <row r="459">
          <cell r="C459" t="str">
            <v>Less: Adjustemt made in P/Y</v>
          </cell>
        </row>
        <row r="461">
          <cell r="C461" t="str">
            <v>Sub Total</v>
          </cell>
          <cell r="D461">
            <v>-774362457</v>
          </cell>
          <cell r="E461">
            <v>-697701008</v>
          </cell>
        </row>
        <row r="463">
          <cell r="B463" t="str">
            <v>Schedule J</v>
          </cell>
          <cell r="C463" t="str">
            <v>Other Income</v>
          </cell>
        </row>
        <row r="465">
          <cell r="A465">
            <v>310001</v>
          </cell>
          <cell r="B465">
            <v>1</v>
          </cell>
          <cell r="C465" t="str">
            <v>310001 Commission - Networking</v>
          </cell>
          <cell r="D465">
            <v>-27518815</v>
          </cell>
          <cell r="E465">
            <v>-8728206</v>
          </cell>
        </row>
        <row r="467">
          <cell r="C467" t="str">
            <v>Sub Total</v>
          </cell>
          <cell r="D467">
            <v>-27518815</v>
          </cell>
          <cell r="E467">
            <v>-8728206</v>
          </cell>
        </row>
        <row r="469">
          <cell r="A469">
            <v>310101</v>
          </cell>
          <cell r="B469">
            <v>2</v>
          </cell>
          <cell r="C469" t="str">
            <v>310101 Interest on FD with Banks.</v>
          </cell>
          <cell r="D469">
            <v>-49218</v>
          </cell>
          <cell r="E469">
            <v>-17665</v>
          </cell>
        </row>
        <row r="471">
          <cell r="C471" t="str">
            <v>Profit on Sale of Fixed Asset  (Net)</v>
          </cell>
        </row>
        <row r="472">
          <cell r="A472">
            <v>310201</v>
          </cell>
          <cell r="B472">
            <v>3</v>
          </cell>
          <cell r="C472" t="str">
            <v>310201 Profit on Sale of Assets.</v>
          </cell>
          <cell r="D472">
            <v>-972325</v>
          </cell>
          <cell r="E472">
            <v>-7034700</v>
          </cell>
        </row>
        <row r="473">
          <cell r="A473">
            <v>413801</v>
          </cell>
          <cell r="C473" t="str">
            <v>413801 Loss on Sale of Fixed Assets</v>
          </cell>
          <cell r="D473">
            <v>404170</v>
          </cell>
          <cell r="E473">
            <v>15780</v>
          </cell>
        </row>
        <row r="474">
          <cell r="A474">
            <v>202201</v>
          </cell>
          <cell r="C474" t="str">
            <v>202201 Revenue on Sale of Fixed Assets.</v>
          </cell>
          <cell r="D474">
            <v>0</v>
          </cell>
          <cell r="E474">
            <v>0</v>
          </cell>
        </row>
        <row r="476">
          <cell r="D476">
            <v>-568155</v>
          </cell>
          <cell r="E476">
            <v>-7018920</v>
          </cell>
        </row>
        <row r="477">
          <cell r="C477" t="str">
            <v>Miscellaneous  Income</v>
          </cell>
        </row>
        <row r="478">
          <cell r="A478">
            <v>310301</v>
          </cell>
          <cell r="C478" t="str">
            <v>Misc. Income - Scrap Sales</v>
          </cell>
          <cell r="D478">
            <v>-35100</v>
          </cell>
          <cell r="E478">
            <v>-23181</v>
          </cell>
        </row>
        <row r="479">
          <cell r="A479">
            <v>310302</v>
          </cell>
          <cell r="B479">
            <v>4</v>
          </cell>
          <cell r="C479" t="str">
            <v>310302 Miscellaneous  Income</v>
          </cell>
          <cell r="D479">
            <v>-92151</v>
          </cell>
          <cell r="E479">
            <v>-927326</v>
          </cell>
        </row>
        <row r="480">
          <cell r="D480">
            <v>-127251</v>
          </cell>
          <cell r="E480">
            <v>-950507</v>
          </cell>
        </row>
        <row r="482">
          <cell r="A482">
            <v>310401</v>
          </cell>
          <cell r="B482">
            <v>5</v>
          </cell>
          <cell r="C482" t="str">
            <v>Excess Provision written Back</v>
          </cell>
          <cell r="D482">
            <v>-3720158</v>
          </cell>
          <cell r="E482">
            <v>-3590804</v>
          </cell>
        </row>
        <row r="484">
          <cell r="C484" t="str">
            <v>Schedule Total</v>
          </cell>
          <cell r="D484">
            <v>-31983597</v>
          </cell>
          <cell r="E484">
            <v>-20306102</v>
          </cell>
        </row>
        <row r="486">
          <cell r="B486" t="str">
            <v>Schedule K</v>
          </cell>
          <cell r="C486" t="str">
            <v>COST OF MATERIALS</v>
          </cell>
        </row>
        <row r="488">
          <cell r="A488">
            <v>400001</v>
          </cell>
          <cell r="C488" t="str">
            <v>400001 Cost of Goods Sold</v>
          </cell>
          <cell r="D488">
            <v>295495095</v>
          </cell>
          <cell r="E488">
            <v>355725156</v>
          </cell>
        </row>
        <row r="489">
          <cell r="A489">
            <v>400003</v>
          </cell>
          <cell r="C489" t="str">
            <v>C&amp;F Expenses - Imports</v>
          </cell>
          <cell r="D489">
            <v>90090</v>
          </cell>
          <cell r="E489">
            <v>678209</v>
          </cell>
        </row>
        <row r="490">
          <cell r="A490">
            <v>400004</v>
          </cell>
          <cell r="C490" t="str">
            <v>400004 Cost of Goods Sold Inventory Adjustment</v>
          </cell>
          <cell r="D490">
            <v>19904107</v>
          </cell>
          <cell r="E490">
            <v>25069034</v>
          </cell>
        </row>
        <row r="491">
          <cell r="A491">
            <v>413701</v>
          </cell>
          <cell r="C491" t="str">
            <v>413701 Customs Duty</v>
          </cell>
          <cell r="D491">
            <v>440027</v>
          </cell>
          <cell r="E491">
            <v>4553448</v>
          </cell>
        </row>
        <row r="492">
          <cell r="A492">
            <v>499909</v>
          </cell>
          <cell r="C492" t="str">
            <v>499909 Price difference a/c</v>
          </cell>
          <cell r="D492">
            <v>724623</v>
          </cell>
          <cell r="E492">
            <v>-33753</v>
          </cell>
        </row>
        <row r="496">
          <cell r="C496" t="str">
            <v>Schedule Total</v>
          </cell>
          <cell r="D496">
            <v>316653942</v>
          </cell>
          <cell r="E496">
            <v>385992094</v>
          </cell>
        </row>
        <row r="498">
          <cell r="B498" t="str">
            <v>Schedule L</v>
          </cell>
          <cell r="C498" t="str">
            <v>EMPLOYEES REMUNERATION &amp; BENEFITS</v>
          </cell>
        </row>
        <row r="500">
          <cell r="B500">
            <v>1</v>
          </cell>
          <cell r="C500" t="str">
            <v>Salaries &amp; Wages</v>
          </cell>
        </row>
        <row r="501">
          <cell r="A501">
            <v>410001</v>
          </cell>
          <cell r="C501" t="str">
            <v>410001 Basic Salary</v>
          </cell>
          <cell r="D501">
            <v>30057016</v>
          </cell>
          <cell r="E501">
            <v>36176802</v>
          </cell>
        </row>
        <row r="502">
          <cell r="A502">
            <v>410002</v>
          </cell>
          <cell r="C502" t="str">
            <v>410002 House Rent Allowance</v>
          </cell>
          <cell r="D502">
            <v>17275397</v>
          </cell>
          <cell r="E502">
            <v>20509808</v>
          </cell>
        </row>
        <row r="503">
          <cell r="A503">
            <v>410003</v>
          </cell>
          <cell r="C503" t="str">
            <v>410003 Flexible Benefit Plan</v>
          </cell>
          <cell r="D503">
            <v>23332385</v>
          </cell>
          <cell r="E503">
            <v>26751019</v>
          </cell>
        </row>
        <row r="504">
          <cell r="A504">
            <v>410004</v>
          </cell>
          <cell r="C504" t="str">
            <v>410004 Bonus</v>
          </cell>
          <cell r="D504">
            <v>3754827</v>
          </cell>
          <cell r="E504">
            <v>2941067</v>
          </cell>
        </row>
        <row r="505">
          <cell r="A505">
            <v>410005</v>
          </cell>
          <cell r="C505" t="str">
            <v>410005 Night Shift Allowance</v>
          </cell>
          <cell r="D505">
            <v>188558</v>
          </cell>
          <cell r="E505">
            <v>182400</v>
          </cell>
        </row>
        <row r="506">
          <cell r="A506">
            <v>411019</v>
          </cell>
          <cell r="C506" t="str">
            <v>411019 Car Allowance</v>
          </cell>
          <cell r="D506">
            <v>1271015</v>
          </cell>
          <cell r="E506">
            <v>1719755</v>
          </cell>
        </row>
        <row r="507">
          <cell r="A507">
            <v>410006</v>
          </cell>
          <cell r="C507" t="str">
            <v>410006 24 Hour Allowance</v>
          </cell>
          <cell r="D507">
            <v>454500</v>
          </cell>
          <cell r="E507">
            <v>412500</v>
          </cell>
        </row>
        <row r="508">
          <cell r="A508">
            <v>410007</v>
          </cell>
          <cell r="C508" t="str">
            <v>410007 Interest Subsidy</v>
          </cell>
          <cell r="D508">
            <v>274864</v>
          </cell>
          <cell r="E508">
            <v>574784</v>
          </cell>
        </row>
        <row r="509">
          <cell r="A509">
            <v>410008</v>
          </cell>
          <cell r="C509" t="str">
            <v>410008 Ex-gratia</v>
          </cell>
          <cell r="D509">
            <v>615000</v>
          </cell>
          <cell r="E509">
            <v>2299720</v>
          </cell>
        </row>
        <row r="510">
          <cell r="A510">
            <v>410009</v>
          </cell>
          <cell r="C510" t="str">
            <v>410009 Joining Bonus</v>
          </cell>
          <cell r="D510">
            <v>116185</v>
          </cell>
          <cell r="E510">
            <v>182660</v>
          </cell>
        </row>
        <row r="511">
          <cell r="A511">
            <v>410010</v>
          </cell>
          <cell r="C511" t="str">
            <v>410010 Leave Encashment</v>
          </cell>
          <cell r="D511">
            <v>1047564</v>
          </cell>
          <cell r="E511">
            <v>0</v>
          </cell>
        </row>
        <row r="512">
          <cell r="A512">
            <v>410011</v>
          </cell>
          <cell r="C512" t="str">
            <v>410011 Gratuity</v>
          </cell>
          <cell r="D512">
            <v>1753699</v>
          </cell>
          <cell r="E512">
            <v>1961305</v>
          </cell>
        </row>
        <row r="513">
          <cell r="A513">
            <v>410012</v>
          </cell>
          <cell r="C513" t="str">
            <v>410012 Management Incentive Plan</v>
          </cell>
          <cell r="D513">
            <v>13263859</v>
          </cell>
          <cell r="E513">
            <v>3005535</v>
          </cell>
        </row>
        <row r="514">
          <cell r="A514">
            <v>410013</v>
          </cell>
          <cell r="C514" t="str">
            <v>410013 Stipend</v>
          </cell>
          <cell r="D514">
            <v>968922</v>
          </cell>
          <cell r="E514">
            <v>174248</v>
          </cell>
        </row>
        <row r="515">
          <cell r="A515">
            <v>410014</v>
          </cell>
          <cell r="C515" t="str">
            <v>410014 Transfer Allowance</v>
          </cell>
          <cell r="D515">
            <v>117844</v>
          </cell>
          <cell r="E515">
            <v>116811</v>
          </cell>
        </row>
        <row r="516">
          <cell r="A516">
            <v>410015</v>
          </cell>
          <cell r="C516" t="str">
            <v>410015 Professional Development  Allowance</v>
          </cell>
          <cell r="D516">
            <v>18951</v>
          </cell>
          <cell r="E516">
            <v>17580</v>
          </cell>
        </row>
        <row r="517">
          <cell r="A517">
            <v>410016</v>
          </cell>
          <cell r="C517" t="str">
            <v>410016 Conveyance Allowance</v>
          </cell>
          <cell r="D517">
            <v>43720</v>
          </cell>
          <cell r="E517">
            <v>40293</v>
          </cell>
        </row>
        <row r="518">
          <cell r="A518">
            <v>410017</v>
          </cell>
          <cell r="C518" t="str">
            <v>410017 Outfit  Allowance</v>
          </cell>
          <cell r="D518">
            <v>9482</v>
          </cell>
          <cell r="E518">
            <v>8796</v>
          </cell>
        </row>
        <row r="519">
          <cell r="A519">
            <v>410018</v>
          </cell>
          <cell r="C519" t="str">
            <v>410018 Special  Allowance</v>
          </cell>
          <cell r="D519">
            <v>3628136</v>
          </cell>
          <cell r="E519">
            <v>4125646</v>
          </cell>
        </row>
        <row r="521">
          <cell r="C521" t="str">
            <v>Sub Total</v>
          </cell>
          <cell r="D521">
            <v>98191924</v>
          </cell>
          <cell r="E521">
            <v>101200729</v>
          </cell>
        </row>
        <row r="523">
          <cell r="B523">
            <v>2</v>
          </cell>
          <cell r="C523" t="str">
            <v>Contribution to Provident Fund &amp; Other Funds</v>
          </cell>
        </row>
        <row r="524">
          <cell r="A524">
            <v>410101</v>
          </cell>
          <cell r="C524" t="str">
            <v>410101 Employer's Contribution to PF</v>
          </cell>
          <cell r="D524">
            <v>2301493</v>
          </cell>
          <cell r="E524">
            <v>2824115</v>
          </cell>
        </row>
        <row r="525">
          <cell r="A525">
            <v>410102</v>
          </cell>
          <cell r="C525" t="str">
            <v>410102 Employer's Contribution to FPF</v>
          </cell>
          <cell r="D525">
            <v>1414045</v>
          </cell>
          <cell r="E525">
            <v>1602399</v>
          </cell>
        </row>
        <row r="526">
          <cell r="A526">
            <v>410103</v>
          </cell>
          <cell r="C526" t="str">
            <v>410103 PF Administration Charges</v>
          </cell>
          <cell r="D526">
            <v>54483</v>
          </cell>
          <cell r="E526">
            <v>70377</v>
          </cell>
        </row>
        <row r="527">
          <cell r="A527">
            <v>410104</v>
          </cell>
          <cell r="C527" t="str">
            <v>410104 DLI Charges</v>
          </cell>
          <cell r="D527">
            <v>85200</v>
          </cell>
          <cell r="E527">
            <v>99394</v>
          </cell>
        </row>
        <row r="528">
          <cell r="A528">
            <v>410105</v>
          </cell>
          <cell r="C528" t="str">
            <v>410105 DLI  Administration Charges</v>
          </cell>
          <cell r="D528">
            <v>1568</v>
          </cell>
          <cell r="E528">
            <v>1987</v>
          </cell>
        </row>
        <row r="529">
          <cell r="A529">
            <v>410106</v>
          </cell>
          <cell r="C529" t="str">
            <v>410106 ESI Expenses</v>
          </cell>
          <cell r="D529">
            <v>0</v>
          </cell>
          <cell r="E529">
            <v>20844</v>
          </cell>
        </row>
        <row r="531">
          <cell r="C531" t="str">
            <v>Sub Total</v>
          </cell>
          <cell r="D531">
            <v>3856789</v>
          </cell>
          <cell r="E531">
            <v>4619116</v>
          </cell>
        </row>
        <row r="533">
          <cell r="B533">
            <v>3</v>
          </cell>
          <cell r="C533" t="str">
            <v>Staff Welfare Expenses</v>
          </cell>
        </row>
        <row r="534">
          <cell r="A534">
            <v>410201</v>
          </cell>
          <cell r="C534" t="str">
            <v>410201 Refreshments</v>
          </cell>
          <cell r="D534">
            <v>612892</v>
          </cell>
          <cell r="E534">
            <v>909923</v>
          </cell>
        </row>
        <row r="535">
          <cell r="A535">
            <v>410202</v>
          </cell>
          <cell r="C535" t="str">
            <v>410202 Relocation Expenses</v>
          </cell>
          <cell r="D535">
            <v>314753</v>
          </cell>
          <cell r="E535">
            <v>382806</v>
          </cell>
        </row>
        <row r="536">
          <cell r="A536">
            <v>410203</v>
          </cell>
          <cell r="C536" t="str">
            <v>410203 Awards &amp; Gifts</v>
          </cell>
          <cell r="D536">
            <v>1547900</v>
          </cell>
          <cell r="E536">
            <v>870969</v>
          </cell>
        </row>
        <row r="537">
          <cell r="A537">
            <v>410204</v>
          </cell>
          <cell r="C537" t="str">
            <v>410204 Pantry Expenses</v>
          </cell>
          <cell r="D537">
            <v>1279092</v>
          </cell>
          <cell r="E537">
            <v>1260549</v>
          </cell>
        </row>
        <row r="538">
          <cell r="A538">
            <v>410205</v>
          </cell>
          <cell r="C538" t="str">
            <v>410205 Cafetaria Expenses</v>
          </cell>
          <cell r="D538">
            <v>152716</v>
          </cell>
          <cell r="E538">
            <v>405414</v>
          </cell>
        </row>
        <row r="539">
          <cell r="A539">
            <v>410206</v>
          </cell>
          <cell r="C539" t="str">
            <v>410206 Lunch Reimbursement</v>
          </cell>
          <cell r="D539">
            <v>3618</v>
          </cell>
          <cell r="E539">
            <v>108978</v>
          </cell>
        </row>
        <row r="540">
          <cell r="A540">
            <v>410207</v>
          </cell>
          <cell r="C540" t="str">
            <v>410207 QSM Expenses</v>
          </cell>
          <cell r="D540">
            <v>1374528</v>
          </cell>
          <cell r="E540">
            <v>1129717</v>
          </cell>
        </row>
        <row r="541">
          <cell r="A541">
            <v>410208</v>
          </cell>
          <cell r="C541" t="str">
            <v>410208 Group Medical Insurance</v>
          </cell>
          <cell r="D541">
            <v>1949176</v>
          </cell>
          <cell r="E541">
            <v>1279726</v>
          </cell>
        </row>
        <row r="542">
          <cell r="A542">
            <v>410209</v>
          </cell>
          <cell r="C542" t="str">
            <v>410209 Personal Accident  Insurance</v>
          </cell>
          <cell r="D542">
            <v>166982</v>
          </cell>
          <cell r="E542">
            <v>189147</v>
          </cell>
        </row>
        <row r="543">
          <cell r="A543">
            <v>410210</v>
          </cell>
          <cell r="C543" t="str">
            <v>410210 Health Check up</v>
          </cell>
          <cell r="D543">
            <v>86850</v>
          </cell>
          <cell r="E543">
            <v>61971</v>
          </cell>
        </row>
        <row r="544">
          <cell r="A544">
            <v>410211</v>
          </cell>
          <cell r="C544" t="str">
            <v>410211 Medical Reimbursement</v>
          </cell>
          <cell r="D544">
            <v>15393</v>
          </cell>
          <cell r="E544">
            <v>21691</v>
          </cell>
        </row>
        <row r="545">
          <cell r="A545">
            <v>410212</v>
          </cell>
          <cell r="C545" t="str">
            <v>410212 Leave Travel Assistance</v>
          </cell>
          <cell r="D545">
            <v>56665</v>
          </cell>
          <cell r="E545">
            <v>152500</v>
          </cell>
        </row>
        <row r="546">
          <cell r="A546">
            <v>410213</v>
          </cell>
          <cell r="C546" t="str">
            <v>410213 Staff Welfare</v>
          </cell>
          <cell r="D546">
            <v>679920</v>
          </cell>
          <cell r="E546">
            <v>777522</v>
          </cell>
        </row>
        <row r="548">
          <cell r="C548" t="str">
            <v>Sub Total</v>
          </cell>
          <cell r="D548">
            <v>8240485</v>
          </cell>
          <cell r="E548">
            <v>7550913</v>
          </cell>
        </row>
        <row r="550">
          <cell r="C550" t="str">
            <v>Schedule Total</v>
          </cell>
          <cell r="D550">
            <v>110289198</v>
          </cell>
          <cell r="E550">
            <v>113370758</v>
          </cell>
        </row>
        <row r="552">
          <cell r="B552" t="str">
            <v>Schedule M</v>
          </cell>
          <cell r="C552" t="str">
            <v>ADMINISTRATIVE &amp; OTHER EXPENSES</v>
          </cell>
        </row>
        <row r="554">
          <cell r="B554">
            <v>1</v>
          </cell>
          <cell r="C554" t="str">
            <v>Rent &amp; Hire Charges</v>
          </cell>
        </row>
        <row r="555">
          <cell r="A555">
            <v>411001</v>
          </cell>
          <cell r="C555" t="str">
            <v>411001 Rent - Offices</v>
          </cell>
          <cell r="D555">
            <v>21497226</v>
          </cell>
          <cell r="E555">
            <v>22114690</v>
          </cell>
        </row>
        <row r="556">
          <cell r="A556">
            <v>411002</v>
          </cell>
          <cell r="C556" t="str">
            <v>411002 Rent - Employee Residences</v>
          </cell>
          <cell r="D556">
            <v>2404000</v>
          </cell>
          <cell r="E556">
            <v>2018867</v>
          </cell>
        </row>
        <row r="557">
          <cell r="A557">
            <v>411003</v>
          </cell>
          <cell r="C557" t="str">
            <v>411003 Rent - Car Parking</v>
          </cell>
          <cell r="D557">
            <v>74505</v>
          </cell>
          <cell r="E557">
            <v>84879</v>
          </cell>
        </row>
        <row r="558">
          <cell r="A558">
            <v>411005</v>
          </cell>
          <cell r="C558" t="str">
            <v>IDL - Rent Classroom &amp; Studios</v>
          </cell>
          <cell r="D558">
            <v>2138999</v>
          </cell>
          <cell r="E558">
            <v>0</v>
          </cell>
        </row>
        <row r="559">
          <cell r="A559">
            <v>411004</v>
          </cell>
          <cell r="C559" t="str">
            <v>411004 Brokerage</v>
          </cell>
          <cell r="D559">
            <v>260651</v>
          </cell>
          <cell r="E559">
            <v>348116</v>
          </cell>
        </row>
        <row r="561">
          <cell r="C561" t="str">
            <v>Sub Total</v>
          </cell>
          <cell r="D561">
            <v>26375381</v>
          </cell>
          <cell r="E561">
            <v>24566552</v>
          </cell>
        </row>
        <row r="563">
          <cell r="B563">
            <v>2</v>
          </cell>
          <cell r="C563" t="str">
            <v>Lease Rent</v>
          </cell>
        </row>
        <row r="564">
          <cell r="A564">
            <v>411101</v>
          </cell>
          <cell r="C564" t="str">
            <v>411101 Lease Rent - Equipment</v>
          </cell>
          <cell r="D564">
            <v>0</v>
          </cell>
          <cell r="E564">
            <v>50341</v>
          </cell>
        </row>
        <row r="565">
          <cell r="A565">
            <v>411102</v>
          </cell>
          <cell r="C565" t="str">
            <v>411102 Lease Rent - Vehicles</v>
          </cell>
          <cell r="D565">
            <v>884270</v>
          </cell>
          <cell r="E565">
            <v>1081272</v>
          </cell>
        </row>
        <row r="567">
          <cell r="C567" t="str">
            <v>Sub Total</v>
          </cell>
          <cell r="D567">
            <v>884270</v>
          </cell>
          <cell r="E567">
            <v>1131613</v>
          </cell>
        </row>
        <row r="569">
          <cell r="B569">
            <v>3</v>
          </cell>
          <cell r="C569" t="str">
            <v>Insurance</v>
          </cell>
        </row>
        <row r="570">
          <cell r="A570">
            <v>411201</v>
          </cell>
          <cell r="C570" t="str">
            <v>411201 Insurance Stock in Transit</v>
          </cell>
          <cell r="D570">
            <v>8644</v>
          </cell>
          <cell r="E570">
            <v>1469776</v>
          </cell>
        </row>
        <row r="571">
          <cell r="A571">
            <v>411202</v>
          </cell>
          <cell r="C571" t="str">
            <v>411202 Insurance Fixed Assets.</v>
          </cell>
          <cell r="D571">
            <v>2722356</v>
          </cell>
          <cell r="E571">
            <v>1812708</v>
          </cell>
        </row>
        <row r="572">
          <cell r="A572">
            <v>411203</v>
          </cell>
          <cell r="C572" t="str">
            <v>411203 Insurance - Stocks</v>
          </cell>
          <cell r="D572">
            <v>1743088</v>
          </cell>
          <cell r="E572">
            <v>535229</v>
          </cell>
        </row>
        <row r="573">
          <cell r="A573">
            <v>411204</v>
          </cell>
          <cell r="C573" t="str">
            <v>411204 Insurance Vehicles</v>
          </cell>
          <cell r="D573">
            <v>235064</v>
          </cell>
          <cell r="E573">
            <v>292879</v>
          </cell>
        </row>
        <row r="574">
          <cell r="A574">
            <v>411205</v>
          </cell>
          <cell r="C574" t="str">
            <v>411205 Insurance  - Cash</v>
          </cell>
          <cell r="D574">
            <v>8168</v>
          </cell>
          <cell r="E574">
            <v>8005</v>
          </cell>
        </row>
        <row r="575">
          <cell r="A575">
            <v>411206</v>
          </cell>
          <cell r="C575" t="str">
            <v>Insurance Fidelity Guarantee</v>
          </cell>
          <cell r="D575">
            <v>369946</v>
          </cell>
          <cell r="E575">
            <v>12468</v>
          </cell>
        </row>
        <row r="576">
          <cell r="A576">
            <v>411207</v>
          </cell>
          <cell r="C576" t="str">
            <v>411207 Insurance Others</v>
          </cell>
          <cell r="D576">
            <v>589838</v>
          </cell>
          <cell r="E576">
            <v>1989599</v>
          </cell>
        </row>
        <row r="578">
          <cell r="C578" t="str">
            <v>Sub Total</v>
          </cell>
          <cell r="D578">
            <v>5677104</v>
          </cell>
          <cell r="E578">
            <v>6120664</v>
          </cell>
        </row>
        <row r="580">
          <cell r="B580">
            <v>4</v>
          </cell>
          <cell r="C580" t="str">
            <v>Travelling Expenses</v>
          </cell>
        </row>
        <row r="581">
          <cell r="A581">
            <v>410214</v>
          </cell>
          <cell r="C581" t="str">
            <v>Staff Bus Charges</v>
          </cell>
          <cell r="D581">
            <v>1642212</v>
          </cell>
          <cell r="E581">
            <v>1564568</v>
          </cell>
        </row>
        <row r="582">
          <cell r="A582">
            <v>411301</v>
          </cell>
          <cell r="C582" t="str">
            <v>411301 Travelling Domestic</v>
          </cell>
          <cell r="D582">
            <v>14777962</v>
          </cell>
          <cell r="E582">
            <v>12994254</v>
          </cell>
        </row>
        <row r="583">
          <cell r="A583">
            <v>411302</v>
          </cell>
          <cell r="C583" t="str">
            <v>411302 Travelling Foreign</v>
          </cell>
          <cell r="D583">
            <v>2384603</v>
          </cell>
          <cell r="E583">
            <v>15830253</v>
          </cell>
        </row>
        <row r="584">
          <cell r="A584">
            <v>411303</v>
          </cell>
          <cell r="C584" t="str">
            <v>411303 Travelling Domestic - Training</v>
          </cell>
          <cell r="D584">
            <v>246891</v>
          </cell>
          <cell r="E584">
            <v>475641</v>
          </cell>
        </row>
        <row r="585">
          <cell r="A585">
            <v>411304</v>
          </cell>
          <cell r="C585" t="str">
            <v>411304 Travelling Foreign  - Training</v>
          </cell>
          <cell r="D585">
            <v>0</v>
          </cell>
          <cell r="E585">
            <v>561347</v>
          </cell>
        </row>
        <row r="586">
          <cell r="A586">
            <v>411305</v>
          </cell>
          <cell r="C586" t="str">
            <v>411305 Local Conveyance</v>
          </cell>
          <cell r="D586">
            <v>2972348</v>
          </cell>
          <cell r="E586">
            <v>2944488</v>
          </cell>
        </row>
        <row r="587">
          <cell r="A587">
            <v>411306</v>
          </cell>
          <cell r="C587" t="str">
            <v>411306 Taxi Hire Charges</v>
          </cell>
          <cell r="D587">
            <v>262517</v>
          </cell>
          <cell r="E587">
            <v>694639</v>
          </cell>
        </row>
        <row r="588">
          <cell r="A588">
            <v>411307</v>
          </cell>
          <cell r="C588" t="str">
            <v>411307 Vehicle Running &amp; Maintainence</v>
          </cell>
          <cell r="D588">
            <v>3176075</v>
          </cell>
          <cell r="E588">
            <v>4012188</v>
          </cell>
        </row>
        <row r="589">
          <cell r="A589">
            <v>411308</v>
          </cell>
          <cell r="C589" t="str">
            <v>411308 Car Rental</v>
          </cell>
          <cell r="D589">
            <v>2996146</v>
          </cell>
          <cell r="E589">
            <v>2065432</v>
          </cell>
        </row>
        <row r="590">
          <cell r="A590">
            <v>411309</v>
          </cell>
          <cell r="C590" t="str">
            <v>Vehicle Running &amp; Maintainence - Employees</v>
          </cell>
          <cell r="D590">
            <v>1067665</v>
          </cell>
          <cell r="E590">
            <v>18906</v>
          </cell>
        </row>
        <row r="591">
          <cell r="A591">
            <v>411310</v>
          </cell>
          <cell r="C591" t="str">
            <v>Travelling Domestic - Promotions</v>
          </cell>
          <cell r="D591">
            <v>0</v>
          </cell>
          <cell r="E591">
            <v>390851</v>
          </cell>
        </row>
        <row r="593">
          <cell r="C593" t="str">
            <v>Sub Total</v>
          </cell>
          <cell r="D593">
            <v>29526419</v>
          </cell>
          <cell r="E593">
            <v>41552567</v>
          </cell>
        </row>
        <row r="595">
          <cell r="B595">
            <v>5</v>
          </cell>
          <cell r="C595" t="str">
            <v>Installation  and shifting Charges</v>
          </cell>
        </row>
        <row r="596">
          <cell r="A596">
            <v>411401</v>
          </cell>
          <cell r="C596" t="str">
            <v>411401 VSAT Installation Costs</v>
          </cell>
          <cell r="D596">
            <v>25818978</v>
          </cell>
          <cell r="E596">
            <v>14106756</v>
          </cell>
        </row>
        <row r="597">
          <cell r="A597">
            <v>411402</v>
          </cell>
          <cell r="C597" t="str">
            <v>VSAT Shifting, Deinstallation &amp; Reinstallation</v>
          </cell>
          <cell r="D597">
            <v>2466384</v>
          </cell>
          <cell r="E597">
            <v>7223994</v>
          </cell>
        </row>
        <row r="598">
          <cell r="A598">
            <v>411403</v>
          </cell>
          <cell r="C598" t="str">
            <v>VSAT Installation Ancillary Costs</v>
          </cell>
          <cell r="D598">
            <v>4087674</v>
          </cell>
          <cell r="E598">
            <v>5539308</v>
          </cell>
        </row>
        <row r="600">
          <cell r="C600" t="str">
            <v>Sub Total</v>
          </cell>
          <cell r="D600">
            <v>32373036</v>
          </cell>
          <cell r="E600">
            <v>26870058</v>
          </cell>
        </row>
        <row r="602">
          <cell r="B602">
            <v>6</v>
          </cell>
          <cell r="C602" t="str">
            <v>Printing &amp; Stationary</v>
          </cell>
        </row>
        <row r="603">
          <cell r="A603">
            <v>411501</v>
          </cell>
          <cell r="C603" t="str">
            <v>411501 Printing &amp; Stationery</v>
          </cell>
          <cell r="D603">
            <v>3001244</v>
          </cell>
          <cell r="E603">
            <v>2959757</v>
          </cell>
        </row>
        <row r="604">
          <cell r="C604" t="str">
            <v>Sub Total</v>
          </cell>
          <cell r="D604">
            <v>3001244</v>
          </cell>
          <cell r="E604">
            <v>2959757</v>
          </cell>
        </row>
        <row r="606">
          <cell r="B606">
            <v>7</v>
          </cell>
          <cell r="C606" t="str">
            <v>Legal &amp; Professional Charges</v>
          </cell>
        </row>
        <row r="607">
          <cell r="A607">
            <v>411601</v>
          </cell>
          <cell r="C607" t="str">
            <v>411601 Professional &amp; Consultancy Services</v>
          </cell>
          <cell r="D607">
            <v>11307887</v>
          </cell>
          <cell r="E607">
            <v>27627052</v>
          </cell>
        </row>
        <row r="608">
          <cell r="A608">
            <v>411602</v>
          </cell>
          <cell r="C608" t="str">
            <v>411602 Legal Expenses</v>
          </cell>
          <cell r="D608">
            <v>231821</v>
          </cell>
          <cell r="E608">
            <v>217715</v>
          </cell>
        </row>
        <row r="609">
          <cell r="A609">
            <v>411603</v>
          </cell>
          <cell r="C609" t="str">
            <v>Internal Audit fee</v>
          </cell>
          <cell r="D609">
            <v>0</v>
          </cell>
          <cell r="E609">
            <v>0</v>
          </cell>
        </row>
        <row r="610">
          <cell r="A610">
            <v>411604</v>
          </cell>
          <cell r="C610" t="str">
            <v>Specialised Services</v>
          </cell>
          <cell r="D610">
            <v>10146022</v>
          </cell>
          <cell r="E610">
            <v>823114</v>
          </cell>
        </row>
        <row r="611">
          <cell r="A611">
            <v>411605</v>
          </cell>
          <cell r="C611" t="str">
            <v>Placement Consultancy Services</v>
          </cell>
          <cell r="D611">
            <v>545419</v>
          </cell>
          <cell r="E611">
            <v>168679</v>
          </cell>
        </row>
        <row r="612">
          <cell r="A612">
            <v>413901</v>
          </cell>
          <cell r="C612" t="str">
            <v>Technical Consultancy to HNS</v>
          </cell>
          <cell r="D612">
            <v>11287175</v>
          </cell>
          <cell r="E612">
            <v>0</v>
          </cell>
        </row>
        <row r="614">
          <cell r="C614" t="str">
            <v>Sub Total</v>
          </cell>
          <cell r="D614">
            <v>33518324</v>
          </cell>
          <cell r="E614">
            <v>28836560</v>
          </cell>
        </row>
        <row r="616">
          <cell r="B616">
            <v>8</v>
          </cell>
          <cell r="C616" t="str">
            <v>Software Development and Consultancy</v>
          </cell>
        </row>
        <row r="618">
          <cell r="C618" t="str">
            <v>Sub Total</v>
          </cell>
          <cell r="D618">
            <v>0</v>
          </cell>
          <cell r="E618">
            <v>0</v>
          </cell>
        </row>
        <row r="620">
          <cell r="B620">
            <v>9</v>
          </cell>
          <cell r="C620" t="str">
            <v>Communication Expenses</v>
          </cell>
        </row>
        <row r="621">
          <cell r="A621">
            <v>411801</v>
          </cell>
          <cell r="C621" t="str">
            <v>411801 Telephone  Expenses</v>
          </cell>
          <cell r="D621">
            <v>9249327</v>
          </cell>
          <cell r="E621">
            <v>13358987</v>
          </cell>
        </row>
        <row r="622">
          <cell r="A622">
            <v>411802</v>
          </cell>
          <cell r="C622" t="str">
            <v>411802 Cellphone  Expenses</v>
          </cell>
          <cell r="D622">
            <v>3229647</v>
          </cell>
          <cell r="E622">
            <v>4068396</v>
          </cell>
        </row>
        <row r="623">
          <cell r="A623">
            <v>411803</v>
          </cell>
          <cell r="C623" t="str">
            <v>411803 Postage &amp; Courier</v>
          </cell>
          <cell r="D623">
            <v>1143177</v>
          </cell>
          <cell r="E623">
            <v>799661</v>
          </cell>
        </row>
        <row r="624">
          <cell r="A624">
            <v>411804</v>
          </cell>
          <cell r="C624" t="str">
            <v>411804 Telephone Residence</v>
          </cell>
          <cell r="D624">
            <v>1601326</v>
          </cell>
          <cell r="E624">
            <v>1733175</v>
          </cell>
        </row>
        <row r="626">
          <cell r="C626" t="str">
            <v>Sub Total</v>
          </cell>
          <cell r="D626">
            <v>15223477</v>
          </cell>
          <cell r="E626">
            <v>19960219</v>
          </cell>
        </row>
        <row r="628">
          <cell r="B628">
            <v>10</v>
          </cell>
          <cell r="C628" t="str">
            <v>Customer Maintenance</v>
          </cell>
        </row>
        <row r="629">
          <cell r="A629">
            <v>411901</v>
          </cell>
          <cell r="C629" t="str">
            <v>411901 CAC Charges to HNS</v>
          </cell>
          <cell r="D629">
            <v>6182475</v>
          </cell>
          <cell r="E629">
            <v>4066575</v>
          </cell>
        </row>
        <row r="630">
          <cell r="A630">
            <v>411902</v>
          </cell>
          <cell r="C630" t="str">
            <v>411902 Franchisee Call Charges - VSAT under warranty</v>
          </cell>
          <cell r="D630">
            <v>27500</v>
          </cell>
          <cell r="E630">
            <v>33500</v>
          </cell>
        </row>
        <row r="631">
          <cell r="A631">
            <v>411903</v>
          </cell>
          <cell r="C631" t="str">
            <v>411903 Franchisee Call Charges - VSAT otherthan warranty</v>
          </cell>
          <cell r="D631">
            <v>1074043</v>
          </cell>
          <cell r="E631">
            <v>818550</v>
          </cell>
        </row>
        <row r="632">
          <cell r="A632">
            <v>411806</v>
          </cell>
          <cell r="C632" t="str">
            <v>411806 Leaseline Charges</v>
          </cell>
          <cell r="D632">
            <v>-513602</v>
          </cell>
          <cell r="E632">
            <v>4563208</v>
          </cell>
        </row>
        <row r="633">
          <cell r="A633">
            <v>411807</v>
          </cell>
          <cell r="C633" t="str">
            <v>411807 Leaseline Charges for Customers</v>
          </cell>
          <cell r="D633">
            <v>9140818</v>
          </cell>
          <cell r="E633">
            <v>3021204</v>
          </cell>
        </row>
        <row r="634">
          <cell r="A634">
            <v>411904</v>
          </cell>
          <cell r="C634" t="str">
            <v>411904 Franchisee AMC  - VSAT under warranty</v>
          </cell>
          <cell r="D634">
            <v>243460</v>
          </cell>
          <cell r="E634">
            <v>232500</v>
          </cell>
        </row>
        <row r="635">
          <cell r="A635">
            <v>411905</v>
          </cell>
          <cell r="C635" t="str">
            <v>411905 Franchisee AMC  - VSAT otherthan warranty</v>
          </cell>
          <cell r="D635">
            <v>14804722</v>
          </cell>
          <cell r="E635">
            <v>8022658</v>
          </cell>
        </row>
        <row r="636">
          <cell r="A636">
            <v>412302</v>
          </cell>
          <cell r="C636" t="str">
            <v>412302 Repairs VSAT Equipment - Imported</v>
          </cell>
          <cell r="D636">
            <v>12067176</v>
          </cell>
          <cell r="E636">
            <v>6120098</v>
          </cell>
        </row>
        <row r="637">
          <cell r="A637">
            <v>412303</v>
          </cell>
          <cell r="C637" t="str">
            <v>412303 Repairs VSAT Equipment - Local</v>
          </cell>
          <cell r="D637">
            <v>418900</v>
          </cell>
          <cell r="E637">
            <v>515200</v>
          </cell>
        </row>
        <row r="638">
          <cell r="A638">
            <v>411906</v>
          </cell>
          <cell r="C638" t="str">
            <v>411906 Other warranty costs</v>
          </cell>
          <cell r="D638">
            <v>2537686</v>
          </cell>
          <cell r="E638">
            <v>-1143905</v>
          </cell>
        </row>
        <row r="640">
          <cell r="C640" t="str">
            <v>Sub Total</v>
          </cell>
          <cell r="D640">
            <v>45983178</v>
          </cell>
          <cell r="E640">
            <v>26249588</v>
          </cell>
        </row>
        <row r="642">
          <cell r="B642">
            <v>11</v>
          </cell>
          <cell r="C642" t="str">
            <v>Repairs &amp; Maintenance</v>
          </cell>
        </row>
        <row r="644">
          <cell r="A644">
            <v>412101</v>
          </cell>
          <cell r="C644" t="str">
            <v>412101 Repairs &amp; Maintainence - Plant &amp; Machinery</v>
          </cell>
          <cell r="D644">
            <v>8341112</v>
          </cell>
          <cell r="E644">
            <v>5738721</v>
          </cell>
        </row>
        <row r="646">
          <cell r="A646">
            <v>412301</v>
          </cell>
          <cell r="C646" t="str">
            <v>412301 Repairs &amp; Maintainence - Office Eqpt &amp; Fur. &amp; Fix.</v>
          </cell>
          <cell r="D646">
            <v>3643557</v>
          </cell>
          <cell r="E646">
            <v>2057683</v>
          </cell>
        </row>
        <row r="648">
          <cell r="A648">
            <v>412201</v>
          </cell>
          <cell r="C648" t="str">
            <v>412201 Repairs &amp; Maintainence - Vehicles</v>
          </cell>
          <cell r="D648">
            <v>13691</v>
          </cell>
          <cell r="E648">
            <v>56663</v>
          </cell>
        </row>
        <row r="649">
          <cell r="A649">
            <v>412001</v>
          </cell>
          <cell r="C649" t="str">
            <v>412001 Repairs &amp; Maintainence - Buildings</v>
          </cell>
          <cell r="D649">
            <v>723971</v>
          </cell>
          <cell r="E649">
            <v>509350</v>
          </cell>
        </row>
        <row r="650">
          <cell r="A650">
            <v>412304</v>
          </cell>
          <cell r="C650" t="str">
            <v>412304 Repairs &amp; Maintainence - Others</v>
          </cell>
          <cell r="D650">
            <v>413301</v>
          </cell>
          <cell r="E650">
            <v>245241</v>
          </cell>
        </row>
        <row r="651">
          <cell r="D651">
            <v>1150963</v>
          </cell>
          <cell r="E651">
            <v>811254</v>
          </cell>
        </row>
        <row r="653">
          <cell r="C653" t="str">
            <v>Sub Total</v>
          </cell>
          <cell r="D653">
            <v>13135632</v>
          </cell>
          <cell r="E653">
            <v>8607658</v>
          </cell>
        </row>
        <row r="655">
          <cell r="B655">
            <v>12</v>
          </cell>
          <cell r="C655" t="str">
            <v xml:space="preserve">License Fee </v>
          </cell>
        </row>
        <row r="656">
          <cell r="A656">
            <v>412401</v>
          </cell>
          <cell r="C656" t="str">
            <v>412401 DOT License fee</v>
          </cell>
          <cell r="D656">
            <v>63782600</v>
          </cell>
          <cell r="E656">
            <v>31062034</v>
          </cell>
        </row>
        <row r="657">
          <cell r="A657">
            <v>412402</v>
          </cell>
          <cell r="C657" t="str">
            <v>412402 WPC Royalty</v>
          </cell>
          <cell r="D657">
            <v>0</v>
          </cell>
          <cell r="E657">
            <v>0</v>
          </cell>
        </row>
        <row r="658">
          <cell r="A658">
            <v>412403</v>
          </cell>
          <cell r="C658" t="str">
            <v>412403 WPC Operating  License fee</v>
          </cell>
          <cell r="D658">
            <v>23456515</v>
          </cell>
          <cell r="E658">
            <v>14782040</v>
          </cell>
        </row>
        <row r="659">
          <cell r="A659">
            <v>412404</v>
          </cell>
          <cell r="C659" t="str">
            <v>412404 Satellite Access Charges</v>
          </cell>
          <cell r="D659">
            <v>0</v>
          </cell>
          <cell r="E659">
            <v>0</v>
          </cell>
        </row>
        <row r="661">
          <cell r="C661" t="str">
            <v>Sub Total</v>
          </cell>
          <cell r="D661">
            <v>87239115</v>
          </cell>
          <cell r="E661">
            <v>45844074</v>
          </cell>
        </row>
        <row r="663">
          <cell r="B663">
            <v>13</v>
          </cell>
          <cell r="C663" t="str">
            <v>Auditors Remuneration:</v>
          </cell>
        </row>
        <row r="664">
          <cell r="A664">
            <v>412501</v>
          </cell>
          <cell r="C664" t="str">
            <v>412501 Statutory Audit fee</v>
          </cell>
          <cell r="D664">
            <v>750000</v>
          </cell>
          <cell r="E664">
            <v>630000</v>
          </cell>
        </row>
        <row r="665">
          <cell r="A665">
            <v>412502</v>
          </cell>
          <cell r="C665" t="str">
            <v>412502 Tax Audit Fee</v>
          </cell>
          <cell r="D665">
            <v>250000</v>
          </cell>
          <cell r="E665">
            <v>220000</v>
          </cell>
        </row>
        <row r="666">
          <cell r="A666">
            <v>412503</v>
          </cell>
          <cell r="C666" t="str">
            <v>Certification  fee</v>
          </cell>
          <cell r="D666">
            <v>286125</v>
          </cell>
          <cell r="E666">
            <v>781625</v>
          </cell>
        </row>
        <row r="667">
          <cell r="A667">
            <v>412504</v>
          </cell>
          <cell r="C667" t="str">
            <v>412504 Out of Pocket Expenses.</v>
          </cell>
          <cell r="D667">
            <v>122358</v>
          </cell>
          <cell r="E667">
            <v>64810</v>
          </cell>
        </row>
        <row r="669">
          <cell r="C669" t="str">
            <v>Sub Total</v>
          </cell>
          <cell r="D669">
            <v>1408483</v>
          </cell>
          <cell r="E669">
            <v>1696435</v>
          </cell>
        </row>
        <row r="671">
          <cell r="B671">
            <v>14</v>
          </cell>
          <cell r="C671" t="str">
            <v>Provision for Doubtful Debts and Advances</v>
          </cell>
        </row>
        <row r="672">
          <cell r="A672">
            <v>412602</v>
          </cell>
          <cell r="C672" t="str">
            <v>412602 Provision for Doubtful Advances</v>
          </cell>
          <cell r="D672">
            <v>0</v>
          </cell>
          <cell r="E672">
            <v>1654482</v>
          </cell>
        </row>
        <row r="673">
          <cell r="A673">
            <v>412601</v>
          </cell>
          <cell r="C673" t="str">
            <v>Provision for Doubtful Debts</v>
          </cell>
          <cell r="D673">
            <v>12535110</v>
          </cell>
          <cell r="E673">
            <v>12747686</v>
          </cell>
        </row>
        <row r="675">
          <cell r="C675" t="str">
            <v>Sub Total</v>
          </cell>
          <cell r="D675">
            <v>12535110</v>
          </cell>
          <cell r="E675">
            <v>14402168</v>
          </cell>
        </row>
        <row r="677">
          <cell r="B677">
            <v>15</v>
          </cell>
          <cell r="C677" t="str">
            <v>Rates &amp; Taxes</v>
          </cell>
        </row>
        <row r="679">
          <cell r="A679">
            <v>413702</v>
          </cell>
          <cell r="C679" t="str">
            <v>413702 Sales tax Expenses</v>
          </cell>
          <cell r="D679">
            <v>1063276</v>
          </cell>
          <cell r="E679">
            <v>1258043</v>
          </cell>
        </row>
        <row r="680">
          <cell r="A680">
            <v>413703</v>
          </cell>
          <cell r="C680" t="str">
            <v>413703 Muncipal Taxes</v>
          </cell>
          <cell r="D680">
            <v>357179</v>
          </cell>
          <cell r="E680">
            <v>295968</v>
          </cell>
        </row>
        <row r="681">
          <cell r="A681">
            <v>413707</v>
          </cell>
          <cell r="C681" t="str">
            <v>Service Tax</v>
          </cell>
          <cell r="D681">
            <v>285787</v>
          </cell>
          <cell r="E681">
            <v>73793</v>
          </cell>
        </row>
        <row r="684">
          <cell r="C684" t="str">
            <v>Sub Total</v>
          </cell>
          <cell r="D684">
            <v>1706242</v>
          </cell>
          <cell r="E684">
            <v>1627804</v>
          </cell>
        </row>
        <row r="686">
          <cell r="B686">
            <v>16</v>
          </cell>
          <cell r="C686" t="str">
            <v>Bad Debts and Write offs</v>
          </cell>
        </row>
        <row r="687">
          <cell r="A687">
            <v>412701</v>
          </cell>
          <cell r="C687" t="str">
            <v>412701 Bad Debts written off</v>
          </cell>
          <cell r="D687">
            <v>622553</v>
          </cell>
          <cell r="E687">
            <v>5085973</v>
          </cell>
        </row>
        <row r="688">
          <cell r="A688">
            <v>412703</v>
          </cell>
          <cell r="C688" t="str">
            <v>412703 Debit Balances written off</v>
          </cell>
          <cell r="D688">
            <v>15533</v>
          </cell>
          <cell r="E688">
            <v>80730</v>
          </cell>
        </row>
        <row r="690">
          <cell r="C690" t="str">
            <v>Sub Total</v>
          </cell>
          <cell r="D690">
            <v>638086</v>
          </cell>
          <cell r="E690">
            <v>5166703</v>
          </cell>
        </row>
        <row r="692">
          <cell r="B692">
            <v>17</v>
          </cell>
          <cell r="C692" t="str">
            <v>Provision for Liquidated Damages</v>
          </cell>
        </row>
        <row r="693">
          <cell r="A693">
            <v>414039</v>
          </cell>
          <cell r="C693" t="str">
            <v>414039 Liquidated Damages</v>
          </cell>
          <cell r="D693">
            <v>9252496</v>
          </cell>
          <cell r="E693">
            <v>3799661</v>
          </cell>
        </row>
        <row r="694">
          <cell r="C694" t="str">
            <v>Sub Total</v>
          </cell>
          <cell r="D694">
            <v>9252496</v>
          </cell>
          <cell r="E694">
            <v>3799661</v>
          </cell>
        </row>
        <row r="696">
          <cell r="B696">
            <v>18</v>
          </cell>
          <cell r="C696" t="str">
            <v>Advertisement, Publicity &amp; Sales Promotion</v>
          </cell>
        </row>
        <row r="698">
          <cell r="C698" t="str">
            <v>Sub Total</v>
          </cell>
          <cell r="D698">
            <v>0</v>
          </cell>
          <cell r="E698">
            <v>0</v>
          </cell>
        </row>
        <row r="700">
          <cell r="B700">
            <v>19</v>
          </cell>
          <cell r="C700" t="str">
            <v>Consumables</v>
          </cell>
        </row>
        <row r="701">
          <cell r="A701">
            <v>412901</v>
          </cell>
          <cell r="C701" t="str">
            <v>412901 Consumables</v>
          </cell>
          <cell r="D701">
            <v>3931974</v>
          </cell>
          <cell r="E701">
            <v>2927462</v>
          </cell>
        </row>
        <row r="702">
          <cell r="A702">
            <v>412902</v>
          </cell>
          <cell r="C702" t="str">
            <v>412902 Components</v>
          </cell>
          <cell r="D702">
            <v>-578652</v>
          </cell>
          <cell r="E702">
            <v>6012968</v>
          </cell>
        </row>
        <row r="704">
          <cell r="C704" t="str">
            <v>Sub Total</v>
          </cell>
          <cell r="D704">
            <v>3353322</v>
          </cell>
          <cell r="E704">
            <v>8940430</v>
          </cell>
        </row>
        <row r="706">
          <cell r="B706">
            <v>20</v>
          </cell>
          <cell r="C706" t="str">
            <v>Provision for Impairment of Investment</v>
          </cell>
        </row>
        <row r="708">
          <cell r="B708">
            <v>21</v>
          </cell>
          <cell r="C708" t="str">
            <v>Warranty costs</v>
          </cell>
        </row>
        <row r="710">
          <cell r="C710" t="str">
            <v>Sub Total</v>
          </cell>
          <cell r="D710">
            <v>0</v>
          </cell>
          <cell r="E710">
            <v>0</v>
          </cell>
        </row>
        <row r="712">
          <cell r="B712">
            <v>22</v>
          </cell>
          <cell r="C712" t="str">
            <v>Power &amp; Fuel</v>
          </cell>
        </row>
        <row r="713">
          <cell r="A713">
            <v>413001</v>
          </cell>
          <cell r="C713" t="str">
            <v>413001 Electricity &amp; Power</v>
          </cell>
          <cell r="D713">
            <v>10633665</v>
          </cell>
          <cell r="E713">
            <v>6368819</v>
          </cell>
        </row>
        <row r="714">
          <cell r="A714">
            <v>413002</v>
          </cell>
          <cell r="C714" t="str">
            <v>413002 DG set running expenses</v>
          </cell>
          <cell r="D714">
            <v>4328371</v>
          </cell>
          <cell r="E714">
            <v>11473092</v>
          </cell>
        </row>
        <row r="716">
          <cell r="C716" t="str">
            <v>Sub Total</v>
          </cell>
          <cell r="D716">
            <v>14962036</v>
          </cell>
          <cell r="E716">
            <v>17841911</v>
          </cell>
        </row>
        <row r="718">
          <cell r="B718">
            <v>23</v>
          </cell>
          <cell r="C718" t="str">
            <v>Space Segment Charges</v>
          </cell>
        </row>
        <row r="719">
          <cell r="A719">
            <v>411805</v>
          </cell>
          <cell r="C719" t="str">
            <v>411805 Internet Account fees</v>
          </cell>
          <cell r="D719">
            <v>10899272</v>
          </cell>
          <cell r="E719">
            <v>8432783</v>
          </cell>
        </row>
        <row r="720">
          <cell r="A720">
            <v>413101</v>
          </cell>
          <cell r="C720" t="str">
            <v>413101 Transponder fee Ext C Band</v>
          </cell>
          <cell r="D720">
            <v>48778544</v>
          </cell>
          <cell r="E720">
            <v>54718805</v>
          </cell>
        </row>
        <row r="721">
          <cell r="A721">
            <v>413102</v>
          </cell>
          <cell r="C721" t="str">
            <v>Transponder fee KU  Band</v>
          </cell>
          <cell r="D721">
            <v>40540773</v>
          </cell>
          <cell r="E721">
            <v>25639606</v>
          </cell>
        </row>
        <row r="725">
          <cell r="C725" t="str">
            <v>Sub Total</v>
          </cell>
          <cell r="D725">
            <v>100218589</v>
          </cell>
          <cell r="E725">
            <v>88791194</v>
          </cell>
        </row>
        <row r="727">
          <cell r="A727">
            <v>413301</v>
          </cell>
          <cell r="C727" t="str">
            <v>IDL- Faculty expenses</v>
          </cell>
          <cell r="D727">
            <v>2307708</v>
          </cell>
          <cell r="E727">
            <v>97000</v>
          </cell>
        </row>
        <row r="728">
          <cell r="A728">
            <v>413302</v>
          </cell>
          <cell r="C728" t="str">
            <v>IDL-Content Partner Costs</v>
          </cell>
          <cell r="D728">
            <v>4726841</v>
          </cell>
          <cell r="E728">
            <v>73290</v>
          </cell>
        </row>
        <row r="729">
          <cell r="A729">
            <v>413304</v>
          </cell>
          <cell r="C729" t="str">
            <v>IDL- Franchisee Operating Costs</v>
          </cell>
          <cell r="D729">
            <v>9600942</v>
          </cell>
          <cell r="E729">
            <v>0</v>
          </cell>
        </row>
        <row r="730">
          <cell r="C730" t="str">
            <v>Sub Total</v>
          </cell>
          <cell r="D730">
            <v>16635491</v>
          </cell>
          <cell r="E730">
            <v>170290</v>
          </cell>
        </row>
        <row r="732">
          <cell r="B732">
            <v>24</v>
          </cell>
          <cell r="C732" t="str">
            <v>Exchange Loss</v>
          </cell>
        </row>
        <row r="733">
          <cell r="A733">
            <v>413401</v>
          </cell>
          <cell r="C733" t="str">
            <v>413401 Foreign Exchange Loss</v>
          </cell>
          <cell r="D733">
            <v>9263878</v>
          </cell>
          <cell r="E733">
            <v>12750451</v>
          </cell>
        </row>
        <row r="734">
          <cell r="A734">
            <v>310303</v>
          </cell>
          <cell r="C734" t="str">
            <v>310303 Exchange Gain</v>
          </cell>
          <cell r="D734">
            <v>-16454019</v>
          </cell>
          <cell r="E734">
            <v>-378652</v>
          </cell>
        </row>
        <row r="736">
          <cell r="C736" t="str">
            <v>Sub Total</v>
          </cell>
          <cell r="D736">
            <v>-7190141</v>
          </cell>
          <cell r="E736">
            <v>12371799</v>
          </cell>
        </row>
        <row r="738">
          <cell r="A738">
            <v>413601</v>
          </cell>
          <cell r="B738">
            <v>25</v>
          </cell>
          <cell r="C738" t="str">
            <v>Wealth Tax</v>
          </cell>
          <cell r="D738">
            <v>21760</v>
          </cell>
          <cell r="E738">
            <v>17400</v>
          </cell>
        </row>
        <row r="740">
          <cell r="B740">
            <v>27</v>
          </cell>
          <cell r="C740" t="str">
            <v>Provision For loose tools</v>
          </cell>
          <cell r="D740">
            <v>0</v>
          </cell>
          <cell r="E740">
            <v>0</v>
          </cell>
        </row>
        <row r="742">
          <cell r="B742">
            <v>28</v>
          </cell>
          <cell r="C742" t="str">
            <v>Miscellaneous Expenses</v>
          </cell>
        </row>
        <row r="743">
          <cell r="A743">
            <v>411006</v>
          </cell>
          <cell r="C743" t="str">
            <v>Rent - Hub</v>
          </cell>
          <cell r="D743">
            <v>0</v>
          </cell>
          <cell r="E743">
            <v>0</v>
          </cell>
        </row>
        <row r="744">
          <cell r="A744">
            <v>411701</v>
          </cell>
          <cell r="C744" t="str">
            <v>411701 Software Development &amp; Consultancy</v>
          </cell>
          <cell r="D744">
            <v>1969004</v>
          </cell>
          <cell r="E744">
            <v>3902000</v>
          </cell>
        </row>
        <row r="745">
          <cell r="A745">
            <v>411702</v>
          </cell>
          <cell r="C745" t="str">
            <v>411702 Software Expenses</v>
          </cell>
          <cell r="D745">
            <v>1692683</v>
          </cell>
          <cell r="E745">
            <v>1923535</v>
          </cell>
        </row>
        <row r="746">
          <cell r="A746">
            <v>413201</v>
          </cell>
          <cell r="C746" t="str">
            <v>Internet Services</v>
          </cell>
          <cell r="D746">
            <v>0</v>
          </cell>
          <cell r="E746">
            <v>0</v>
          </cell>
        </row>
        <row r="747">
          <cell r="A747">
            <v>413704</v>
          </cell>
          <cell r="C747" t="str">
            <v>413704 Filing Fees</v>
          </cell>
          <cell r="D747">
            <v>33845</v>
          </cell>
          <cell r="E747">
            <v>25655</v>
          </cell>
        </row>
        <row r="748">
          <cell r="A748">
            <v>413705</v>
          </cell>
          <cell r="C748" t="str">
            <v>413705 Regulatory Expenses</v>
          </cell>
          <cell r="D748">
            <v>1118800</v>
          </cell>
          <cell r="E748">
            <v>1852478</v>
          </cell>
        </row>
        <row r="749">
          <cell r="A749">
            <v>413706</v>
          </cell>
          <cell r="C749" t="str">
            <v>413706 Professional Tax Registration</v>
          </cell>
          <cell r="D749">
            <v>10230</v>
          </cell>
          <cell r="E749">
            <v>15658</v>
          </cell>
        </row>
        <row r="750">
          <cell r="A750">
            <v>414001</v>
          </cell>
          <cell r="C750" t="str">
            <v>414001 Security Services</v>
          </cell>
          <cell r="D750">
            <v>729916</v>
          </cell>
          <cell r="E750">
            <v>865362</v>
          </cell>
        </row>
        <row r="751">
          <cell r="A751">
            <v>414002</v>
          </cell>
          <cell r="C751" t="str">
            <v>414002 Housekeeping Expenses</v>
          </cell>
          <cell r="D751">
            <v>8046044</v>
          </cell>
          <cell r="E751">
            <v>7936203</v>
          </cell>
        </row>
        <row r="752">
          <cell r="A752">
            <v>414003</v>
          </cell>
          <cell r="C752" t="str">
            <v>414003 Guest House Expenses</v>
          </cell>
          <cell r="D752">
            <v>457025</v>
          </cell>
          <cell r="E752">
            <v>345603</v>
          </cell>
        </row>
        <row r="753">
          <cell r="A753">
            <v>414004</v>
          </cell>
          <cell r="C753" t="str">
            <v>414004 Eqpt Hire Charges</v>
          </cell>
          <cell r="D753">
            <v>545880</v>
          </cell>
          <cell r="E753">
            <v>238252</v>
          </cell>
        </row>
        <row r="754">
          <cell r="A754">
            <v>414005</v>
          </cell>
          <cell r="C754" t="str">
            <v>414005 Water Charges</v>
          </cell>
          <cell r="D754">
            <v>417555</v>
          </cell>
          <cell r="E754">
            <v>830020</v>
          </cell>
        </row>
        <row r="755">
          <cell r="A755">
            <v>414021</v>
          </cell>
          <cell r="C755" t="str">
            <v>414021 Recruitment Health Check up.</v>
          </cell>
          <cell r="D755">
            <v>123870</v>
          </cell>
          <cell r="E755">
            <v>109850</v>
          </cell>
        </row>
        <row r="756">
          <cell r="A756">
            <v>414022</v>
          </cell>
          <cell r="C756" t="str">
            <v>414022 Recruitment  Fare Reimbursement</v>
          </cell>
          <cell r="D756">
            <v>55810</v>
          </cell>
          <cell r="E756">
            <v>68504</v>
          </cell>
        </row>
        <row r="757">
          <cell r="A757">
            <v>414023</v>
          </cell>
          <cell r="C757" t="str">
            <v>414023 Training  &amp; Seminar Expenses</v>
          </cell>
          <cell r="D757">
            <v>1453295</v>
          </cell>
          <cell r="E757">
            <v>912757</v>
          </cell>
        </row>
        <row r="758">
          <cell r="A758">
            <v>414031</v>
          </cell>
          <cell r="C758" t="str">
            <v>414031 Corporate Membership fee</v>
          </cell>
          <cell r="D758">
            <v>323000</v>
          </cell>
          <cell r="E758">
            <v>246843</v>
          </cell>
        </row>
        <row r="759">
          <cell r="A759">
            <v>414032</v>
          </cell>
          <cell r="C759" t="str">
            <v>414032 Books &amp; Periodicals</v>
          </cell>
          <cell r="D759">
            <v>193470</v>
          </cell>
          <cell r="E759">
            <v>123764</v>
          </cell>
        </row>
        <row r="760">
          <cell r="A760">
            <v>414033</v>
          </cell>
          <cell r="C760" t="str">
            <v>414033 Tender fee</v>
          </cell>
          <cell r="D760">
            <v>131899</v>
          </cell>
          <cell r="E760">
            <v>110460</v>
          </cell>
        </row>
        <row r="761">
          <cell r="A761">
            <v>414034</v>
          </cell>
          <cell r="C761" t="str">
            <v>414034 Donations</v>
          </cell>
          <cell r="D761">
            <v>0</v>
          </cell>
          <cell r="E761">
            <v>266722</v>
          </cell>
        </row>
        <row r="762">
          <cell r="A762">
            <v>414036</v>
          </cell>
          <cell r="C762" t="str">
            <v>414036 Credit Card Subscription</v>
          </cell>
          <cell r="D762">
            <v>75617</v>
          </cell>
          <cell r="E762">
            <v>116168</v>
          </cell>
        </row>
        <row r="763">
          <cell r="A763">
            <v>414038</v>
          </cell>
          <cell r="C763" t="str">
            <v>414038 Domain Registration Charges</v>
          </cell>
          <cell r="D763">
            <v>3000</v>
          </cell>
          <cell r="E763">
            <v>9625</v>
          </cell>
        </row>
        <row r="764">
          <cell r="A764">
            <v>413303</v>
          </cell>
          <cell r="C764" t="str">
            <v>IDL-Course material Costs/ Recovery</v>
          </cell>
          <cell r="D764">
            <v>273230</v>
          </cell>
          <cell r="E764">
            <v>8191</v>
          </cell>
        </row>
        <row r="765">
          <cell r="A765">
            <v>413305</v>
          </cell>
          <cell r="C765" t="str">
            <v>IDL-Examination Cost</v>
          </cell>
          <cell r="D765">
            <v>220000</v>
          </cell>
          <cell r="E765">
            <v>0</v>
          </cell>
        </row>
        <row r="766">
          <cell r="A766">
            <v>414099</v>
          </cell>
          <cell r="C766" t="str">
            <v>414099 Micellaneous Expenses</v>
          </cell>
          <cell r="D766">
            <v>19450</v>
          </cell>
          <cell r="E766">
            <v>39211</v>
          </cell>
        </row>
        <row r="768">
          <cell r="C768" t="str">
            <v>Sub Total</v>
          </cell>
          <cell r="D768">
            <v>17893623</v>
          </cell>
          <cell r="E768">
            <v>19946861</v>
          </cell>
        </row>
        <row r="770">
          <cell r="C770" t="str">
            <v>Schedule total</v>
          </cell>
          <cell r="D770">
            <v>464372277</v>
          </cell>
          <cell r="E770">
            <v>407471966</v>
          </cell>
        </row>
        <row r="772">
          <cell r="B772" t="str">
            <v>Schedule N</v>
          </cell>
          <cell r="C772" t="str">
            <v>SELLING &amp; DISTRIBUTION EXPENSES</v>
          </cell>
        </row>
        <row r="774">
          <cell r="B774">
            <v>1</v>
          </cell>
          <cell r="C774" t="str">
            <v>Freight &amp; Forwarding Charges</v>
          </cell>
        </row>
        <row r="775">
          <cell r="A775">
            <v>414011</v>
          </cell>
          <cell r="C775" t="str">
            <v>414011 Octroi Stock Transfer</v>
          </cell>
          <cell r="D775">
            <v>2194099</v>
          </cell>
          <cell r="E775">
            <v>1376272</v>
          </cell>
        </row>
        <row r="776">
          <cell r="A776">
            <v>414012</v>
          </cell>
          <cell r="C776" t="str">
            <v>414012 Octroi Non recoverable</v>
          </cell>
          <cell r="D776">
            <v>-653179</v>
          </cell>
          <cell r="E776">
            <v>1692330</v>
          </cell>
        </row>
        <row r="777">
          <cell r="A777">
            <v>414015</v>
          </cell>
          <cell r="C777" t="str">
            <v>414015 Freight outwards - Stock Transfer</v>
          </cell>
          <cell r="D777">
            <v>4130501</v>
          </cell>
          <cell r="E777">
            <v>5062729</v>
          </cell>
        </row>
        <row r="778">
          <cell r="A778">
            <v>414016</v>
          </cell>
          <cell r="C778" t="str">
            <v>414016 Freight outwards non recoverable</v>
          </cell>
          <cell r="D778">
            <v>11203667</v>
          </cell>
          <cell r="E778">
            <v>3161218</v>
          </cell>
        </row>
        <row r="779">
          <cell r="A779">
            <v>414037</v>
          </cell>
          <cell r="C779" t="str">
            <v>414037 Warehouse Ser. Chrgs</v>
          </cell>
          <cell r="D779">
            <v>1774841</v>
          </cell>
          <cell r="E779">
            <v>1784500</v>
          </cell>
        </row>
        <row r="780">
          <cell r="C780" t="str">
            <v>Sub Total</v>
          </cell>
          <cell r="D780">
            <v>18649929</v>
          </cell>
          <cell r="E780">
            <v>13077049</v>
          </cell>
        </row>
        <row r="783">
          <cell r="B783">
            <v>2</v>
          </cell>
          <cell r="C783" t="str">
            <v>Advertisement, Publicity &amp; Sales Promotion</v>
          </cell>
        </row>
        <row r="784">
          <cell r="A784">
            <v>412801</v>
          </cell>
          <cell r="C784" t="str">
            <v>412801 Advertisement  &amp; Publicity</v>
          </cell>
          <cell r="D784">
            <v>1740970</v>
          </cell>
          <cell r="E784">
            <v>4544669</v>
          </cell>
        </row>
        <row r="785">
          <cell r="A785">
            <v>412811</v>
          </cell>
          <cell r="C785" t="str">
            <v>IDL- Advertisement Costs/ Recovery</v>
          </cell>
          <cell r="D785">
            <v>3405433</v>
          </cell>
          <cell r="E785">
            <v>0</v>
          </cell>
        </row>
        <row r="786">
          <cell r="A786">
            <v>412802</v>
          </cell>
          <cell r="C786" t="str">
            <v>412802 Corporate Communication</v>
          </cell>
          <cell r="D786">
            <v>107386</v>
          </cell>
          <cell r="E786">
            <v>5617006</v>
          </cell>
        </row>
        <row r="787">
          <cell r="A787">
            <v>412803</v>
          </cell>
          <cell r="C787" t="str">
            <v>412803 Sales Representative Expenses</v>
          </cell>
          <cell r="D787">
            <v>1507761</v>
          </cell>
          <cell r="E787">
            <v>9994423</v>
          </cell>
        </row>
        <row r="788">
          <cell r="A788">
            <v>412804</v>
          </cell>
          <cell r="C788" t="str">
            <v>412804 Sponsorship for Seminars</v>
          </cell>
          <cell r="D788">
            <v>292500</v>
          </cell>
          <cell r="E788">
            <v>29472</v>
          </cell>
        </row>
        <row r="789">
          <cell r="A789">
            <v>412805</v>
          </cell>
          <cell r="C789" t="str">
            <v>412805 User Forum / Meet Expenses</v>
          </cell>
          <cell r="D789">
            <v>249462</v>
          </cell>
          <cell r="E789">
            <v>227597</v>
          </cell>
        </row>
        <row r="790">
          <cell r="A790">
            <v>412806</v>
          </cell>
          <cell r="C790" t="str">
            <v>412806 Entertainment</v>
          </cell>
          <cell r="D790">
            <v>552147</v>
          </cell>
          <cell r="E790">
            <v>544897</v>
          </cell>
        </row>
        <row r="791">
          <cell r="A791">
            <v>412807</v>
          </cell>
          <cell r="C791" t="str">
            <v>412807 Gifts &amp; Presents</v>
          </cell>
          <cell r="D791">
            <v>328417</v>
          </cell>
          <cell r="E791">
            <v>512085</v>
          </cell>
        </row>
        <row r="792">
          <cell r="C792" t="str">
            <v>Sub Total</v>
          </cell>
          <cell r="D792">
            <v>8184076</v>
          </cell>
          <cell r="E792">
            <v>21470149</v>
          </cell>
        </row>
        <row r="794">
          <cell r="C794" t="str">
            <v>Schedule total</v>
          </cell>
          <cell r="D794">
            <v>26834005</v>
          </cell>
          <cell r="E794">
            <v>34547198</v>
          </cell>
        </row>
        <row r="797">
          <cell r="B797" t="str">
            <v>Schedule O</v>
          </cell>
          <cell r="C797" t="str">
            <v>INTEREST &amp; FINANCE CHARGES</v>
          </cell>
        </row>
        <row r="799">
          <cell r="B799">
            <v>1</v>
          </cell>
          <cell r="C799" t="str">
            <v>Interest on Term Loans</v>
          </cell>
        </row>
        <row r="800">
          <cell r="A800">
            <v>420001</v>
          </cell>
          <cell r="C800" t="str">
            <v>420001 Interest on Term Loan - ABN Amro Bank</v>
          </cell>
          <cell r="D800">
            <v>16785587</v>
          </cell>
          <cell r="E800">
            <v>16529156</v>
          </cell>
        </row>
        <row r="801">
          <cell r="A801">
            <v>420002</v>
          </cell>
          <cell r="C801" t="str">
            <v>Interest on Term Loan - Credit Lyonnais</v>
          </cell>
          <cell r="D801">
            <v>9401534</v>
          </cell>
          <cell r="E801">
            <v>5356575</v>
          </cell>
        </row>
        <row r="802">
          <cell r="A802">
            <v>420003</v>
          </cell>
          <cell r="C802" t="str">
            <v>Interest on Term Loan - Bank of Maharshtra</v>
          </cell>
          <cell r="D802">
            <v>6213144</v>
          </cell>
          <cell r="E802">
            <v>0</v>
          </cell>
        </row>
        <row r="804">
          <cell r="C804" t="str">
            <v>Sub Total</v>
          </cell>
          <cell r="D804">
            <v>32400265</v>
          </cell>
          <cell r="E804">
            <v>21885731</v>
          </cell>
        </row>
        <row r="806">
          <cell r="B806">
            <v>2</v>
          </cell>
          <cell r="C806" t="str">
            <v>Interest on Cash Credit</v>
          </cell>
        </row>
        <row r="808">
          <cell r="A808">
            <v>420101</v>
          </cell>
          <cell r="C808" t="str">
            <v>420101 Interest on CC - Citi Bank</v>
          </cell>
          <cell r="D808">
            <v>315791</v>
          </cell>
          <cell r="E808">
            <v>49240</v>
          </cell>
        </row>
        <row r="809">
          <cell r="A809">
            <v>420102</v>
          </cell>
          <cell r="C809" t="str">
            <v>420102 Interest on CC - Credit Lyonnais- Delhi</v>
          </cell>
          <cell r="D809">
            <v>176474</v>
          </cell>
          <cell r="E809">
            <v>34682</v>
          </cell>
        </row>
        <row r="810">
          <cell r="A810">
            <v>420103</v>
          </cell>
          <cell r="C810" t="str">
            <v>420103 Interest on CC - ANZ Grindlays, Delhi.</v>
          </cell>
          <cell r="D810">
            <v>1276360</v>
          </cell>
          <cell r="E810">
            <v>48759</v>
          </cell>
        </row>
        <row r="811">
          <cell r="A811">
            <v>420104</v>
          </cell>
          <cell r="C811" t="str">
            <v>420104 Interest on CC - ICICI Bank,  Delhi</v>
          </cell>
          <cell r="D811">
            <v>2424405</v>
          </cell>
          <cell r="E811">
            <v>1538121</v>
          </cell>
        </row>
        <row r="812">
          <cell r="A812">
            <v>420105</v>
          </cell>
          <cell r="C812" t="str">
            <v>420105 Interest on WCL - ANZ Grindlays Bank,  New Delhi</v>
          </cell>
          <cell r="D812">
            <v>1640514</v>
          </cell>
          <cell r="E812">
            <v>3520959</v>
          </cell>
        </row>
        <row r="813">
          <cell r="A813">
            <v>420106</v>
          </cell>
          <cell r="C813" t="str">
            <v>420106 Interest on WCL - ICICI Bank,  Delhi</v>
          </cell>
          <cell r="D813">
            <v>0</v>
          </cell>
          <cell r="E813">
            <v>0</v>
          </cell>
        </row>
        <row r="814">
          <cell r="A814">
            <v>420107</v>
          </cell>
          <cell r="C814" t="str">
            <v>420107 Interest on WCL - Credit Lyonnais, Delhi</v>
          </cell>
          <cell r="D814">
            <v>3381773</v>
          </cell>
          <cell r="E814">
            <v>3349692</v>
          </cell>
        </row>
        <row r="815">
          <cell r="A815">
            <v>420108</v>
          </cell>
          <cell r="C815" t="str">
            <v>Interest on WCL - ABN AMRO, Delhi</v>
          </cell>
          <cell r="D815">
            <v>0</v>
          </cell>
          <cell r="E815">
            <v>2916018</v>
          </cell>
        </row>
        <row r="816">
          <cell r="A816">
            <v>420109</v>
          </cell>
          <cell r="C816" t="str">
            <v>Interest on WCL - Citi Bank, Delhi</v>
          </cell>
          <cell r="D816">
            <v>1167021</v>
          </cell>
          <cell r="E816">
            <v>45205</v>
          </cell>
        </row>
        <row r="817">
          <cell r="A817">
            <v>420110</v>
          </cell>
          <cell r="C817" t="str">
            <v>Interest on CC - ABN AMRO,  Delhi</v>
          </cell>
          <cell r="D817">
            <v>6814</v>
          </cell>
          <cell r="E817">
            <v>269051</v>
          </cell>
        </row>
        <row r="818">
          <cell r="A818">
            <v>420111</v>
          </cell>
          <cell r="C818" t="str">
            <v>Interest on CC - Bank of Maharashtra</v>
          </cell>
          <cell r="D818">
            <v>3401193</v>
          </cell>
          <cell r="E818">
            <v>0</v>
          </cell>
        </row>
        <row r="820">
          <cell r="C820" t="str">
            <v>Sub Total</v>
          </cell>
          <cell r="D820">
            <v>13790345</v>
          </cell>
          <cell r="E820">
            <v>11771727</v>
          </cell>
        </row>
        <row r="822">
          <cell r="B822">
            <v>26</v>
          </cell>
          <cell r="C822" t="str">
            <v>Interest to others</v>
          </cell>
        </row>
        <row r="823">
          <cell r="A823">
            <v>414035</v>
          </cell>
          <cell r="C823" t="str">
            <v xml:space="preserve">414035 Interest on Others </v>
          </cell>
          <cell r="D823">
            <v>1145441</v>
          </cell>
          <cell r="E823">
            <v>1444755</v>
          </cell>
        </row>
        <row r="825">
          <cell r="C825" t="str">
            <v>Sub Total</v>
          </cell>
          <cell r="D825">
            <v>1145441</v>
          </cell>
          <cell r="E825">
            <v>1444755</v>
          </cell>
        </row>
        <row r="827">
          <cell r="B827">
            <v>3</v>
          </cell>
          <cell r="C827" t="str">
            <v>Bank Charges and commission</v>
          </cell>
        </row>
        <row r="828">
          <cell r="A828">
            <v>420201</v>
          </cell>
          <cell r="C828" t="str">
            <v>420201 Bank Charges</v>
          </cell>
          <cell r="D828">
            <v>1320418</v>
          </cell>
          <cell r="E828">
            <v>1328788</v>
          </cell>
        </row>
        <row r="829">
          <cell r="A829">
            <v>420202</v>
          </cell>
          <cell r="C829" t="str">
            <v>420202 Bank  Guarantee Commission</v>
          </cell>
          <cell r="D829">
            <v>4948140</v>
          </cell>
          <cell r="E829">
            <v>4792793</v>
          </cell>
        </row>
        <row r="831">
          <cell r="C831" t="str">
            <v>Sub Total</v>
          </cell>
          <cell r="D831">
            <v>6268558</v>
          </cell>
          <cell r="E831">
            <v>6121581</v>
          </cell>
        </row>
        <row r="833">
          <cell r="C833" t="str">
            <v>Schedule total</v>
          </cell>
          <cell r="D833">
            <v>53604609</v>
          </cell>
          <cell r="E833">
            <v>41223794</v>
          </cell>
        </row>
        <row r="836">
          <cell r="B836" t="str">
            <v>Schedule E</v>
          </cell>
          <cell r="C836" t="str">
            <v>Depreciation</v>
          </cell>
        </row>
        <row r="838">
          <cell r="A838">
            <v>430001</v>
          </cell>
          <cell r="C838" t="str">
            <v>430001 Depreciation - Buildings</v>
          </cell>
          <cell r="D838">
            <v>1137566</v>
          </cell>
          <cell r="E838">
            <v>1137566</v>
          </cell>
        </row>
        <row r="839">
          <cell r="A839">
            <v>430002</v>
          </cell>
          <cell r="C839" t="str">
            <v>430002 Depreciation - Leasehold Land</v>
          </cell>
          <cell r="D839">
            <v>56387</v>
          </cell>
          <cell r="E839">
            <v>56387</v>
          </cell>
        </row>
        <row r="840">
          <cell r="A840">
            <v>430003</v>
          </cell>
          <cell r="C840" t="str">
            <v>430003 Depreciation - Plant &amp; Machinery</v>
          </cell>
          <cell r="D840">
            <v>74990425</v>
          </cell>
          <cell r="E840">
            <v>71073808</v>
          </cell>
        </row>
        <row r="841">
          <cell r="A841">
            <v>430004</v>
          </cell>
          <cell r="C841" t="str">
            <v>430004 Depreciation - Office Equipment</v>
          </cell>
          <cell r="D841">
            <v>3438813</v>
          </cell>
          <cell r="E841">
            <v>3010920</v>
          </cell>
        </row>
        <row r="842">
          <cell r="A842">
            <v>430005</v>
          </cell>
          <cell r="C842" t="str">
            <v>430005 Depreciation - Computers</v>
          </cell>
          <cell r="D842">
            <v>11970749</v>
          </cell>
          <cell r="E842">
            <v>10559612</v>
          </cell>
        </row>
        <row r="843">
          <cell r="A843">
            <v>430006</v>
          </cell>
          <cell r="C843" t="str">
            <v>430006 Depreciation - Furniture &amp; Fixtures</v>
          </cell>
          <cell r="D843">
            <v>4410613</v>
          </cell>
          <cell r="E843">
            <v>4200039</v>
          </cell>
        </row>
        <row r="844">
          <cell r="A844">
            <v>430007</v>
          </cell>
          <cell r="C844" t="str">
            <v>430007 Depreciation - L.easehold Improvements</v>
          </cell>
          <cell r="D844">
            <v>4313111</v>
          </cell>
          <cell r="E844">
            <v>1986350</v>
          </cell>
        </row>
        <row r="845">
          <cell r="A845">
            <v>430008</v>
          </cell>
          <cell r="C845" t="str">
            <v>430008 Depreciation - Vehicles</v>
          </cell>
          <cell r="D845">
            <v>1136399</v>
          </cell>
          <cell r="E845">
            <v>1044649</v>
          </cell>
        </row>
        <row r="846">
          <cell r="A846">
            <v>430009</v>
          </cell>
          <cell r="C846" t="str">
            <v>430009 Depreciation - Computer SW</v>
          </cell>
          <cell r="D846">
            <v>6030038</v>
          </cell>
          <cell r="E846">
            <v>3490647</v>
          </cell>
        </row>
        <row r="847">
          <cell r="A847">
            <v>430010</v>
          </cell>
          <cell r="C847" t="str">
            <v xml:space="preserve">Depreciation - Equipments given on Rent </v>
          </cell>
          <cell r="D847">
            <v>2035472</v>
          </cell>
          <cell r="E847">
            <v>2664011</v>
          </cell>
        </row>
        <row r="849">
          <cell r="C849" t="str">
            <v>Total</v>
          </cell>
          <cell r="D849">
            <v>109519573</v>
          </cell>
          <cell r="E849">
            <v>99223989</v>
          </cell>
        </row>
        <row r="851">
          <cell r="B851" t="str">
            <v>Schedule I</v>
          </cell>
          <cell r="C851" t="str">
            <v>Preliminary Expenses written off</v>
          </cell>
        </row>
        <row r="853">
          <cell r="A853">
            <v>431001</v>
          </cell>
          <cell r="C853" t="str">
            <v>OQPSK Expenditure written off</v>
          </cell>
          <cell r="D853">
            <v>2914308</v>
          </cell>
          <cell r="E853">
            <v>2914308</v>
          </cell>
        </row>
        <row r="855">
          <cell r="C855" t="str">
            <v>Total</v>
          </cell>
          <cell r="D855">
            <v>2914308</v>
          </cell>
          <cell r="E855">
            <v>2914308</v>
          </cell>
        </row>
        <row r="858">
          <cell r="C858" t="str">
            <v>Provision For Income Tax</v>
          </cell>
        </row>
        <row r="860">
          <cell r="A860">
            <v>451001</v>
          </cell>
          <cell r="C860" t="str">
            <v>Prior period tax adjustment</v>
          </cell>
          <cell r="D860">
            <v>714637</v>
          </cell>
          <cell r="E860">
            <v>0</v>
          </cell>
        </row>
        <row r="861">
          <cell r="A861">
            <v>450001</v>
          </cell>
          <cell r="C861" t="str">
            <v>Income Tax Expense</v>
          </cell>
          <cell r="D861">
            <v>35000000</v>
          </cell>
          <cell r="E861">
            <v>31000000</v>
          </cell>
        </row>
        <row r="863">
          <cell r="C863" t="str">
            <v>Total</v>
          </cell>
          <cell r="D863">
            <v>35000000</v>
          </cell>
          <cell r="E863">
            <v>31000000</v>
          </cell>
        </row>
        <row r="865">
          <cell r="A865">
            <v>440001</v>
          </cell>
          <cell r="C865" t="str">
            <v>Prior Period Items</v>
          </cell>
          <cell r="D865">
            <v>3128744</v>
          </cell>
          <cell r="E865">
            <v>0</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5">
        <row r="1">
          <cell r="A1" t="str">
            <v>HUGHES ESCORTS COMMUNICATION LTD</v>
          </cell>
          <cell r="C1">
            <v>0</v>
          </cell>
          <cell r="D1">
            <v>0</v>
          </cell>
        </row>
        <row r="2">
          <cell r="A2" t="str">
            <v>NEW DELHI</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cell r="J3" t="str">
            <v>From SAP 110703 - afternoon</v>
          </cell>
          <cell r="K3" t="str">
            <v>Prov</v>
          </cell>
        </row>
        <row r="4">
          <cell r="A4">
            <v>100001</v>
          </cell>
          <cell r="B4" t="str">
            <v>Issued, Subscribed &amp; Paid up Equity Share Capital.</v>
          </cell>
          <cell r="C4">
            <v>-150000000</v>
          </cell>
          <cell r="D4">
            <v>-150000000</v>
          </cell>
          <cell r="E4">
            <v>-150000000</v>
          </cell>
          <cell r="G4">
            <v>-150000000</v>
          </cell>
          <cell r="H4">
            <v>-150000000</v>
          </cell>
          <cell r="J4">
            <v>-150000000</v>
          </cell>
          <cell r="K4">
            <v>0</v>
          </cell>
        </row>
        <row r="5">
          <cell r="A5">
            <v>101101</v>
          </cell>
          <cell r="B5" t="str">
            <v>Profit &amp; Loss A/c.</v>
          </cell>
          <cell r="C5">
            <v>-269316400</v>
          </cell>
          <cell r="D5">
            <v>-220448484</v>
          </cell>
          <cell r="E5">
            <v>-269316399.80000001</v>
          </cell>
          <cell r="G5">
            <v>-269316399.80000001</v>
          </cell>
          <cell r="H5">
            <v>-220448483.63999999</v>
          </cell>
          <cell r="J5">
            <v>-269316399.80000001</v>
          </cell>
          <cell r="K5">
            <v>0</v>
          </cell>
        </row>
        <row r="6">
          <cell r="A6">
            <v>110001</v>
          </cell>
          <cell r="B6" t="str">
            <v>ABN Amro Term Loan Account</v>
          </cell>
          <cell r="C6">
            <v>-118000000</v>
          </cell>
          <cell r="D6">
            <v>-150000000</v>
          </cell>
          <cell r="E6">
            <v>-118000000</v>
          </cell>
          <cell r="G6">
            <v>-118000000</v>
          </cell>
          <cell r="H6">
            <v>-150000000</v>
          </cell>
          <cell r="J6">
            <v>-118000000</v>
          </cell>
          <cell r="K6">
            <v>0</v>
          </cell>
        </row>
        <row r="7">
          <cell r="A7">
            <v>110002</v>
          </cell>
          <cell r="B7" t="str">
            <v>Credit Lyonnais Term Loan</v>
          </cell>
          <cell r="C7">
            <v>-66666667</v>
          </cell>
          <cell r="D7">
            <v>-80000000</v>
          </cell>
          <cell r="E7">
            <v>-66666666.659999996</v>
          </cell>
          <cell r="G7">
            <v>-66666666.659999996</v>
          </cell>
          <cell r="H7">
            <v>-80000000</v>
          </cell>
          <cell r="J7">
            <v>-66666666.659999996</v>
          </cell>
          <cell r="K7">
            <v>0</v>
          </cell>
        </row>
        <row r="8">
          <cell r="A8">
            <v>110003</v>
          </cell>
          <cell r="B8" t="str">
            <v>Bank of Maharashtra -  Term Loan</v>
          </cell>
          <cell r="C8">
            <v>-95000000</v>
          </cell>
          <cell r="D8">
            <v>0</v>
          </cell>
          <cell r="E8">
            <v>-95000000</v>
          </cell>
          <cell r="G8">
            <v>-95000000</v>
          </cell>
          <cell r="H8">
            <v>0</v>
          </cell>
          <cell r="J8">
            <v>-95000000</v>
          </cell>
          <cell r="K8">
            <v>0</v>
          </cell>
        </row>
        <row r="9">
          <cell r="A9">
            <v>110201</v>
          </cell>
          <cell r="B9" t="str">
            <v>Cash Credit - Citi Bank, New Delhi</v>
          </cell>
          <cell r="C9">
            <v>0</v>
          </cell>
          <cell r="D9">
            <v>0</v>
          </cell>
          <cell r="E9">
            <v>0</v>
          </cell>
          <cell r="G9">
            <v>0</v>
          </cell>
          <cell r="H9">
            <v>0</v>
          </cell>
          <cell r="J9">
            <v>0</v>
          </cell>
          <cell r="K9">
            <v>0</v>
          </cell>
        </row>
        <row r="10">
          <cell r="A10">
            <v>110202</v>
          </cell>
          <cell r="B10" t="str">
            <v>Cash Credit - Credit Lyonias, New Delhi</v>
          </cell>
          <cell r="C10">
            <v>9459453</v>
          </cell>
          <cell r="D10">
            <v>-23700574</v>
          </cell>
          <cell r="E10">
            <v>9459453.0500000007</v>
          </cell>
          <cell r="G10">
            <v>9459453.0500000007</v>
          </cell>
          <cell r="H10">
            <v>-23700574.440000001</v>
          </cell>
          <cell r="J10">
            <v>9459453.0500000007</v>
          </cell>
          <cell r="K10">
            <v>0</v>
          </cell>
        </row>
        <row r="11">
          <cell r="A11">
            <v>110203</v>
          </cell>
          <cell r="B11" t="str">
            <v>Cash Credit - ANZ Grindlays, New Delhi.</v>
          </cell>
          <cell r="C11">
            <v>-2133931</v>
          </cell>
          <cell r="D11">
            <v>-12227380</v>
          </cell>
          <cell r="E11">
            <v>-2133931.27</v>
          </cell>
          <cell r="G11">
            <v>-2133931.27</v>
          </cell>
          <cell r="H11">
            <v>-12227379.609999999</v>
          </cell>
          <cell r="J11">
            <v>-2133931.27</v>
          </cell>
          <cell r="K11">
            <v>0</v>
          </cell>
        </row>
        <row r="12">
          <cell r="A12">
            <v>110204</v>
          </cell>
          <cell r="B12" t="str">
            <v>Cash Credit - ICICI Bank, New Delhi.</v>
          </cell>
          <cell r="C12">
            <v>0</v>
          </cell>
          <cell r="D12">
            <v>0</v>
          </cell>
          <cell r="E12">
            <v>0</v>
          </cell>
          <cell r="G12">
            <v>0</v>
          </cell>
          <cell r="H12">
            <v>0</v>
          </cell>
          <cell r="J12">
            <v>0</v>
          </cell>
          <cell r="K12">
            <v>0</v>
          </cell>
        </row>
        <row r="13">
          <cell r="A13">
            <v>110205</v>
          </cell>
          <cell r="B13" t="str">
            <v>Cash Credit - Bank of Maharashtra, Gurgaon</v>
          </cell>
          <cell r="C13">
            <v>-1625210</v>
          </cell>
          <cell r="D13">
            <v>0</v>
          </cell>
          <cell r="E13">
            <v>-1625209.71</v>
          </cell>
          <cell r="G13">
            <v>-1625209.71</v>
          </cell>
          <cell r="H13">
            <v>0</v>
          </cell>
          <cell r="J13">
            <v>-1625209.71</v>
          </cell>
          <cell r="K13">
            <v>0</v>
          </cell>
        </row>
        <row r="14">
          <cell r="A14">
            <v>110226</v>
          </cell>
          <cell r="B14" t="str">
            <v>Working Capital Loan - ANZ Grindlays Bank,  Delhi.</v>
          </cell>
          <cell r="C14">
            <v>0</v>
          </cell>
          <cell r="D14">
            <v>0</v>
          </cell>
          <cell r="E14">
            <v>0</v>
          </cell>
          <cell r="G14">
            <v>0</v>
          </cell>
          <cell r="H14">
            <v>0</v>
          </cell>
          <cell r="J14">
            <v>0</v>
          </cell>
          <cell r="K14">
            <v>0</v>
          </cell>
        </row>
        <row r="15">
          <cell r="A15">
            <v>110228</v>
          </cell>
          <cell r="B15" t="str">
            <v>Working Capital Loan - Credit Lyonnais,  Delhi.</v>
          </cell>
          <cell r="C15">
            <v>0</v>
          </cell>
          <cell r="D15">
            <v>-20000000</v>
          </cell>
          <cell r="E15">
            <v>0</v>
          </cell>
          <cell r="G15">
            <v>0</v>
          </cell>
          <cell r="H15">
            <v>-20000000</v>
          </cell>
          <cell r="J15">
            <v>0</v>
          </cell>
          <cell r="K15">
            <v>0</v>
          </cell>
        </row>
        <row r="16">
          <cell r="A16">
            <v>110229</v>
          </cell>
          <cell r="B16" t="str">
            <v>ABN AMRO - Working Capital Demand Loan A/c</v>
          </cell>
          <cell r="C16">
            <v>0</v>
          </cell>
          <cell r="D16">
            <v>0</v>
          </cell>
          <cell r="E16">
            <v>0</v>
          </cell>
          <cell r="G16">
            <v>0</v>
          </cell>
          <cell r="H16">
            <v>0</v>
          </cell>
          <cell r="J16">
            <v>0</v>
          </cell>
          <cell r="K16">
            <v>0</v>
          </cell>
        </row>
        <row r="17">
          <cell r="A17">
            <v>110230</v>
          </cell>
          <cell r="B17" t="str">
            <v>Citi Bank - Working Capital Demand Loan A/c</v>
          </cell>
          <cell r="C17">
            <v>0</v>
          </cell>
          <cell r="D17">
            <v>0</v>
          </cell>
          <cell r="E17">
            <v>0</v>
          </cell>
          <cell r="G17">
            <v>0</v>
          </cell>
          <cell r="H17">
            <v>0</v>
          </cell>
          <cell r="J17">
            <v>0</v>
          </cell>
          <cell r="K17">
            <v>0</v>
          </cell>
        </row>
        <row r="18">
          <cell r="A18">
            <v>110401</v>
          </cell>
          <cell r="B18" t="str">
            <v>Citi Bank, New Delhi Clearing A/c. (CC)</v>
          </cell>
          <cell r="C18">
            <v>-15600721</v>
          </cell>
          <cell r="D18">
            <v>-10962617</v>
          </cell>
          <cell r="E18">
            <v>-15600721.43</v>
          </cell>
          <cell r="G18">
            <v>-15600721.43</v>
          </cell>
          <cell r="H18">
            <v>-10962617.01</v>
          </cell>
          <cell r="J18">
            <v>-15600721.43</v>
          </cell>
          <cell r="K18">
            <v>0</v>
          </cell>
        </row>
        <row r="19">
          <cell r="A19">
            <v>110404</v>
          </cell>
          <cell r="B19" t="str">
            <v>ICICI, New Delhi Clearing A/c. (CC)</v>
          </cell>
          <cell r="C19">
            <v>-25455256</v>
          </cell>
          <cell r="D19">
            <v>-28931643</v>
          </cell>
          <cell r="E19">
            <v>-25455255.539999999</v>
          </cell>
          <cell r="G19">
            <v>-25455255.539999999</v>
          </cell>
          <cell r="H19">
            <v>-28931642.850000001</v>
          </cell>
          <cell r="J19">
            <v>-25455255.539999999</v>
          </cell>
          <cell r="K19">
            <v>0</v>
          </cell>
        </row>
        <row r="20">
          <cell r="A20">
            <v>110405</v>
          </cell>
          <cell r="B20" t="str">
            <v>Fund Transfer Contra A/c</v>
          </cell>
          <cell r="C20">
            <v>0</v>
          </cell>
          <cell r="D20">
            <v>0</v>
          </cell>
          <cell r="E20">
            <v>0</v>
          </cell>
          <cell r="G20">
            <v>0</v>
          </cell>
          <cell r="H20">
            <v>0</v>
          </cell>
          <cell r="J20">
            <v>0</v>
          </cell>
          <cell r="K20">
            <v>0</v>
          </cell>
        </row>
        <row r="21">
          <cell r="A21">
            <v>110406</v>
          </cell>
          <cell r="B21" t="str">
            <v>Commercial Paper</v>
          </cell>
          <cell r="C21">
            <v>0</v>
          </cell>
          <cell r="D21">
            <v>0</v>
          </cell>
          <cell r="E21">
            <v>0</v>
          </cell>
          <cell r="G21">
            <v>0</v>
          </cell>
          <cell r="H21">
            <v>0</v>
          </cell>
          <cell r="J21">
            <v>0</v>
          </cell>
          <cell r="K21">
            <v>0</v>
          </cell>
        </row>
        <row r="22">
          <cell r="A22">
            <v>120001</v>
          </cell>
          <cell r="B22" t="str">
            <v>Vendors Reconciliation Account</v>
          </cell>
          <cell r="C22">
            <v>-241531280</v>
          </cell>
          <cell r="D22">
            <v>-247248603</v>
          </cell>
          <cell r="E22">
            <v>-241531280.19</v>
          </cell>
          <cell r="G22">
            <v>-241531280.19</v>
          </cell>
          <cell r="H22">
            <v>-247248603.30000001</v>
          </cell>
          <cell r="J22">
            <v>-241531280.19</v>
          </cell>
          <cell r="K22">
            <v>0</v>
          </cell>
        </row>
        <row r="23">
          <cell r="A23">
            <v>120002</v>
          </cell>
          <cell r="B23" t="str">
            <v>GR/IR-clearing - external procurement</v>
          </cell>
          <cell r="C23">
            <v>-1735156</v>
          </cell>
          <cell r="D23">
            <v>-10602064</v>
          </cell>
          <cell r="E23">
            <v>-1735156.13</v>
          </cell>
          <cell r="G23">
            <v>-1735156.13</v>
          </cell>
          <cell r="H23">
            <v>-10602063.800000001</v>
          </cell>
          <cell r="J23">
            <v>-1735156.13</v>
          </cell>
          <cell r="K23">
            <v>0</v>
          </cell>
        </row>
        <row r="24">
          <cell r="A24">
            <v>120003</v>
          </cell>
          <cell r="B24" t="str">
            <v>Asset acquisition - contra account</v>
          </cell>
          <cell r="C24">
            <v>0</v>
          </cell>
          <cell r="D24">
            <v>0</v>
          </cell>
          <cell r="E24">
            <v>0</v>
          </cell>
          <cell r="G24">
            <v>0</v>
          </cell>
          <cell r="H24">
            <v>0</v>
          </cell>
          <cell r="J24">
            <v>0</v>
          </cell>
          <cell r="K24">
            <v>0</v>
          </cell>
        </row>
        <row r="25">
          <cell r="A25">
            <v>120004</v>
          </cell>
          <cell r="B25" t="str">
            <v>Employees Reconciliation Account</v>
          </cell>
          <cell r="C25">
            <v>-117036</v>
          </cell>
          <cell r="D25">
            <v>-108111</v>
          </cell>
          <cell r="E25">
            <v>-117036</v>
          </cell>
          <cell r="G25">
            <v>-117036</v>
          </cell>
          <cell r="H25">
            <v>-108111.37</v>
          </cell>
          <cell r="J25">
            <v>-117036</v>
          </cell>
          <cell r="K25">
            <v>0</v>
          </cell>
        </row>
        <row r="26">
          <cell r="A26">
            <v>120005</v>
          </cell>
          <cell r="B26" t="str">
            <v>VENDORS GENERAL A/C</v>
          </cell>
          <cell r="C26">
            <v>-2519426</v>
          </cell>
          <cell r="D26">
            <v>-23378670</v>
          </cell>
          <cell r="E26">
            <v>-2519426.16</v>
          </cell>
          <cell r="G26">
            <v>-2519426.16</v>
          </cell>
          <cell r="H26">
            <v>-23378670</v>
          </cell>
          <cell r="J26">
            <v>-2519426.16</v>
          </cell>
          <cell r="K26">
            <v>0</v>
          </cell>
        </row>
        <row r="27">
          <cell r="A27">
            <v>120101</v>
          </cell>
          <cell r="B27" t="str">
            <v>Customers Down Payment Special GL</v>
          </cell>
          <cell r="C27">
            <v>-22888178</v>
          </cell>
          <cell r="D27">
            <v>-35842577</v>
          </cell>
          <cell r="E27">
            <v>-22888177.789999999</v>
          </cell>
          <cell r="G27">
            <v>-22888177.789999999</v>
          </cell>
          <cell r="H27">
            <v>-35842577.159999996</v>
          </cell>
          <cell r="J27">
            <v>-22888177.789999999</v>
          </cell>
          <cell r="K27">
            <v>0</v>
          </cell>
        </row>
        <row r="28">
          <cell r="A28">
            <v>120103</v>
          </cell>
          <cell r="B28" t="str">
            <v>IDL-Course Fee Advance</v>
          </cell>
          <cell r="C28">
            <v>0</v>
          </cell>
          <cell r="D28">
            <v>-10000</v>
          </cell>
          <cell r="E28">
            <v>0</v>
          </cell>
          <cell r="G28">
            <v>0</v>
          </cell>
          <cell r="H28">
            <v>-10000</v>
          </cell>
          <cell r="J28">
            <v>0</v>
          </cell>
          <cell r="K28">
            <v>0</v>
          </cell>
        </row>
        <row r="29">
          <cell r="A29">
            <v>120301</v>
          </cell>
          <cell r="B29" t="str">
            <v>Salaries Payable</v>
          </cell>
          <cell r="C29">
            <v>-42798</v>
          </cell>
          <cell r="D29">
            <v>-4533870</v>
          </cell>
          <cell r="E29">
            <v>-42798</v>
          </cell>
          <cell r="G29">
            <v>-42798</v>
          </cell>
          <cell r="H29">
            <v>-4533870</v>
          </cell>
          <cell r="J29">
            <v>-42798</v>
          </cell>
          <cell r="K29">
            <v>0</v>
          </cell>
        </row>
        <row r="30">
          <cell r="A30">
            <v>120302</v>
          </cell>
          <cell r="B30" t="str">
            <v>Rent  Payable (Salaries)</v>
          </cell>
          <cell r="C30">
            <v>0</v>
          </cell>
          <cell r="D30">
            <v>-8490</v>
          </cell>
          <cell r="E30">
            <v>0</v>
          </cell>
          <cell r="G30">
            <v>0</v>
          </cell>
          <cell r="H30">
            <v>-8490</v>
          </cell>
          <cell r="J30">
            <v>0</v>
          </cell>
          <cell r="K30">
            <v>0</v>
          </cell>
        </row>
        <row r="31">
          <cell r="A31">
            <v>120303</v>
          </cell>
          <cell r="B31" t="str">
            <v>Monthly Reimbursement Payable (Travel)</v>
          </cell>
          <cell r="C31">
            <v>-479</v>
          </cell>
          <cell r="D31">
            <v>-269102</v>
          </cell>
          <cell r="E31">
            <v>-479</v>
          </cell>
          <cell r="G31">
            <v>-479</v>
          </cell>
          <cell r="H31">
            <v>-269101.83</v>
          </cell>
          <cell r="J31">
            <v>-479</v>
          </cell>
          <cell r="K31">
            <v>0</v>
          </cell>
        </row>
        <row r="32">
          <cell r="A32">
            <v>120304</v>
          </cell>
          <cell r="B32" t="str">
            <v>Monthly Reimbursement Payable (Other than Travel)</v>
          </cell>
          <cell r="C32">
            <v>-702022</v>
          </cell>
          <cell r="D32">
            <v>555</v>
          </cell>
          <cell r="E32">
            <v>-702022</v>
          </cell>
          <cell r="G32">
            <v>-702022</v>
          </cell>
          <cell r="H32">
            <v>555</v>
          </cell>
          <cell r="J32">
            <v>-702022</v>
          </cell>
          <cell r="K32">
            <v>0</v>
          </cell>
        </row>
        <row r="33">
          <cell r="A33">
            <v>120305</v>
          </cell>
          <cell r="B33" t="str">
            <v>PF Payable - Employer's contribution</v>
          </cell>
          <cell r="C33">
            <v>-180918</v>
          </cell>
          <cell r="D33">
            <v>-229409</v>
          </cell>
          <cell r="E33">
            <v>-180918</v>
          </cell>
          <cell r="G33">
            <v>-180918</v>
          </cell>
          <cell r="H33">
            <v>-229409</v>
          </cell>
          <cell r="J33">
            <v>-180918</v>
          </cell>
          <cell r="K33">
            <v>0</v>
          </cell>
        </row>
        <row r="34">
          <cell r="A34">
            <v>120306</v>
          </cell>
          <cell r="B34" t="str">
            <v>FPF Payable - Employer's contribution</v>
          </cell>
          <cell r="C34">
            <v>1123</v>
          </cell>
          <cell r="D34">
            <v>-126195</v>
          </cell>
          <cell r="E34">
            <v>1123</v>
          </cell>
          <cell r="G34">
            <v>1123</v>
          </cell>
          <cell r="H34">
            <v>-126195</v>
          </cell>
          <cell r="J34">
            <v>1123</v>
          </cell>
          <cell r="K34">
            <v>0</v>
          </cell>
        </row>
        <row r="35">
          <cell r="A35">
            <v>120307</v>
          </cell>
          <cell r="B35" t="str">
            <v>PF Payable - Employee's contribution</v>
          </cell>
          <cell r="C35">
            <v>-297761</v>
          </cell>
          <cell r="D35">
            <v>-353427</v>
          </cell>
          <cell r="E35">
            <v>-297761</v>
          </cell>
          <cell r="G35">
            <v>-297761</v>
          </cell>
          <cell r="H35">
            <v>-353427</v>
          </cell>
          <cell r="J35">
            <v>-297761</v>
          </cell>
          <cell r="K35">
            <v>0</v>
          </cell>
        </row>
        <row r="36">
          <cell r="A36">
            <v>120308</v>
          </cell>
          <cell r="B36" t="str">
            <v>PF Admn. Charges Payable</v>
          </cell>
          <cell r="C36">
            <v>0</v>
          </cell>
          <cell r="D36">
            <v>0</v>
          </cell>
          <cell r="E36">
            <v>0</v>
          </cell>
          <cell r="G36">
            <v>0</v>
          </cell>
          <cell r="H36">
            <v>0</v>
          </cell>
          <cell r="J36">
            <v>0</v>
          </cell>
          <cell r="K36">
            <v>0</v>
          </cell>
        </row>
        <row r="37">
          <cell r="A37">
            <v>120309</v>
          </cell>
          <cell r="B37" t="str">
            <v>DLI  Payable</v>
          </cell>
          <cell r="C37">
            <v>0</v>
          </cell>
          <cell r="D37">
            <v>0</v>
          </cell>
          <cell r="E37">
            <v>0</v>
          </cell>
          <cell r="G37">
            <v>0</v>
          </cell>
          <cell r="H37">
            <v>0</v>
          </cell>
          <cell r="J37">
            <v>0</v>
          </cell>
          <cell r="K37">
            <v>0</v>
          </cell>
        </row>
        <row r="38">
          <cell r="A38">
            <v>120310</v>
          </cell>
          <cell r="B38" t="str">
            <v>DLI  Admn Chrgs Payable</v>
          </cell>
          <cell r="C38">
            <v>0</v>
          </cell>
          <cell r="D38">
            <v>0</v>
          </cell>
          <cell r="E38">
            <v>0</v>
          </cell>
          <cell r="G38">
            <v>0</v>
          </cell>
          <cell r="H38">
            <v>0</v>
          </cell>
          <cell r="J38">
            <v>0</v>
          </cell>
          <cell r="K38">
            <v>0</v>
          </cell>
        </row>
        <row r="39">
          <cell r="A39">
            <v>120311</v>
          </cell>
          <cell r="B39" t="str">
            <v>Voluntary PF Payable</v>
          </cell>
          <cell r="C39">
            <v>-60069</v>
          </cell>
          <cell r="D39">
            <v>-21000</v>
          </cell>
          <cell r="E39">
            <v>-60069</v>
          </cell>
          <cell r="G39">
            <v>-60069</v>
          </cell>
          <cell r="H39">
            <v>-21000</v>
          </cell>
          <cell r="J39">
            <v>-60069</v>
          </cell>
          <cell r="K39">
            <v>0</v>
          </cell>
        </row>
        <row r="40">
          <cell r="A40">
            <v>120312</v>
          </cell>
          <cell r="B40" t="str">
            <v>Prof. Tax  Payable</v>
          </cell>
          <cell r="C40">
            <v>-4740</v>
          </cell>
          <cell r="D40">
            <v>-18060</v>
          </cell>
          <cell r="E40">
            <v>-4740</v>
          </cell>
          <cell r="G40">
            <v>-4740</v>
          </cell>
          <cell r="H40">
            <v>-18060</v>
          </cell>
          <cell r="J40">
            <v>-4740</v>
          </cell>
          <cell r="K40">
            <v>0</v>
          </cell>
        </row>
        <row r="41">
          <cell r="A41">
            <v>120313</v>
          </cell>
          <cell r="B41" t="str">
            <v>TDS Payable - Section 192.</v>
          </cell>
          <cell r="C41">
            <v>-1241738</v>
          </cell>
          <cell r="D41">
            <v>-1312954</v>
          </cell>
          <cell r="E41">
            <v>-1241738</v>
          </cell>
          <cell r="G41">
            <v>-1241738</v>
          </cell>
          <cell r="H41">
            <v>-1312954</v>
          </cell>
          <cell r="J41">
            <v>-1241738</v>
          </cell>
          <cell r="K41">
            <v>0</v>
          </cell>
        </row>
        <row r="42">
          <cell r="A42">
            <v>120314</v>
          </cell>
          <cell r="B42" t="str">
            <v>HECL Employees' Provident Fund Trust</v>
          </cell>
          <cell r="C42">
            <v>0</v>
          </cell>
          <cell r="D42">
            <v>0</v>
          </cell>
          <cell r="E42">
            <v>0</v>
          </cell>
          <cell r="G42">
            <v>0</v>
          </cell>
          <cell r="H42">
            <v>0</v>
          </cell>
          <cell r="J42">
            <v>0</v>
          </cell>
          <cell r="K42">
            <v>0</v>
          </cell>
        </row>
        <row r="43">
          <cell r="A43">
            <v>120315</v>
          </cell>
          <cell r="B43" t="str">
            <v>Regional Provident Fund Commissioner</v>
          </cell>
          <cell r="C43">
            <v>-129654</v>
          </cell>
          <cell r="D43">
            <v>0</v>
          </cell>
          <cell r="E43">
            <v>-129654</v>
          </cell>
          <cell r="G43">
            <v>-129654</v>
          </cell>
          <cell r="H43">
            <v>0</v>
          </cell>
          <cell r="J43">
            <v>-129654</v>
          </cell>
          <cell r="K43">
            <v>0</v>
          </cell>
        </row>
        <row r="44">
          <cell r="A44">
            <v>120321</v>
          </cell>
          <cell r="B44" t="str">
            <v>Works Contract Tax Payable.</v>
          </cell>
          <cell r="C44">
            <v>-6385</v>
          </cell>
          <cell r="D44">
            <v>0</v>
          </cell>
          <cell r="E44">
            <v>-6385</v>
          </cell>
          <cell r="G44">
            <v>-6385</v>
          </cell>
          <cell r="H44">
            <v>0</v>
          </cell>
          <cell r="J44">
            <v>-6385</v>
          </cell>
          <cell r="K44">
            <v>0</v>
          </cell>
        </row>
        <row r="45">
          <cell r="A45">
            <v>120322</v>
          </cell>
          <cell r="B45" t="str">
            <v>Local Sales Tax Payable.</v>
          </cell>
          <cell r="C45">
            <v>-296879</v>
          </cell>
          <cell r="D45">
            <v>-120200</v>
          </cell>
          <cell r="E45">
            <v>-296878.81</v>
          </cell>
          <cell r="G45">
            <v>-296878.81</v>
          </cell>
          <cell r="H45">
            <v>-120200.19</v>
          </cell>
          <cell r="J45">
            <v>-296878.81</v>
          </cell>
          <cell r="K45">
            <v>0</v>
          </cell>
        </row>
        <row r="46">
          <cell r="A46">
            <v>120323</v>
          </cell>
          <cell r="B46" t="str">
            <v>Central Sales Tax Payable.</v>
          </cell>
          <cell r="C46">
            <v>-1623251</v>
          </cell>
          <cell r="D46">
            <v>-1035630</v>
          </cell>
          <cell r="E46">
            <v>-1623250.78</v>
          </cell>
          <cell r="G46">
            <v>-1623250.78</v>
          </cell>
          <cell r="H46">
            <v>-1035629.73</v>
          </cell>
          <cell r="J46">
            <v>-1623250.78</v>
          </cell>
          <cell r="K46">
            <v>0</v>
          </cell>
        </row>
        <row r="47">
          <cell r="A47">
            <v>120325</v>
          </cell>
          <cell r="B47" t="str">
            <v>Dividend Tax Payable</v>
          </cell>
          <cell r="C47">
            <v>0</v>
          </cell>
          <cell r="D47">
            <v>0</v>
          </cell>
          <cell r="E47">
            <v>0</v>
          </cell>
          <cell r="G47">
            <v>0</v>
          </cell>
          <cell r="H47">
            <v>0</v>
          </cell>
          <cell r="J47">
            <v>0</v>
          </cell>
          <cell r="K47">
            <v>0</v>
          </cell>
        </row>
        <row r="48">
          <cell r="A48">
            <v>120326</v>
          </cell>
          <cell r="B48" t="str">
            <v>TDS Payable - Section 194 C.</v>
          </cell>
          <cell r="C48">
            <v>-402900</v>
          </cell>
          <cell r="D48">
            <v>-122442</v>
          </cell>
          <cell r="E48">
            <v>-402900</v>
          </cell>
          <cell r="G48">
            <v>-402900</v>
          </cell>
          <cell r="H48">
            <v>-122442</v>
          </cell>
          <cell r="J48">
            <v>-402900</v>
          </cell>
          <cell r="K48">
            <v>0</v>
          </cell>
        </row>
        <row r="49">
          <cell r="A49">
            <v>120327</v>
          </cell>
          <cell r="B49" t="str">
            <v>TDS Payable - Section 194 - H</v>
          </cell>
          <cell r="C49">
            <v>4570</v>
          </cell>
          <cell r="D49">
            <v>-1033394</v>
          </cell>
          <cell r="E49">
            <v>4569.96</v>
          </cell>
          <cell r="G49">
            <v>4569.96</v>
          </cell>
          <cell r="H49">
            <v>-1033393.76</v>
          </cell>
          <cell r="J49">
            <v>4569.96</v>
          </cell>
          <cell r="K49">
            <v>0</v>
          </cell>
        </row>
        <row r="50">
          <cell r="A50">
            <v>120329</v>
          </cell>
          <cell r="B50" t="str">
            <v>TDS Payable - Section 194 I.</v>
          </cell>
          <cell r="C50">
            <v>1721</v>
          </cell>
          <cell r="D50">
            <v>-370642</v>
          </cell>
          <cell r="E50">
            <v>1721</v>
          </cell>
          <cell r="G50">
            <v>1721</v>
          </cell>
          <cell r="H50">
            <v>-370642</v>
          </cell>
          <cell r="J50">
            <v>1721</v>
          </cell>
          <cell r="K50">
            <v>0</v>
          </cell>
        </row>
        <row r="51">
          <cell r="A51">
            <v>120330</v>
          </cell>
          <cell r="B51" t="str">
            <v>TDS Payable - Section 194 J.</v>
          </cell>
          <cell r="C51">
            <v>-1261417</v>
          </cell>
          <cell r="D51">
            <v>-852338</v>
          </cell>
          <cell r="E51">
            <v>-1261416.6399999999</v>
          </cell>
          <cell r="G51">
            <v>-1261416.6399999999</v>
          </cell>
          <cell r="H51">
            <v>-852337.64</v>
          </cell>
          <cell r="J51">
            <v>-1261416.6399999999</v>
          </cell>
          <cell r="K51">
            <v>0</v>
          </cell>
        </row>
        <row r="52">
          <cell r="A52">
            <v>120331</v>
          </cell>
          <cell r="B52" t="str">
            <v>TDS Payable - Section 195..</v>
          </cell>
          <cell r="C52">
            <v>320107</v>
          </cell>
          <cell r="D52">
            <v>-771143</v>
          </cell>
          <cell r="E52">
            <v>320107</v>
          </cell>
          <cell r="G52">
            <v>320107</v>
          </cell>
          <cell r="H52">
            <v>-771143</v>
          </cell>
          <cell r="J52">
            <v>320107</v>
          </cell>
          <cell r="K52">
            <v>0</v>
          </cell>
        </row>
        <row r="53">
          <cell r="A53">
            <v>120332</v>
          </cell>
          <cell r="B53" t="str">
            <v>TDS Payable - Foreign Remittances - USA.</v>
          </cell>
          <cell r="C53">
            <v>-1373272</v>
          </cell>
          <cell r="D53">
            <v>0</v>
          </cell>
          <cell r="E53">
            <v>-1373272.18</v>
          </cell>
          <cell r="G53">
            <v>-1373272.18</v>
          </cell>
          <cell r="H53">
            <v>0</v>
          </cell>
          <cell r="J53">
            <v>-1373272.18</v>
          </cell>
          <cell r="K53">
            <v>0</v>
          </cell>
        </row>
        <row r="54">
          <cell r="A54">
            <v>120333</v>
          </cell>
          <cell r="B54" t="str">
            <v>Works Contract Tax Payable - 2% Haryana.</v>
          </cell>
          <cell r="C54">
            <v>-45653</v>
          </cell>
          <cell r="D54">
            <v>-74549</v>
          </cell>
          <cell r="E54">
            <v>-45653</v>
          </cell>
          <cell r="G54">
            <v>-45653</v>
          </cell>
          <cell r="H54">
            <v>-74549</v>
          </cell>
          <cell r="J54">
            <v>-45653</v>
          </cell>
          <cell r="K54">
            <v>0</v>
          </cell>
        </row>
        <row r="55">
          <cell r="A55">
            <v>120334</v>
          </cell>
          <cell r="B55" t="str">
            <v>Works Contract Tax Payable - 2% Delhi</v>
          </cell>
          <cell r="C55">
            <v>-2867</v>
          </cell>
          <cell r="D55">
            <v>-689</v>
          </cell>
          <cell r="E55">
            <v>-2867</v>
          </cell>
          <cell r="G55">
            <v>-2867</v>
          </cell>
          <cell r="H55">
            <v>-689</v>
          </cell>
          <cell r="J55">
            <v>-2867</v>
          </cell>
          <cell r="K55">
            <v>0</v>
          </cell>
        </row>
        <row r="56">
          <cell r="A56">
            <v>120335</v>
          </cell>
          <cell r="B56" t="str">
            <v>Works Contract Tax Payable - 4% UP.</v>
          </cell>
          <cell r="C56">
            <v>0</v>
          </cell>
          <cell r="D56">
            <v>0</v>
          </cell>
          <cell r="E56">
            <v>0</v>
          </cell>
          <cell r="G56">
            <v>0</v>
          </cell>
          <cell r="H56">
            <v>0</v>
          </cell>
          <cell r="J56">
            <v>0</v>
          </cell>
          <cell r="K56">
            <v>0</v>
          </cell>
        </row>
        <row r="57">
          <cell r="A57">
            <v>120336</v>
          </cell>
          <cell r="B57" t="str">
            <v>Work Contract Tax Payable - Maharashtra</v>
          </cell>
          <cell r="C57">
            <v>-3220</v>
          </cell>
          <cell r="D57">
            <v>0</v>
          </cell>
          <cell r="E57">
            <v>-3220</v>
          </cell>
          <cell r="G57">
            <v>-3220</v>
          </cell>
          <cell r="H57">
            <v>0</v>
          </cell>
          <cell r="J57">
            <v>-3220</v>
          </cell>
          <cell r="K57">
            <v>0</v>
          </cell>
        </row>
        <row r="58">
          <cell r="A58">
            <v>120337</v>
          </cell>
          <cell r="B58" t="str">
            <v>Work Contract Tax Payable - West Bengal</v>
          </cell>
          <cell r="C58">
            <v>0</v>
          </cell>
          <cell r="D58">
            <v>0</v>
          </cell>
          <cell r="E58">
            <v>0</v>
          </cell>
          <cell r="G58">
            <v>0</v>
          </cell>
          <cell r="H58">
            <v>0</v>
          </cell>
          <cell r="J58">
            <v>0</v>
          </cell>
          <cell r="K58">
            <v>0</v>
          </cell>
        </row>
        <row r="59">
          <cell r="A59">
            <v>120338</v>
          </cell>
          <cell r="B59" t="str">
            <v>Service Tax Payable</v>
          </cell>
          <cell r="C59">
            <v>-7801242</v>
          </cell>
          <cell r="D59">
            <v>-602486</v>
          </cell>
          <cell r="E59">
            <v>-7801241.6500000004</v>
          </cell>
          <cell r="G59">
            <v>-7801241.6500000004</v>
          </cell>
          <cell r="H59">
            <v>-602485.77</v>
          </cell>
          <cell r="J59">
            <v>-7801241.6500000004</v>
          </cell>
          <cell r="K59">
            <v>0</v>
          </cell>
        </row>
        <row r="60">
          <cell r="A60">
            <v>120341</v>
          </cell>
          <cell r="B60" t="str">
            <v>Freight Inwards Payable</v>
          </cell>
          <cell r="C60">
            <v>0</v>
          </cell>
          <cell r="D60">
            <v>-27515</v>
          </cell>
          <cell r="E60">
            <v>0</v>
          </cell>
          <cell r="G60">
            <v>0</v>
          </cell>
          <cell r="H60">
            <v>-27515.01</v>
          </cell>
          <cell r="J60">
            <v>0</v>
          </cell>
          <cell r="K60">
            <v>0</v>
          </cell>
        </row>
        <row r="61">
          <cell r="A61">
            <v>120342</v>
          </cell>
          <cell r="B61" t="str">
            <v>Insurance  Payable</v>
          </cell>
          <cell r="C61">
            <v>-46449</v>
          </cell>
          <cell r="D61">
            <v>0</v>
          </cell>
          <cell r="E61">
            <v>-46448.54</v>
          </cell>
          <cell r="G61">
            <v>-46448.54</v>
          </cell>
          <cell r="H61">
            <v>0</v>
          </cell>
          <cell r="J61">
            <v>-46448.54</v>
          </cell>
          <cell r="K61">
            <v>0</v>
          </cell>
        </row>
        <row r="62">
          <cell r="A62">
            <v>120343</v>
          </cell>
          <cell r="B62" t="str">
            <v>Customs Duty Payable</v>
          </cell>
          <cell r="C62">
            <v>-80169</v>
          </cell>
          <cell r="D62">
            <v>0</v>
          </cell>
          <cell r="E62">
            <v>-80169</v>
          </cell>
          <cell r="G62">
            <v>-80169</v>
          </cell>
          <cell r="H62">
            <v>0</v>
          </cell>
          <cell r="J62">
            <v>-80169</v>
          </cell>
          <cell r="K62">
            <v>0</v>
          </cell>
        </row>
        <row r="63">
          <cell r="A63">
            <v>120344</v>
          </cell>
          <cell r="B63" t="str">
            <v>C&amp;F charges  Payable</v>
          </cell>
          <cell r="C63">
            <v>0</v>
          </cell>
          <cell r="D63">
            <v>-1012201</v>
          </cell>
          <cell r="E63">
            <v>0</v>
          </cell>
          <cell r="G63">
            <v>0</v>
          </cell>
          <cell r="H63">
            <v>-1012201.1</v>
          </cell>
          <cell r="J63">
            <v>0</v>
          </cell>
          <cell r="K63">
            <v>0</v>
          </cell>
        </row>
        <row r="64">
          <cell r="A64">
            <v>120352</v>
          </cell>
          <cell r="B64" t="str">
            <v>Advance Billing to Customers</v>
          </cell>
          <cell r="C64">
            <v>-22103965</v>
          </cell>
          <cell r="D64">
            <v>-22404390</v>
          </cell>
          <cell r="E64">
            <v>-22103965</v>
          </cell>
          <cell r="G64">
            <v>-22103965</v>
          </cell>
          <cell r="H64">
            <v>-22404390.399999999</v>
          </cell>
          <cell r="J64">
            <v>-22103965</v>
          </cell>
          <cell r="K64">
            <v>0</v>
          </cell>
        </row>
        <row r="65">
          <cell r="A65">
            <v>120353</v>
          </cell>
          <cell r="B65" t="str">
            <v>Stale Cheques</v>
          </cell>
          <cell r="C65">
            <v>-1161162</v>
          </cell>
          <cell r="D65">
            <v>-822049</v>
          </cell>
          <cell r="E65">
            <v>-1161162</v>
          </cell>
          <cell r="G65">
            <v>-1161162</v>
          </cell>
          <cell r="H65">
            <v>-822049</v>
          </cell>
          <cell r="J65">
            <v>-1161162</v>
          </cell>
          <cell r="K65">
            <v>0</v>
          </cell>
        </row>
        <row r="66">
          <cell r="A66">
            <v>120354</v>
          </cell>
          <cell r="B66" t="str">
            <v>Equity Dividend Payable</v>
          </cell>
          <cell r="C66">
            <v>0</v>
          </cell>
          <cell r="D66">
            <v>0</v>
          </cell>
          <cell r="E66">
            <v>0</v>
          </cell>
          <cell r="G66">
            <v>0</v>
          </cell>
          <cell r="H66">
            <v>0</v>
          </cell>
          <cell r="J66">
            <v>0</v>
          </cell>
          <cell r="K66">
            <v>0</v>
          </cell>
        </row>
        <row r="67">
          <cell r="A67">
            <v>120355</v>
          </cell>
          <cell r="B67" t="str">
            <v>Unpaid Dividend</v>
          </cell>
          <cell r="C67">
            <v>-26</v>
          </cell>
          <cell r="D67">
            <v>-16</v>
          </cell>
          <cell r="E67">
            <v>-26</v>
          </cell>
          <cell r="G67">
            <v>-26</v>
          </cell>
          <cell r="H67">
            <v>-16</v>
          </cell>
          <cell r="J67">
            <v>-26</v>
          </cell>
          <cell r="K67">
            <v>0</v>
          </cell>
        </row>
        <row r="68">
          <cell r="A68">
            <v>120356</v>
          </cell>
          <cell r="B68" t="str">
            <v>IDL - Advance Billing to Students</v>
          </cell>
          <cell r="C68">
            <v>-27371960</v>
          </cell>
          <cell r="D68">
            <v>-462797</v>
          </cell>
          <cell r="E68">
            <v>-27371959.57</v>
          </cell>
          <cell r="G68">
            <v>-27371959.57</v>
          </cell>
          <cell r="H68">
            <v>-462797</v>
          </cell>
          <cell r="J68">
            <v>-27371959.57</v>
          </cell>
          <cell r="K68">
            <v>0</v>
          </cell>
        </row>
        <row r="69">
          <cell r="A69">
            <v>120357</v>
          </cell>
          <cell r="B69" t="str">
            <v>Revenue billed but not accrued</v>
          </cell>
          <cell r="C69">
            <v>-2751328</v>
          </cell>
          <cell r="D69">
            <v>0</v>
          </cell>
          <cell r="E69">
            <v>-2751328</v>
          </cell>
          <cell r="G69">
            <v>-2751328</v>
          </cell>
          <cell r="H69">
            <v>0</v>
          </cell>
          <cell r="J69">
            <v>-2751328</v>
          </cell>
          <cell r="K69">
            <v>0</v>
          </cell>
        </row>
        <row r="70">
          <cell r="A70">
            <v>120361</v>
          </cell>
          <cell r="B70" t="str">
            <v>Expenses  Payable</v>
          </cell>
          <cell r="C70">
            <v>-99295391</v>
          </cell>
          <cell r="D70">
            <v>-105993612</v>
          </cell>
          <cell r="E70">
            <v>-99295391.090000004</v>
          </cell>
          <cell r="G70">
            <v>-99295391.090000004</v>
          </cell>
          <cell r="H70">
            <v>-105993612.34999999</v>
          </cell>
          <cell r="J70">
            <v>-99295391.090000004</v>
          </cell>
          <cell r="K70">
            <v>0</v>
          </cell>
        </row>
        <row r="71">
          <cell r="A71">
            <v>120362</v>
          </cell>
          <cell r="B71" t="str">
            <v>Freight Outwards Payable</v>
          </cell>
          <cell r="C71">
            <v>0</v>
          </cell>
          <cell r="D71">
            <v>3887</v>
          </cell>
          <cell r="E71">
            <v>0</v>
          </cell>
          <cell r="G71">
            <v>0</v>
          </cell>
          <cell r="H71">
            <v>3887</v>
          </cell>
          <cell r="J71">
            <v>0</v>
          </cell>
          <cell r="K71">
            <v>0</v>
          </cell>
        </row>
        <row r="72">
          <cell r="A72">
            <v>120363</v>
          </cell>
          <cell r="B72" t="str">
            <v>DOT Charges  Payable</v>
          </cell>
          <cell r="C72">
            <v>0</v>
          </cell>
          <cell r="D72">
            <v>-3400000</v>
          </cell>
          <cell r="E72">
            <v>0</v>
          </cell>
          <cell r="G72">
            <v>0</v>
          </cell>
          <cell r="H72">
            <v>-3400000.33</v>
          </cell>
          <cell r="J72">
            <v>0</v>
          </cell>
          <cell r="K72">
            <v>0</v>
          </cell>
        </row>
        <row r="73">
          <cell r="A73">
            <v>120366</v>
          </cell>
          <cell r="B73" t="str">
            <v>Security Deposit Received</v>
          </cell>
          <cell r="C73">
            <v>-3864254</v>
          </cell>
          <cell r="D73">
            <v>-250000</v>
          </cell>
          <cell r="E73">
            <v>-3864254.45</v>
          </cell>
          <cell r="G73">
            <v>-3864254.45</v>
          </cell>
          <cell r="H73">
            <v>-250000</v>
          </cell>
          <cell r="J73">
            <v>-3864254.45</v>
          </cell>
          <cell r="K73">
            <v>0</v>
          </cell>
        </row>
        <row r="74">
          <cell r="A74">
            <v>120367</v>
          </cell>
          <cell r="B74" t="str">
            <v>WPC Charges Payable</v>
          </cell>
          <cell r="C74">
            <v>0</v>
          </cell>
          <cell r="D74">
            <v>-2812710</v>
          </cell>
          <cell r="E74">
            <v>0</v>
          </cell>
          <cell r="G74">
            <v>0</v>
          </cell>
          <cell r="H74">
            <v>-2812710</v>
          </cell>
          <cell r="J74">
            <v>0</v>
          </cell>
          <cell r="K74">
            <v>0</v>
          </cell>
        </row>
        <row r="75">
          <cell r="A75">
            <v>120368</v>
          </cell>
          <cell r="B75" t="str">
            <v>SECURITY DEPOSIT  RECIEVED- CO.CAR SCHEME</v>
          </cell>
          <cell r="C75">
            <v>-66036</v>
          </cell>
          <cell r="D75">
            <v>-817203</v>
          </cell>
          <cell r="E75">
            <v>-66036</v>
          </cell>
          <cell r="G75">
            <v>-66036</v>
          </cell>
          <cell r="H75">
            <v>-817203</v>
          </cell>
          <cell r="J75">
            <v>-66036</v>
          </cell>
          <cell r="K75">
            <v>0</v>
          </cell>
        </row>
        <row r="76">
          <cell r="A76">
            <v>120369</v>
          </cell>
          <cell r="B76" t="str">
            <v>Bank Guarantees Issued to Customers</v>
          </cell>
          <cell r="C76">
            <v>1445735370</v>
          </cell>
          <cell r="D76">
            <v>1347748222</v>
          </cell>
          <cell r="E76">
            <v>1445735369.6500001</v>
          </cell>
          <cell r="G76">
            <v>1445735369.6500001</v>
          </cell>
          <cell r="H76">
            <v>1347748221.6500001</v>
          </cell>
          <cell r="J76">
            <v>1445735369.6500001</v>
          </cell>
          <cell r="K76">
            <v>0</v>
          </cell>
        </row>
        <row r="77">
          <cell r="A77">
            <v>120370</v>
          </cell>
          <cell r="B77" t="str">
            <v>Letter of Credit Issued to Suppliers</v>
          </cell>
          <cell r="C77">
            <v>0</v>
          </cell>
          <cell r="D77">
            <v>0</v>
          </cell>
          <cell r="E77">
            <v>0</v>
          </cell>
          <cell r="G77">
            <v>0</v>
          </cell>
          <cell r="H77">
            <v>0</v>
          </cell>
          <cell r="J77">
            <v>0</v>
          </cell>
          <cell r="K77">
            <v>0</v>
          </cell>
        </row>
        <row r="78">
          <cell r="A78">
            <v>120371</v>
          </cell>
          <cell r="B78" t="str">
            <v>Bank Guarantee - Centurion Bank Ltd</v>
          </cell>
          <cell r="C78">
            <v>-15036367</v>
          </cell>
          <cell r="D78">
            <v>-15118867</v>
          </cell>
          <cell r="E78">
            <v>-15036366.6</v>
          </cell>
          <cell r="G78">
            <v>-15036366.6</v>
          </cell>
          <cell r="H78">
            <v>-15118866.6</v>
          </cell>
          <cell r="J78">
            <v>-15036366.6</v>
          </cell>
          <cell r="K78">
            <v>0</v>
          </cell>
        </row>
        <row r="79">
          <cell r="A79">
            <v>120372</v>
          </cell>
          <cell r="B79" t="str">
            <v>Bank Guarantee - Credit Lyonnais Ltd</v>
          </cell>
          <cell r="C79">
            <v>-139054162</v>
          </cell>
          <cell r="D79">
            <v>-78439999</v>
          </cell>
          <cell r="E79">
            <v>-139054162.05000001</v>
          </cell>
          <cell r="G79">
            <v>-139054162.05000001</v>
          </cell>
          <cell r="H79">
            <v>-78439999.049999997</v>
          </cell>
          <cell r="J79">
            <v>-139054162.05000001</v>
          </cell>
          <cell r="K79">
            <v>0</v>
          </cell>
        </row>
        <row r="80">
          <cell r="A80">
            <v>120373</v>
          </cell>
          <cell r="B80" t="str">
            <v>Bank Guarantee - Grindlays Bank Ltd</v>
          </cell>
          <cell r="C80">
            <v>-144710721</v>
          </cell>
          <cell r="D80">
            <v>-129710721</v>
          </cell>
          <cell r="E80">
            <v>-144710721</v>
          </cell>
          <cell r="G80">
            <v>-144710721</v>
          </cell>
          <cell r="H80">
            <v>-129710721</v>
          </cell>
          <cell r="J80">
            <v>-144710721</v>
          </cell>
          <cell r="K80">
            <v>0</v>
          </cell>
        </row>
        <row r="81">
          <cell r="A81">
            <v>120374</v>
          </cell>
          <cell r="B81" t="str">
            <v>Letter of Credit  - Credit Lyonnais Ltd</v>
          </cell>
          <cell r="C81">
            <v>0</v>
          </cell>
          <cell r="D81">
            <v>0</v>
          </cell>
          <cell r="E81">
            <v>0</v>
          </cell>
          <cell r="G81">
            <v>0</v>
          </cell>
          <cell r="H81">
            <v>0</v>
          </cell>
          <cell r="J81">
            <v>0</v>
          </cell>
          <cell r="K81">
            <v>0</v>
          </cell>
        </row>
        <row r="82">
          <cell r="A82">
            <v>120377</v>
          </cell>
          <cell r="B82" t="str">
            <v>Bank Guarantee - ABN Amro Bank</v>
          </cell>
          <cell r="C82">
            <v>-39020360</v>
          </cell>
          <cell r="D82">
            <v>-41786480</v>
          </cell>
          <cell r="E82">
            <v>-39020360</v>
          </cell>
          <cell r="G82">
            <v>-39020360</v>
          </cell>
          <cell r="H82">
            <v>-41786480</v>
          </cell>
          <cell r="J82">
            <v>-39020360</v>
          </cell>
          <cell r="K82">
            <v>0</v>
          </cell>
        </row>
        <row r="83">
          <cell r="A83">
            <v>120378</v>
          </cell>
          <cell r="B83" t="str">
            <v>Letter of Credit - ABN Amro Bank</v>
          </cell>
          <cell r="C83">
            <v>0</v>
          </cell>
          <cell r="D83">
            <v>0</v>
          </cell>
          <cell r="E83">
            <v>0</v>
          </cell>
          <cell r="G83">
            <v>0</v>
          </cell>
          <cell r="H83">
            <v>0</v>
          </cell>
          <cell r="J83">
            <v>0</v>
          </cell>
          <cell r="K83">
            <v>0</v>
          </cell>
        </row>
        <row r="84">
          <cell r="A84">
            <v>120379</v>
          </cell>
          <cell r="B84" t="str">
            <v>ICICI - Bank Guarantees</v>
          </cell>
          <cell r="C84">
            <v>-1000000000</v>
          </cell>
          <cell r="D84">
            <v>-1000000000</v>
          </cell>
          <cell r="E84">
            <v>-1000000000</v>
          </cell>
          <cell r="G84">
            <v>-1000000000</v>
          </cell>
          <cell r="H84">
            <v>-1000000000</v>
          </cell>
          <cell r="J84">
            <v>-1000000000</v>
          </cell>
          <cell r="K84">
            <v>0</v>
          </cell>
        </row>
        <row r="85">
          <cell r="A85">
            <v>120380</v>
          </cell>
          <cell r="B85" t="str">
            <v>Bank Guarantee - Bank of Maharashtra</v>
          </cell>
          <cell r="C85">
            <v>-107913760</v>
          </cell>
          <cell r="D85">
            <v>-82692155</v>
          </cell>
          <cell r="E85">
            <v>-107913760</v>
          </cell>
          <cell r="G85">
            <v>-107913760</v>
          </cell>
          <cell r="H85">
            <v>-82692155</v>
          </cell>
          <cell r="J85">
            <v>-107913760</v>
          </cell>
          <cell r="K85">
            <v>0</v>
          </cell>
        </row>
        <row r="86">
          <cell r="A86">
            <v>121001</v>
          </cell>
          <cell r="B86" t="str">
            <v>Provision for Taxiation</v>
          </cell>
          <cell r="C86">
            <v>-259792065</v>
          </cell>
          <cell r="D86">
            <v>-213603180</v>
          </cell>
          <cell r="E86">
            <v>-212776781</v>
          </cell>
          <cell r="G86">
            <v>-259792065</v>
          </cell>
          <cell r="H86">
            <v>-213603180</v>
          </cell>
          <cell r="J86">
            <v>-212776781</v>
          </cell>
          <cell r="K86">
            <v>-47015284</v>
          </cell>
        </row>
        <row r="87">
          <cell r="A87">
            <v>121101</v>
          </cell>
          <cell r="B87" t="str">
            <v>Proposed Dividend</v>
          </cell>
          <cell r="C87">
            <v>0</v>
          </cell>
          <cell r="D87">
            <v>-7500000</v>
          </cell>
          <cell r="E87">
            <v>0</v>
          </cell>
          <cell r="G87">
            <v>0</v>
          </cell>
          <cell r="H87">
            <v>-7500000.21</v>
          </cell>
          <cell r="J87">
            <v>0</v>
          </cell>
          <cell r="K87">
            <v>0</v>
          </cell>
        </row>
        <row r="88">
          <cell r="A88">
            <v>121301</v>
          </cell>
          <cell r="B88" t="str">
            <v>Provision for Warranty</v>
          </cell>
          <cell r="C88">
            <v>-3732707</v>
          </cell>
          <cell r="D88">
            <v>-6870000</v>
          </cell>
          <cell r="E88">
            <v>-3732707</v>
          </cell>
          <cell r="G88">
            <v>-3732707</v>
          </cell>
          <cell r="H88">
            <v>-6870000</v>
          </cell>
          <cell r="J88">
            <v>-3732707</v>
          </cell>
          <cell r="K88">
            <v>0</v>
          </cell>
        </row>
        <row r="89">
          <cell r="A89">
            <v>121401</v>
          </cell>
          <cell r="B89" t="str">
            <v>Provision for Gratuity.</v>
          </cell>
          <cell r="C89">
            <v>-3664236</v>
          </cell>
          <cell r="D89">
            <v>-3976564</v>
          </cell>
          <cell r="E89">
            <v>-3664236</v>
          </cell>
          <cell r="G89">
            <v>-3664236</v>
          </cell>
          <cell r="H89">
            <v>-3976564</v>
          </cell>
          <cell r="J89">
            <v>-3664236</v>
          </cell>
          <cell r="K89">
            <v>0</v>
          </cell>
        </row>
        <row r="90">
          <cell r="A90">
            <v>121402</v>
          </cell>
          <cell r="B90" t="str">
            <v>Provision for Bonus/MIP</v>
          </cell>
          <cell r="C90">
            <v>-13560774</v>
          </cell>
          <cell r="D90">
            <v>-7690000</v>
          </cell>
          <cell r="E90">
            <v>-13560774</v>
          </cell>
          <cell r="G90">
            <v>-13560774</v>
          </cell>
          <cell r="H90">
            <v>-7690000</v>
          </cell>
          <cell r="J90">
            <v>-13560774</v>
          </cell>
          <cell r="K90">
            <v>0</v>
          </cell>
        </row>
        <row r="91">
          <cell r="A91">
            <v>121403</v>
          </cell>
          <cell r="B91" t="str">
            <v>Provision for Leave Encashment</v>
          </cell>
          <cell r="C91">
            <v>-1377316</v>
          </cell>
          <cell r="D91">
            <v>-1179421</v>
          </cell>
          <cell r="E91">
            <v>-1377316</v>
          </cell>
          <cell r="G91">
            <v>-1377316</v>
          </cell>
          <cell r="H91">
            <v>-1179421</v>
          </cell>
          <cell r="J91">
            <v>-1377316</v>
          </cell>
          <cell r="K91">
            <v>0</v>
          </cell>
        </row>
        <row r="92">
          <cell r="A92">
            <v>130001</v>
          </cell>
          <cell r="B92" t="str">
            <v>Deferred Tax Liability</v>
          </cell>
          <cell r="C92">
            <v>0</v>
          </cell>
          <cell r="D92">
            <v>0</v>
          </cell>
          <cell r="E92">
            <v>0</v>
          </cell>
          <cell r="G92">
            <v>0</v>
          </cell>
          <cell r="H92">
            <v>0</v>
          </cell>
          <cell r="J92">
            <v>0</v>
          </cell>
          <cell r="K92">
            <v>0</v>
          </cell>
        </row>
        <row r="93">
          <cell r="A93">
            <v>200101</v>
          </cell>
          <cell r="B93" t="str">
            <v>Buildings</v>
          </cell>
          <cell r="C93">
            <v>34130400</v>
          </cell>
          <cell r="D93">
            <v>34130400</v>
          </cell>
          <cell r="E93">
            <v>34130400</v>
          </cell>
          <cell r="G93">
            <v>34130400</v>
          </cell>
          <cell r="H93">
            <v>34130400</v>
          </cell>
          <cell r="J93">
            <v>34130400</v>
          </cell>
          <cell r="K93">
            <v>0</v>
          </cell>
        </row>
        <row r="94">
          <cell r="A94">
            <v>200201</v>
          </cell>
          <cell r="B94" t="str">
            <v>LEASEHOLD LAND</v>
          </cell>
          <cell r="C94">
            <v>5582900</v>
          </cell>
          <cell r="D94">
            <v>5582900</v>
          </cell>
          <cell r="E94">
            <v>5582900</v>
          </cell>
          <cell r="G94">
            <v>5582900</v>
          </cell>
          <cell r="H94">
            <v>5582900</v>
          </cell>
          <cell r="J94">
            <v>5582900</v>
          </cell>
          <cell r="K94">
            <v>0</v>
          </cell>
        </row>
        <row r="95">
          <cell r="A95">
            <v>200301</v>
          </cell>
          <cell r="B95" t="str">
            <v>Plant &amp; Machinery</v>
          </cell>
          <cell r="C95">
            <v>573437541</v>
          </cell>
          <cell r="D95">
            <v>548721341</v>
          </cell>
          <cell r="E95">
            <v>573437541.15999997</v>
          </cell>
          <cell r="G95">
            <v>573437541.15999997</v>
          </cell>
          <cell r="H95">
            <v>548721340.52999997</v>
          </cell>
          <cell r="J95">
            <v>573437541.15999997</v>
          </cell>
          <cell r="K95">
            <v>0</v>
          </cell>
        </row>
        <row r="96">
          <cell r="A96">
            <v>200401</v>
          </cell>
          <cell r="B96" t="str">
            <v>Office Equipment</v>
          </cell>
          <cell r="C96">
            <v>20441025</v>
          </cell>
          <cell r="D96">
            <v>19657955</v>
          </cell>
          <cell r="E96">
            <v>20441025.25</v>
          </cell>
          <cell r="G96">
            <v>20441025.25</v>
          </cell>
          <cell r="H96">
            <v>19657955.25</v>
          </cell>
          <cell r="J96">
            <v>20441025.25</v>
          </cell>
          <cell r="K96">
            <v>0</v>
          </cell>
        </row>
        <row r="97">
          <cell r="A97">
            <v>200501</v>
          </cell>
          <cell r="B97" t="str">
            <v>Computers</v>
          </cell>
          <cell r="C97">
            <v>76817693</v>
          </cell>
          <cell r="D97">
            <v>68491625</v>
          </cell>
          <cell r="E97">
            <v>76817692.579999998</v>
          </cell>
          <cell r="G97">
            <v>76817692.579999998</v>
          </cell>
          <cell r="H97">
            <v>68491625.099999994</v>
          </cell>
          <cell r="J97">
            <v>76817692.579999998</v>
          </cell>
          <cell r="K97">
            <v>0</v>
          </cell>
        </row>
        <row r="98">
          <cell r="A98">
            <v>200601</v>
          </cell>
          <cell r="B98" t="str">
            <v>Furniture &amp; Fixtures</v>
          </cell>
          <cell r="C98">
            <v>25678420</v>
          </cell>
          <cell r="D98">
            <v>22871198</v>
          </cell>
          <cell r="E98">
            <v>25678419.5</v>
          </cell>
          <cell r="G98">
            <v>25678419.5</v>
          </cell>
          <cell r="H98">
            <v>22871197.5</v>
          </cell>
          <cell r="J98">
            <v>25678419.5</v>
          </cell>
          <cell r="K98">
            <v>0</v>
          </cell>
        </row>
        <row r="99">
          <cell r="A99">
            <v>200701</v>
          </cell>
          <cell r="B99" t="str">
            <v>Leasehold Improvements.</v>
          </cell>
          <cell r="C99">
            <v>24359670</v>
          </cell>
          <cell r="D99">
            <v>24265178</v>
          </cell>
          <cell r="E99">
            <v>24359670</v>
          </cell>
          <cell r="G99">
            <v>24359670</v>
          </cell>
          <cell r="H99">
            <v>24265178</v>
          </cell>
          <cell r="J99">
            <v>24359670</v>
          </cell>
          <cell r="K99">
            <v>0</v>
          </cell>
        </row>
        <row r="100">
          <cell r="A100">
            <v>200801</v>
          </cell>
          <cell r="B100" t="str">
            <v>Vehicles</v>
          </cell>
          <cell r="C100">
            <v>6890285</v>
          </cell>
          <cell r="D100">
            <v>6439010</v>
          </cell>
          <cell r="E100">
            <v>6890284.5</v>
          </cell>
          <cell r="G100">
            <v>6890284.5</v>
          </cell>
          <cell r="H100">
            <v>6439009.5</v>
          </cell>
          <cell r="J100">
            <v>6890284.5</v>
          </cell>
          <cell r="K100">
            <v>0</v>
          </cell>
        </row>
        <row r="101">
          <cell r="A101">
            <v>200901</v>
          </cell>
          <cell r="B101" t="str">
            <v>Capitalised Software</v>
          </cell>
          <cell r="C101">
            <v>38182866</v>
          </cell>
          <cell r="D101">
            <v>21962330</v>
          </cell>
          <cell r="E101">
            <v>38182866.340000004</v>
          </cell>
          <cell r="G101">
            <v>38182866.340000004</v>
          </cell>
          <cell r="H101">
            <v>21962329.539999999</v>
          </cell>
          <cell r="J101">
            <v>38182866.340000004</v>
          </cell>
          <cell r="K101">
            <v>0</v>
          </cell>
        </row>
        <row r="102">
          <cell r="A102">
            <v>201001</v>
          </cell>
          <cell r="B102" t="str">
            <v>Accumulated Depreciation Buildings</v>
          </cell>
          <cell r="C102">
            <v>-2638754</v>
          </cell>
          <cell r="D102">
            <v>-1501188</v>
          </cell>
          <cell r="E102">
            <v>-2638753.7799999998</v>
          </cell>
          <cell r="G102">
            <v>-2638753.7799999998</v>
          </cell>
          <cell r="H102">
            <v>-1501187.55</v>
          </cell>
          <cell r="J102">
            <v>-2638753.7799999998</v>
          </cell>
          <cell r="K102">
            <v>0</v>
          </cell>
        </row>
        <row r="103">
          <cell r="A103">
            <v>201101</v>
          </cell>
          <cell r="B103" t="str">
            <v>Accumulated Depreciation Leasehold Land</v>
          </cell>
          <cell r="C103">
            <v>-343161</v>
          </cell>
          <cell r="D103">
            <v>-286774</v>
          </cell>
          <cell r="E103">
            <v>-343160.87</v>
          </cell>
          <cell r="G103">
            <v>-343160.87</v>
          </cell>
          <cell r="H103">
            <v>-286773.58</v>
          </cell>
          <cell r="J103">
            <v>-343160.87</v>
          </cell>
          <cell r="K103">
            <v>0</v>
          </cell>
        </row>
        <row r="104">
          <cell r="A104">
            <v>201201</v>
          </cell>
          <cell r="B104" t="str">
            <v>Accumulated Depreciation Plant &amp; Machinery.</v>
          </cell>
          <cell r="C104">
            <v>-386406994</v>
          </cell>
          <cell r="D104">
            <v>-311799635</v>
          </cell>
          <cell r="E104">
            <v>-386406994</v>
          </cell>
          <cell r="G104">
            <v>-386406994</v>
          </cell>
          <cell r="H104">
            <v>-311799635.23000002</v>
          </cell>
          <cell r="J104">
            <v>-386406994</v>
          </cell>
          <cell r="K104">
            <v>0</v>
          </cell>
        </row>
        <row r="105">
          <cell r="A105">
            <v>201301</v>
          </cell>
          <cell r="B105" t="str">
            <v>Accumulated Depreciation Office Equipment</v>
          </cell>
          <cell r="C105">
            <v>-12686923</v>
          </cell>
          <cell r="D105">
            <v>-9374693</v>
          </cell>
          <cell r="E105">
            <v>-12686922.710000001</v>
          </cell>
          <cell r="G105">
            <v>-12686922.710000001</v>
          </cell>
          <cell r="H105">
            <v>-9374692.7699999996</v>
          </cell>
          <cell r="J105">
            <v>-12686922.710000001</v>
          </cell>
          <cell r="K105">
            <v>0</v>
          </cell>
        </row>
        <row r="106">
          <cell r="A106">
            <v>201401</v>
          </cell>
          <cell r="B106" t="str">
            <v>Accumulated Depreciation Furniture &amp; Fixtures</v>
          </cell>
          <cell r="C106">
            <v>-12161000</v>
          </cell>
          <cell r="D106">
            <v>-7750387</v>
          </cell>
          <cell r="E106">
            <v>-12160999.720000001</v>
          </cell>
          <cell r="G106">
            <v>-12160999.720000001</v>
          </cell>
          <cell r="H106">
            <v>-7750386.5899999999</v>
          </cell>
          <cell r="J106">
            <v>-12160999.720000001</v>
          </cell>
          <cell r="K106">
            <v>0</v>
          </cell>
        </row>
        <row r="107">
          <cell r="A107">
            <v>201501</v>
          </cell>
          <cell r="B107" t="str">
            <v>Accumulated Depreciation Computers</v>
          </cell>
          <cell r="C107">
            <v>-45973500</v>
          </cell>
          <cell r="D107">
            <v>-34002752</v>
          </cell>
          <cell r="E107">
            <v>-45973500.469999999</v>
          </cell>
          <cell r="G107">
            <v>-45973500.469999999</v>
          </cell>
          <cell r="H107">
            <v>-34002751.869999997</v>
          </cell>
          <cell r="J107">
            <v>-45973500.469999999</v>
          </cell>
          <cell r="K107">
            <v>0</v>
          </cell>
        </row>
        <row r="108">
          <cell r="A108">
            <v>201601</v>
          </cell>
          <cell r="B108" t="str">
            <v>Accumulated Depreciation Leasehold Improvements</v>
          </cell>
          <cell r="C108">
            <v>-9829349</v>
          </cell>
          <cell r="D108">
            <v>-5516237</v>
          </cell>
          <cell r="E108">
            <v>-9829348.5600000005</v>
          </cell>
          <cell r="G108">
            <v>-9829348.5600000005</v>
          </cell>
          <cell r="H108">
            <v>-5516237.3600000003</v>
          </cell>
          <cell r="J108">
            <v>-9829348.5600000005</v>
          </cell>
          <cell r="K108">
            <v>0</v>
          </cell>
        </row>
        <row r="109">
          <cell r="A109">
            <v>201701</v>
          </cell>
          <cell r="B109" t="str">
            <v>Accumulated Depreciation Vehicles</v>
          </cell>
          <cell r="C109">
            <v>-4757073</v>
          </cell>
          <cell r="D109">
            <v>-4930194</v>
          </cell>
          <cell r="E109">
            <v>-4757072.93</v>
          </cell>
          <cell r="G109">
            <v>-4757072.93</v>
          </cell>
          <cell r="H109">
            <v>-4930194.2</v>
          </cell>
          <cell r="J109">
            <v>-4757072.93</v>
          </cell>
          <cell r="K109">
            <v>0</v>
          </cell>
        </row>
        <row r="110">
          <cell r="A110">
            <v>201801</v>
          </cell>
          <cell r="B110" t="str">
            <v>Accumulated Depreciation Computer Software</v>
          </cell>
          <cell r="C110">
            <v>-9631862</v>
          </cell>
          <cell r="D110">
            <v>-3601824</v>
          </cell>
          <cell r="E110">
            <v>-9631862.1400000006</v>
          </cell>
          <cell r="G110">
            <v>-9631862.1400000006</v>
          </cell>
          <cell r="H110">
            <v>-3601823.97</v>
          </cell>
          <cell r="J110">
            <v>-9631862.1400000006</v>
          </cell>
          <cell r="K110">
            <v>0</v>
          </cell>
        </row>
        <row r="111">
          <cell r="A111">
            <v>202001</v>
          </cell>
          <cell r="B111" t="str">
            <v>Capital Work in Progress</v>
          </cell>
          <cell r="C111">
            <v>0</v>
          </cell>
          <cell r="D111">
            <v>0</v>
          </cell>
          <cell r="E111">
            <v>0</v>
          </cell>
          <cell r="G111">
            <v>0</v>
          </cell>
          <cell r="H111">
            <v>0</v>
          </cell>
          <cell r="J111">
            <v>0</v>
          </cell>
          <cell r="K111">
            <v>0</v>
          </cell>
        </row>
        <row r="112">
          <cell r="A112">
            <v>202002</v>
          </cell>
          <cell r="B112" t="str">
            <v>Plant &amp; Machinery - Additional</v>
          </cell>
          <cell r="C112">
            <v>4232133</v>
          </cell>
          <cell r="D112">
            <v>4676165</v>
          </cell>
          <cell r="E112">
            <v>4232132.67</v>
          </cell>
          <cell r="G112">
            <v>4232132.67</v>
          </cell>
          <cell r="H112">
            <v>4676164.7</v>
          </cell>
          <cell r="J112">
            <v>4232132.67</v>
          </cell>
          <cell r="K112">
            <v>0</v>
          </cell>
        </row>
        <row r="113">
          <cell r="A113">
            <v>202003</v>
          </cell>
          <cell r="B113" t="str">
            <v>Office Equipment - Additional</v>
          </cell>
          <cell r="C113">
            <v>1797137</v>
          </cell>
          <cell r="D113">
            <v>1890588</v>
          </cell>
          <cell r="E113">
            <v>1797137</v>
          </cell>
          <cell r="G113">
            <v>1797137</v>
          </cell>
          <cell r="H113">
            <v>1890588</v>
          </cell>
          <cell r="J113">
            <v>1797137</v>
          </cell>
          <cell r="K113">
            <v>0</v>
          </cell>
        </row>
        <row r="114">
          <cell r="A114">
            <v>202004</v>
          </cell>
          <cell r="B114" t="str">
            <v>Computers  - Additional</v>
          </cell>
          <cell r="C114">
            <v>-5130435</v>
          </cell>
          <cell r="D114">
            <v>-5023035</v>
          </cell>
          <cell r="E114">
            <v>-5130434.97</v>
          </cell>
          <cell r="G114">
            <v>-5130434.97</v>
          </cell>
          <cell r="H114">
            <v>-5023035</v>
          </cell>
          <cell r="J114">
            <v>-5130434.97</v>
          </cell>
          <cell r="K114">
            <v>0</v>
          </cell>
        </row>
        <row r="115">
          <cell r="A115">
            <v>202005</v>
          </cell>
          <cell r="B115" t="str">
            <v>Equipment given on rent</v>
          </cell>
          <cell r="C115">
            <v>10280400</v>
          </cell>
          <cell r="D115">
            <v>10156749</v>
          </cell>
          <cell r="E115">
            <v>10280400.25</v>
          </cell>
          <cell r="G115">
            <v>10280400.25</v>
          </cell>
          <cell r="H115">
            <v>10156749</v>
          </cell>
          <cell r="J115">
            <v>10280400.25</v>
          </cell>
          <cell r="K115">
            <v>0</v>
          </cell>
        </row>
        <row r="116">
          <cell r="A116">
            <v>202006</v>
          </cell>
          <cell r="B116" t="str">
            <v>Furniture &amp; Fixtures - Additional</v>
          </cell>
          <cell r="C116">
            <v>93451</v>
          </cell>
          <cell r="D116">
            <v>0</v>
          </cell>
          <cell r="E116">
            <v>93451</v>
          </cell>
          <cell r="G116">
            <v>93451</v>
          </cell>
          <cell r="H116">
            <v>0</v>
          </cell>
          <cell r="J116">
            <v>93451</v>
          </cell>
          <cell r="K116">
            <v>0</v>
          </cell>
        </row>
        <row r="117">
          <cell r="A117">
            <v>202201</v>
          </cell>
          <cell r="B117" t="str">
            <v>Revenue on Sale of Fixed Assets.</v>
          </cell>
          <cell r="C117">
            <v>0</v>
          </cell>
          <cell r="D117">
            <v>0</v>
          </cell>
          <cell r="E117">
            <v>0</v>
          </cell>
          <cell r="G117">
            <v>0</v>
          </cell>
          <cell r="H117">
            <v>0</v>
          </cell>
          <cell r="J117">
            <v>0</v>
          </cell>
          <cell r="K117">
            <v>0</v>
          </cell>
        </row>
        <row r="118">
          <cell r="A118">
            <v>203001</v>
          </cell>
          <cell r="B118" t="str">
            <v>Accumulated  Depreciation - Adjustment</v>
          </cell>
          <cell r="C118">
            <v>-198086</v>
          </cell>
          <cell r="D118">
            <v>-198086</v>
          </cell>
          <cell r="E118">
            <v>-198086</v>
          </cell>
          <cell r="G118">
            <v>-198086</v>
          </cell>
          <cell r="H118">
            <v>-198086</v>
          </cell>
          <cell r="J118">
            <v>-198086</v>
          </cell>
          <cell r="K118">
            <v>0</v>
          </cell>
        </row>
        <row r="119">
          <cell r="A119">
            <v>203002</v>
          </cell>
          <cell r="B119" t="str">
            <v>Accumulated  Depreciation - Computers Adjustment</v>
          </cell>
          <cell r="C119">
            <v>733299</v>
          </cell>
          <cell r="D119">
            <v>733299</v>
          </cell>
          <cell r="E119">
            <v>733299</v>
          </cell>
          <cell r="G119">
            <v>733299</v>
          </cell>
          <cell r="H119">
            <v>733299</v>
          </cell>
          <cell r="J119">
            <v>733299</v>
          </cell>
          <cell r="K119">
            <v>0</v>
          </cell>
        </row>
        <row r="120">
          <cell r="A120">
            <v>203003</v>
          </cell>
          <cell r="B120" t="str">
            <v>Accumulated  Depreciation - Office equipment Adjustment</v>
          </cell>
          <cell r="C120">
            <v>-1236578</v>
          </cell>
          <cell r="D120">
            <v>-1236578</v>
          </cell>
          <cell r="E120">
            <v>-1236578</v>
          </cell>
          <cell r="G120">
            <v>-1236578</v>
          </cell>
          <cell r="H120">
            <v>-1236578</v>
          </cell>
          <cell r="J120">
            <v>-1236578</v>
          </cell>
          <cell r="K120">
            <v>0</v>
          </cell>
        </row>
        <row r="121">
          <cell r="A121">
            <v>203004</v>
          </cell>
          <cell r="B121" t="str">
            <v>Accumulated  Deprn. - Adjustment Leasehold Improve</v>
          </cell>
          <cell r="C121">
            <v>1</v>
          </cell>
          <cell r="D121">
            <v>1</v>
          </cell>
          <cell r="E121">
            <v>1</v>
          </cell>
          <cell r="G121">
            <v>1</v>
          </cell>
          <cell r="H121">
            <v>1</v>
          </cell>
          <cell r="J121">
            <v>1</v>
          </cell>
          <cell r="K121">
            <v>0</v>
          </cell>
        </row>
        <row r="122">
          <cell r="A122">
            <v>203005</v>
          </cell>
          <cell r="B122" t="str">
            <v>Accumulated  Deprn. - Adjustment Plant &amp; machinery</v>
          </cell>
          <cell r="C122">
            <v>0</v>
          </cell>
          <cell r="D122">
            <v>0</v>
          </cell>
          <cell r="E122">
            <v>0</v>
          </cell>
          <cell r="G122">
            <v>0</v>
          </cell>
          <cell r="H122">
            <v>0</v>
          </cell>
          <cell r="J122">
            <v>0</v>
          </cell>
          <cell r="K122">
            <v>0</v>
          </cell>
        </row>
        <row r="123">
          <cell r="A123">
            <v>203006</v>
          </cell>
          <cell r="B123" t="str">
            <v>Accumulated  Deprn. - Adjustment Furniture &amp; Fixtu</v>
          </cell>
          <cell r="C123">
            <v>1</v>
          </cell>
          <cell r="D123">
            <v>1</v>
          </cell>
          <cell r="E123">
            <v>1</v>
          </cell>
          <cell r="G123">
            <v>1</v>
          </cell>
          <cell r="H123">
            <v>1</v>
          </cell>
          <cell r="J123">
            <v>1</v>
          </cell>
          <cell r="K123">
            <v>0</v>
          </cell>
        </row>
        <row r="124">
          <cell r="A124">
            <v>203007</v>
          </cell>
          <cell r="B124" t="str">
            <v>Accumulated Depreciation Rental equipment</v>
          </cell>
          <cell r="C124">
            <v>-4699483</v>
          </cell>
          <cell r="D124">
            <v>-2664011</v>
          </cell>
          <cell r="E124">
            <v>-4699482.51</v>
          </cell>
          <cell r="G124">
            <v>-4699482.51</v>
          </cell>
          <cell r="H124">
            <v>-2664011</v>
          </cell>
          <cell r="J124">
            <v>-4699482.51</v>
          </cell>
          <cell r="K124">
            <v>0</v>
          </cell>
        </row>
        <row r="125">
          <cell r="A125">
            <v>210001</v>
          </cell>
          <cell r="B125" t="str">
            <v>Equity Investment in Ceycom - SriLanka.</v>
          </cell>
          <cell r="C125">
            <v>17425141</v>
          </cell>
          <cell r="D125">
            <v>17425141</v>
          </cell>
          <cell r="E125">
            <v>17425141</v>
          </cell>
          <cell r="G125">
            <v>17425141</v>
          </cell>
          <cell r="H125">
            <v>17425140.809999999</v>
          </cell>
          <cell r="J125">
            <v>17425141</v>
          </cell>
          <cell r="K125">
            <v>0</v>
          </cell>
        </row>
        <row r="126">
          <cell r="A126">
            <v>210002</v>
          </cell>
          <cell r="B126" t="str">
            <v>Provision for Impairment of Investments</v>
          </cell>
          <cell r="C126">
            <v>-17425141</v>
          </cell>
          <cell r="D126">
            <v>-17425141</v>
          </cell>
          <cell r="E126">
            <v>-17425141</v>
          </cell>
          <cell r="G126">
            <v>-17425141</v>
          </cell>
          <cell r="H126">
            <v>-17425141</v>
          </cell>
          <cell r="J126">
            <v>-17425141</v>
          </cell>
          <cell r="K126">
            <v>0</v>
          </cell>
        </row>
        <row r="127">
          <cell r="A127">
            <v>220001</v>
          </cell>
          <cell r="B127" t="str">
            <v>Finished goods</v>
          </cell>
          <cell r="C127">
            <v>195149778</v>
          </cell>
          <cell r="D127">
            <v>176902221</v>
          </cell>
          <cell r="E127">
            <v>195149778.30000001</v>
          </cell>
          <cell r="G127">
            <v>195149778.30000001</v>
          </cell>
          <cell r="H127">
            <v>176902221.13</v>
          </cell>
          <cell r="J127">
            <v>195149778.30000001</v>
          </cell>
          <cell r="K127">
            <v>0</v>
          </cell>
        </row>
        <row r="128">
          <cell r="A128">
            <v>220101</v>
          </cell>
          <cell r="B128" t="str">
            <v>Finished Goods in Transit</v>
          </cell>
          <cell r="C128">
            <v>10974266</v>
          </cell>
          <cell r="D128">
            <v>23378670</v>
          </cell>
          <cell r="E128">
            <v>10974266</v>
          </cell>
          <cell r="G128">
            <v>10974266</v>
          </cell>
          <cell r="H128">
            <v>23378670</v>
          </cell>
          <cell r="J128">
            <v>10974266</v>
          </cell>
          <cell r="K128">
            <v>0</v>
          </cell>
        </row>
        <row r="129">
          <cell r="A129">
            <v>220102</v>
          </cell>
          <cell r="B129" t="str">
            <v>Finished Goods Adjustment</v>
          </cell>
          <cell r="C129">
            <v>-85045997</v>
          </cell>
          <cell r="D129">
            <v>-65187211</v>
          </cell>
          <cell r="E129">
            <v>-85045997.319999993</v>
          </cell>
          <cell r="G129">
            <v>-85045997.319999993</v>
          </cell>
          <cell r="H129">
            <v>-65187211.299999997</v>
          </cell>
          <cell r="J129">
            <v>-85045997.319999993</v>
          </cell>
          <cell r="K129">
            <v>0</v>
          </cell>
        </row>
        <row r="130">
          <cell r="A130">
            <v>220201</v>
          </cell>
          <cell r="B130" t="str">
            <v>Loose Tools</v>
          </cell>
          <cell r="C130">
            <v>562929</v>
          </cell>
          <cell r="D130">
            <v>562929</v>
          </cell>
          <cell r="E130">
            <v>562929</v>
          </cell>
          <cell r="G130">
            <v>562929</v>
          </cell>
          <cell r="H130">
            <v>562929</v>
          </cell>
          <cell r="J130">
            <v>562929</v>
          </cell>
          <cell r="K130">
            <v>0</v>
          </cell>
        </row>
        <row r="131">
          <cell r="A131">
            <v>220202</v>
          </cell>
          <cell r="B131" t="str">
            <v>Provision for Loose Tools</v>
          </cell>
          <cell r="C131">
            <v>-562929</v>
          </cell>
          <cell r="D131">
            <v>-562929</v>
          </cell>
          <cell r="E131">
            <v>-562929</v>
          </cell>
          <cell r="G131">
            <v>-562929</v>
          </cell>
          <cell r="H131">
            <v>-562929</v>
          </cell>
          <cell r="J131">
            <v>-562929</v>
          </cell>
          <cell r="K131">
            <v>0</v>
          </cell>
        </row>
        <row r="132">
          <cell r="A132">
            <v>221001</v>
          </cell>
          <cell r="B132" t="str">
            <v>Customers Reconciliation Account</v>
          </cell>
          <cell r="C132">
            <v>521783877</v>
          </cell>
          <cell r="D132">
            <v>511329457</v>
          </cell>
          <cell r="E132">
            <v>521783877.25</v>
          </cell>
          <cell r="G132">
            <v>521783877.25</v>
          </cell>
          <cell r="H132">
            <v>511329456.79000002</v>
          </cell>
          <cell r="J132">
            <v>521783877.25</v>
          </cell>
          <cell r="K132">
            <v>0</v>
          </cell>
        </row>
        <row r="133">
          <cell r="A133">
            <v>221002</v>
          </cell>
          <cell r="B133" t="str">
            <v>Provision for Doubtful Debts</v>
          </cell>
          <cell r="C133">
            <v>-33262566</v>
          </cell>
          <cell r="D133">
            <v>-28737450</v>
          </cell>
          <cell r="E133">
            <v>-33262566.050000001</v>
          </cell>
          <cell r="G133">
            <v>-33262566.050000001</v>
          </cell>
          <cell r="H133">
            <v>-28737450</v>
          </cell>
          <cell r="J133">
            <v>-33262566.050000001</v>
          </cell>
          <cell r="K133">
            <v>0</v>
          </cell>
        </row>
        <row r="134">
          <cell r="A134">
            <v>221003</v>
          </cell>
          <cell r="B134" t="str">
            <v>IDL- Course Fee Recoverable from Students</v>
          </cell>
          <cell r="C134">
            <v>27859468</v>
          </cell>
          <cell r="D134">
            <v>-3000000</v>
          </cell>
          <cell r="E134">
            <v>27859468</v>
          </cell>
          <cell r="G134">
            <v>27859468</v>
          </cell>
          <cell r="H134">
            <v>-3000000</v>
          </cell>
          <cell r="J134">
            <v>27859468</v>
          </cell>
          <cell r="K134">
            <v>0</v>
          </cell>
        </row>
        <row r="135">
          <cell r="A135">
            <v>222001</v>
          </cell>
          <cell r="B135" t="str">
            <v>Cash at Delhi Office</v>
          </cell>
          <cell r="C135">
            <v>124791</v>
          </cell>
          <cell r="D135">
            <v>13090</v>
          </cell>
          <cell r="E135">
            <v>124791</v>
          </cell>
          <cell r="G135">
            <v>124791</v>
          </cell>
          <cell r="H135">
            <v>13090</v>
          </cell>
          <cell r="J135">
            <v>124791</v>
          </cell>
          <cell r="K135">
            <v>0</v>
          </cell>
        </row>
        <row r="136">
          <cell r="A136">
            <v>222101</v>
          </cell>
          <cell r="B136" t="str">
            <v>FD with Scheduled Banks</v>
          </cell>
          <cell r="C136">
            <v>310067</v>
          </cell>
          <cell r="D136">
            <v>310067</v>
          </cell>
          <cell r="E136">
            <v>310067</v>
          </cell>
          <cell r="G136">
            <v>310067</v>
          </cell>
          <cell r="H136">
            <v>310067</v>
          </cell>
          <cell r="J136">
            <v>310067</v>
          </cell>
          <cell r="K136">
            <v>0</v>
          </cell>
        </row>
        <row r="137">
          <cell r="A137">
            <v>222102</v>
          </cell>
          <cell r="B137" t="str">
            <v>Margin Money with ABN for Letter of Credit</v>
          </cell>
          <cell r="C137">
            <v>0</v>
          </cell>
          <cell r="D137">
            <v>0</v>
          </cell>
          <cell r="E137">
            <v>0</v>
          </cell>
          <cell r="G137">
            <v>0</v>
          </cell>
          <cell r="H137">
            <v>0</v>
          </cell>
          <cell r="J137">
            <v>0</v>
          </cell>
          <cell r="K137">
            <v>0</v>
          </cell>
        </row>
        <row r="138">
          <cell r="A138">
            <v>222201</v>
          </cell>
          <cell r="B138" t="str">
            <v>Credit Lyonnais, Mumbai.</v>
          </cell>
          <cell r="C138">
            <v>0</v>
          </cell>
          <cell r="D138">
            <v>0</v>
          </cell>
          <cell r="E138">
            <v>0</v>
          </cell>
          <cell r="G138">
            <v>0</v>
          </cell>
          <cell r="H138">
            <v>0</v>
          </cell>
          <cell r="J138">
            <v>0</v>
          </cell>
          <cell r="K138">
            <v>0</v>
          </cell>
        </row>
        <row r="139">
          <cell r="A139">
            <v>222202</v>
          </cell>
          <cell r="B139" t="str">
            <v>Centurion Bank, Delhi.</v>
          </cell>
          <cell r="C139">
            <v>0</v>
          </cell>
          <cell r="D139">
            <v>0</v>
          </cell>
          <cell r="E139">
            <v>0</v>
          </cell>
          <cell r="G139">
            <v>0</v>
          </cell>
          <cell r="H139">
            <v>0</v>
          </cell>
          <cell r="J139">
            <v>0</v>
          </cell>
          <cell r="K139">
            <v>0</v>
          </cell>
        </row>
        <row r="140">
          <cell r="A140">
            <v>222203</v>
          </cell>
          <cell r="B140" t="str">
            <v>ANZ Grindlays Delhi</v>
          </cell>
          <cell r="C140">
            <v>0</v>
          </cell>
          <cell r="D140">
            <v>0</v>
          </cell>
          <cell r="E140">
            <v>0</v>
          </cell>
          <cell r="G140">
            <v>0</v>
          </cell>
          <cell r="H140">
            <v>0</v>
          </cell>
          <cell r="J140">
            <v>0</v>
          </cell>
          <cell r="K140">
            <v>0</v>
          </cell>
        </row>
        <row r="141">
          <cell r="A141">
            <v>222204</v>
          </cell>
          <cell r="B141" t="str">
            <v>HSBC, Calcutta.</v>
          </cell>
          <cell r="C141">
            <v>98875</v>
          </cell>
          <cell r="D141">
            <v>26875</v>
          </cell>
          <cell r="E141">
            <v>98875.199999999997</v>
          </cell>
          <cell r="G141">
            <v>98875.199999999997</v>
          </cell>
          <cell r="H141">
            <v>26875.200000000001</v>
          </cell>
          <cell r="J141">
            <v>98875.199999999997</v>
          </cell>
          <cell r="K141">
            <v>0</v>
          </cell>
        </row>
        <row r="142">
          <cell r="A142">
            <v>222205</v>
          </cell>
          <cell r="B142" t="str">
            <v>ANZ Grindlays Bangalore</v>
          </cell>
          <cell r="C142">
            <v>60820</v>
          </cell>
          <cell r="D142">
            <v>36820</v>
          </cell>
          <cell r="E142">
            <v>60819.5</v>
          </cell>
          <cell r="G142">
            <v>60819.5</v>
          </cell>
          <cell r="H142">
            <v>36819.5</v>
          </cell>
          <cell r="J142">
            <v>60819.5</v>
          </cell>
          <cell r="K142">
            <v>0</v>
          </cell>
        </row>
        <row r="143">
          <cell r="A143">
            <v>222206</v>
          </cell>
          <cell r="B143" t="str">
            <v>Syndicate Bank, Delhi</v>
          </cell>
          <cell r="C143">
            <v>-34311</v>
          </cell>
          <cell r="D143">
            <v>526318</v>
          </cell>
          <cell r="E143">
            <v>-34310.79</v>
          </cell>
          <cell r="G143">
            <v>-34310.79</v>
          </cell>
          <cell r="H143">
            <v>526318.21</v>
          </cell>
          <cell r="J143">
            <v>-34310.79</v>
          </cell>
          <cell r="K143">
            <v>0</v>
          </cell>
        </row>
        <row r="144">
          <cell r="A144">
            <v>222207</v>
          </cell>
          <cell r="B144" t="str">
            <v>Credit Lyonnais, Service Billing, New Delhi.</v>
          </cell>
          <cell r="C144">
            <v>2124</v>
          </cell>
          <cell r="D144">
            <v>2124</v>
          </cell>
          <cell r="E144">
            <v>2123.89</v>
          </cell>
          <cell r="G144">
            <v>2123.89</v>
          </cell>
          <cell r="H144">
            <v>2123.89</v>
          </cell>
          <cell r="J144">
            <v>2123.89</v>
          </cell>
          <cell r="K144">
            <v>0</v>
          </cell>
        </row>
        <row r="145">
          <cell r="A145">
            <v>222208</v>
          </cell>
          <cell r="B145" t="str">
            <v>Credit Lyonnais - Unpaid Dividend A/c</v>
          </cell>
          <cell r="C145">
            <v>26</v>
          </cell>
          <cell r="D145">
            <v>10</v>
          </cell>
          <cell r="E145">
            <v>26</v>
          </cell>
          <cell r="G145">
            <v>26</v>
          </cell>
          <cell r="H145">
            <v>10</v>
          </cell>
          <cell r="J145">
            <v>26</v>
          </cell>
          <cell r="K145">
            <v>0</v>
          </cell>
        </row>
        <row r="146">
          <cell r="A146">
            <v>222209</v>
          </cell>
          <cell r="B146" t="str">
            <v>ABN Amro Bank Current A/c</v>
          </cell>
          <cell r="C146">
            <v>0</v>
          </cell>
          <cell r="D146">
            <v>0</v>
          </cell>
          <cell r="E146">
            <v>0</v>
          </cell>
          <cell r="G146">
            <v>0</v>
          </cell>
          <cell r="H146">
            <v>0</v>
          </cell>
          <cell r="J146">
            <v>0</v>
          </cell>
          <cell r="K146">
            <v>0</v>
          </cell>
        </row>
        <row r="147">
          <cell r="A147">
            <v>222210</v>
          </cell>
          <cell r="B147" t="str">
            <v>Bank Of Maharashtra Current A/c</v>
          </cell>
          <cell r="C147">
            <v>0</v>
          </cell>
          <cell r="D147">
            <v>1737180</v>
          </cell>
          <cell r="E147">
            <v>0</v>
          </cell>
          <cell r="G147">
            <v>0</v>
          </cell>
          <cell r="H147">
            <v>1737180</v>
          </cell>
          <cell r="J147">
            <v>0</v>
          </cell>
          <cell r="K147">
            <v>0</v>
          </cell>
        </row>
        <row r="148">
          <cell r="A148">
            <v>222211</v>
          </cell>
          <cell r="B148" t="str">
            <v>Credit Lyonnais - Dividend Current A/c</v>
          </cell>
          <cell r="C148">
            <v>0</v>
          </cell>
          <cell r="D148">
            <v>0</v>
          </cell>
          <cell r="E148">
            <v>0</v>
          </cell>
          <cell r="G148">
            <v>0</v>
          </cell>
          <cell r="H148">
            <v>0</v>
          </cell>
          <cell r="J148">
            <v>0</v>
          </cell>
          <cell r="K148">
            <v>0</v>
          </cell>
        </row>
        <row r="149">
          <cell r="A149">
            <v>222301</v>
          </cell>
          <cell r="B149" t="str">
            <v>Cheques in hand</v>
          </cell>
          <cell r="C149">
            <v>28365658</v>
          </cell>
          <cell r="D149">
            <v>17243118</v>
          </cell>
          <cell r="E149">
            <v>28365657.969999999</v>
          </cell>
          <cell r="G149">
            <v>28365657.969999999</v>
          </cell>
          <cell r="H149">
            <v>17243118.02</v>
          </cell>
          <cell r="J149">
            <v>28365657.969999999</v>
          </cell>
          <cell r="K149">
            <v>0</v>
          </cell>
        </row>
        <row r="150">
          <cell r="A150">
            <v>223001</v>
          </cell>
          <cell r="B150" t="str">
            <v>Interest accrued on Fixed Deposit</v>
          </cell>
          <cell r="C150">
            <v>90060</v>
          </cell>
          <cell r="D150">
            <v>68475</v>
          </cell>
          <cell r="E150">
            <v>90060.18</v>
          </cell>
          <cell r="G150">
            <v>90060.18</v>
          </cell>
          <cell r="H150">
            <v>68474.8</v>
          </cell>
          <cell r="J150">
            <v>90060.18</v>
          </cell>
          <cell r="K150">
            <v>0</v>
          </cell>
        </row>
        <row r="151">
          <cell r="A151">
            <v>223101</v>
          </cell>
          <cell r="B151" t="str">
            <v>Insurance claim recoverable - VEHICLES</v>
          </cell>
          <cell r="C151">
            <v>128912</v>
          </cell>
          <cell r="D151">
            <v>4019</v>
          </cell>
          <cell r="E151">
            <v>128912</v>
          </cell>
          <cell r="G151">
            <v>128912</v>
          </cell>
          <cell r="H151">
            <v>4019</v>
          </cell>
          <cell r="J151">
            <v>128912</v>
          </cell>
          <cell r="K151">
            <v>0</v>
          </cell>
        </row>
        <row r="152">
          <cell r="A152">
            <v>223102</v>
          </cell>
          <cell r="B152" t="str">
            <v>Insurance claim recoverable - Laptops / Cellphones</v>
          </cell>
          <cell r="C152">
            <v>60061</v>
          </cell>
          <cell r="D152">
            <v>48191</v>
          </cell>
          <cell r="E152">
            <v>60061</v>
          </cell>
          <cell r="G152">
            <v>60061</v>
          </cell>
          <cell r="H152">
            <v>48191</v>
          </cell>
          <cell r="J152">
            <v>60061</v>
          </cell>
          <cell r="K152">
            <v>0</v>
          </cell>
        </row>
        <row r="153">
          <cell r="A153">
            <v>223103</v>
          </cell>
          <cell r="B153" t="str">
            <v>Insurance claim recoverable - MARINE</v>
          </cell>
          <cell r="C153">
            <v>0</v>
          </cell>
          <cell r="D153">
            <v>49730</v>
          </cell>
          <cell r="E153">
            <v>0</v>
          </cell>
          <cell r="G153">
            <v>0</v>
          </cell>
          <cell r="H153">
            <v>49730</v>
          </cell>
          <cell r="J153">
            <v>0</v>
          </cell>
          <cell r="K153">
            <v>0</v>
          </cell>
        </row>
        <row r="154">
          <cell r="A154">
            <v>223104</v>
          </cell>
          <cell r="B154" t="str">
            <v>DOT Claims recoverable</v>
          </cell>
          <cell r="C154">
            <v>0</v>
          </cell>
          <cell r="D154">
            <v>0</v>
          </cell>
          <cell r="E154">
            <v>0</v>
          </cell>
          <cell r="G154">
            <v>0</v>
          </cell>
          <cell r="H154">
            <v>0</v>
          </cell>
          <cell r="J154">
            <v>0</v>
          </cell>
          <cell r="K154">
            <v>0</v>
          </cell>
        </row>
        <row r="155">
          <cell r="A155">
            <v>223105</v>
          </cell>
          <cell r="B155" t="str">
            <v>Miscellaneous  claims recoverable</v>
          </cell>
          <cell r="C155">
            <v>2204393</v>
          </cell>
          <cell r="D155">
            <v>2204393</v>
          </cell>
          <cell r="E155">
            <v>2204393</v>
          </cell>
          <cell r="G155">
            <v>2204393</v>
          </cell>
          <cell r="H155">
            <v>2204393</v>
          </cell>
          <cell r="J155">
            <v>2204393</v>
          </cell>
          <cell r="K155">
            <v>0</v>
          </cell>
        </row>
        <row r="156">
          <cell r="A156">
            <v>224001</v>
          </cell>
          <cell r="B156" t="str">
            <v>Employee Expense Advance Special GL</v>
          </cell>
          <cell r="C156">
            <v>58022</v>
          </cell>
          <cell r="D156">
            <v>1187718</v>
          </cell>
          <cell r="E156">
            <v>58021.5</v>
          </cell>
          <cell r="G156">
            <v>58021.5</v>
          </cell>
          <cell r="H156">
            <v>1187718.29</v>
          </cell>
          <cell r="J156">
            <v>58021.5</v>
          </cell>
          <cell r="K156">
            <v>0</v>
          </cell>
        </row>
        <row r="157">
          <cell r="A157">
            <v>224002</v>
          </cell>
          <cell r="B157" t="str">
            <v>Employee Travel Advance Special GL</v>
          </cell>
          <cell r="C157">
            <v>1100472</v>
          </cell>
          <cell r="D157">
            <v>2857019</v>
          </cell>
          <cell r="E157">
            <v>1100472</v>
          </cell>
          <cell r="G157">
            <v>1100472</v>
          </cell>
          <cell r="H157">
            <v>2857019.25</v>
          </cell>
          <cell r="J157">
            <v>1100472</v>
          </cell>
          <cell r="K157">
            <v>0</v>
          </cell>
        </row>
        <row r="158">
          <cell r="A158">
            <v>224003</v>
          </cell>
          <cell r="B158" t="str">
            <v>Employee Imprest  Advance Special GL</v>
          </cell>
          <cell r="C158">
            <v>311422</v>
          </cell>
          <cell r="D158">
            <v>69579</v>
          </cell>
          <cell r="E158">
            <v>311421.90000000002</v>
          </cell>
          <cell r="G158">
            <v>311421.90000000002</v>
          </cell>
          <cell r="H158">
            <v>69579.25</v>
          </cell>
          <cell r="J158">
            <v>311421.90000000002</v>
          </cell>
          <cell r="K158">
            <v>0</v>
          </cell>
        </row>
        <row r="159">
          <cell r="A159">
            <v>224004</v>
          </cell>
          <cell r="B159" t="str">
            <v>Employee Soft Loan Special GL</v>
          </cell>
          <cell r="C159">
            <v>162685</v>
          </cell>
          <cell r="D159">
            <v>272000</v>
          </cell>
          <cell r="E159">
            <v>162685</v>
          </cell>
          <cell r="G159">
            <v>162685</v>
          </cell>
          <cell r="H159">
            <v>272000</v>
          </cell>
          <cell r="J159">
            <v>162685</v>
          </cell>
          <cell r="K159">
            <v>0</v>
          </cell>
        </row>
        <row r="160">
          <cell r="A160">
            <v>224005</v>
          </cell>
          <cell r="B160" t="str">
            <v>Employee Loan (Confidential) Special GL</v>
          </cell>
          <cell r="C160">
            <v>568750</v>
          </cell>
          <cell r="D160">
            <v>1043250</v>
          </cell>
          <cell r="E160">
            <v>568750</v>
          </cell>
          <cell r="G160">
            <v>568750</v>
          </cell>
          <cell r="H160">
            <v>1043250</v>
          </cell>
          <cell r="J160">
            <v>568750</v>
          </cell>
          <cell r="K160">
            <v>0</v>
          </cell>
        </row>
        <row r="161">
          <cell r="A161">
            <v>224006</v>
          </cell>
          <cell r="B161" t="str">
            <v>Employee Ticket Advance Special GL</v>
          </cell>
          <cell r="C161">
            <v>631096</v>
          </cell>
          <cell r="D161">
            <v>3862494</v>
          </cell>
          <cell r="E161">
            <v>631096</v>
          </cell>
          <cell r="G161">
            <v>631096</v>
          </cell>
          <cell r="H161">
            <v>3862494.11</v>
          </cell>
          <cell r="J161">
            <v>631096</v>
          </cell>
          <cell r="K161">
            <v>0</v>
          </cell>
        </row>
        <row r="162">
          <cell r="A162">
            <v>224007</v>
          </cell>
          <cell r="B162" t="str">
            <v>Employee Salary  Advance Special GL</v>
          </cell>
          <cell r="C162">
            <v>64244</v>
          </cell>
          <cell r="D162">
            <v>82718</v>
          </cell>
          <cell r="E162">
            <v>64244</v>
          </cell>
          <cell r="G162">
            <v>64244</v>
          </cell>
          <cell r="H162">
            <v>82718</v>
          </cell>
          <cell r="J162">
            <v>64244</v>
          </cell>
          <cell r="K162">
            <v>0</v>
          </cell>
        </row>
        <row r="163">
          <cell r="A163">
            <v>224021</v>
          </cell>
          <cell r="B163" t="str">
            <v>Rent Paid in Advance - Office Leases</v>
          </cell>
          <cell r="C163">
            <v>644012</v>
          </cell>
          <cell r="D163">
            <v>1458340</v>
          </cell>
          <cell r="E163">
            <v>644012</v>
          </cell>
          <cell r="G163">
            <v>644012</v>
          </cell>
          <cell r="H163">
            <v>1458340</v>
          </cell>
          <cell r="J163">
            <v>644012</v>
          </cell>
          <cell r="K163">
            <v>0</v>
          </cell>
        </row>
        <row r="164">
          <cell r="A164">
            <v>224022</v>
          </cell>
          <cell r="B164" t="str">
            <v>Rent Paid in Advance - Residential Leases</v>
          </cell>
          <cell r="C164">
            <v>482200</v>
          </cell>
          <cell r="D164">
            <v>135786</v>
          </cell>
          <cell r="E164">
            <v>482200</v>
          </cell>
          <cell r="G164">
            <v>482200</v>
          </cell>
          <cell r="H164">
            <v>135786</v>
          </cell>
          <cell r="J164">
            <v>482200</v>
          </cell>
          <cell r="K164">
            <v>0</v>
          </cell>
        </row>
        <row r="165">
          <cell r="A165">
            <v>224031</v>
          </cell>
          <cell r="B165" t="str">
            <v>Prepaid Expenses</v>
          </cell>
          <cell r="C165">
            <v>9642802</v>
          </cell>
          <cell r="D165">
            <v>5179291</v>
          </cell>
          <cell r="E165">
            <v>9642802.4299999997</v>
          </cell>
          <cell r="G165">
            <v>9642802.4299999997</v>
          </cell>
          <cell r="H165">
            <v>5179291.01</v>
          </cell>
          <cell r="J165">
            <v>9642802.4299999997</v>
          </cell>
          <cell r="K165">
            <v>0</v>
          </cell>
        </row>
        <row r="166">
          <cell r="A166">
            <v>224032</v>
          </cell>
          <cell r="B166" t="str">
            <v>Prepaid Insurance</v>
          </cell>
          <cell r="C166">
            <v>7599747</v>
          </cell>
          <cell r="D166">
            <v>7069833</v>
          </cell>
          <cell r="E166">
            <v>7599746.9400000004</v>
          </cell>
          <cell r="G166">
            <v>7599746.9400000004</v>
          </cell>
          <cell r="H166">
            <v>7069833</v>
          </cell>
          <cell r="J166">
            <v>7599746.9400000004</v>
          </cell>
          <cell r="K166">
            <v>0</v>
          </cell>
        </row>
        <row r="167">
          <cell r="A167">
            <v>224033</v>
          </cell>
          <cell r="B167" t="str">
            <v>PRE PAID TRANSPONDER FEE</v>
          </cell>
          <cell r="C167">
            <v>59681950</v>
          </cell>
          <cell r="D167">
            <v>11081361</v>
          </cell>
          <cell r="E167">
            <v>59681950</v>
          </cell>
          <cell r="G167">
            <v>59681950</v>
          </cell>
          <cell r="H167">
            <v>11081361</v>
          </cell>
          <cell r="J167">
            <v>59681950</v>
          </cell>
          <cell r="K167">
            <v>0</v>
          </cell>
        </row>
        <row r="168">
          <cell r="A168">
            <v>224041</v>
          </cell>
          <cell r="B168" t="str">
            <v>Sales Tax Deposit</v>
          </cell>
          <cell r="C168">
            <v>6692621</v>
          </cell>
          <cell r="D168">
            <v>3042478</v>
          </cell>
          <cell r="E168">
            <v>6692621</v>
          </cell>
          <cell r="G168">
            <v>6692621</v>
          </cell>
          <cell r="H168">
            <v>3042478</v>
          </cell>
          <cell r="J168">
            <v>6692621</v>
          </cell>
          <cell r="K168">
            <v>0</v>
          </cell>
        </row>
        <row r="169">
          <cell r="A169">
            <v>224042</v>
          </cell>
          <cell r="B169" t="str">
            <v>Customs Duty Recoverable</v>
          </cell>
          <cell r="C169">
            <v>2500000</v>
          </cell>
          <cell r="D169">
            <v>2500000</v>
          </cell>
          <cell r="E169">
            <v>2500000</v>
          </cell>
          <cell r="G169">
            <v>2500000</v>
          </cell>
          <cell r="H169">
            <v>2500000</v>
          </cell>
          <cell r="J169">
            <v>2500000</v>
          </cell>
          <cell r="K169">
            <v>0</v>
          </cell>
        </row>
        <row r="170">
          <cell r="A170">
            <v>224051</v>
          </cell>
          <cell r="B170" t="str">
            <v>Freight recoverable - Customers</v>
          </cell>
          <cell r="C170">
            <v>772207</v>
          </cell>
          <cell r="D170">
            <v>0</v>
          </cell>
          <cell r="E170">
            <v>772207</v>
          </cell>
          <cell r="G170">
            <v>772207</v>
          </cell>
          <cell r="H170">
            <v>0</v>
          </cell>
          <cell r="J170">
            <v>772207</v>
          </cell>
          <cell r="K170">
            <v>0</v>
          </cell>
        </row>
        <row r="171">
          <cell r="A171">
            <v>224052</v>
          </cell>
          <cell r="B171" t="str">
            <v>Octroi recoverable - Customers</v>
          </cell>
          <cell r="C171">
            <v>1387377</v>
          </cell>
          <cell r="D171">
            <v>-257732</v>
          </cell>
          <cell r="E171">
            <v>1387377</v>
          </cell>
          <cell r="G171">
            <v>1387377</v>
          </cell>
          <cell r="H171">
            <v>-257732.26</v>
          </cell>
          <cell r="J171">
            <v>1387377</v>
          </cell>
          <cell r="K171">
            <v>0</v>
          </cell>
        </row>
        <row r="172">
          <cell r="A172">
            <v>224053</v>
          </cell>
          <cell r="B172" t="str">
            <v>Expenses  recoverable - Customers</v>
          </cell>
          <cell r="C172">
            <v>1823611</v>
          </cell>
          <cell r="D172">
            <v>3278127</v>
          </cell>
          <cell r="E172">
            <v>1823611</v>
          </cell>
          <cell r="G172">
            <v>1823611</v>
          </cell>
          <cell r="H172">
            <v>3278127</v>
          </cell>
          <cell r="J172">
            <v>1823611</v>
          </cell>
          <cell r="K172">
            <v>0</v>
          </cell>
        </row>
        <row r="173">
          <cell r="A173">
            <v>224054</v>
          </cell>
          <cell r="B173" t="str">
            <v>IDL - Expenses recoverable from customers</v>
          </cell>
          <cell r="C173">
            <v>0</v>
          </cell>
          <cell r="D173">
            <v>0</v>
          </cell>
          <cell r="E173">
            <v>0</v>
          </cell>
          <cell r="G173">
            <v>0</v>
          </cell>
          <cell r="H173">
            <v>0</v>
          </cell>
          <cell r="J173">
            <v>0</v>
          </cell>
          <cell r="K173">
            <v>0</v>
          </cell>
        </row>
        <row r="174">
          <cell r="A174">
            <v>224061</v>
          </cell>
          <cell r="B174" t="str">
            <v>Advance Wealth Tax</v>
          </cell>
          <cell r="C174">
            <v>85163</v>
          </cell>
          <cell r="D174">
            <v>67443</v>
          </cell>
          <cell r="E174">
            <v>85163</v>
          </cell>
          <cell r="G174">
            <v>85163</v>
          </cell>
          <cell r="H174">
            <v>67443</v>
          </cell>
          <cell r="J174">
            <v>85163</v>
          </cell>
          <cell r="K174">
            <v>0</v>
          </cell>
        </row>
        <row r="175">
          <cell r="A175">
            <v>224101</v>
          </cell>
          <cell r="B175" t="str">
            <v>Vendor Down Payment  Revenue Special GL</v>
          </cell>
          <cell r="C175">
            <v>12678886</v>
          </cell>
          <cell r="D175">
            <v>6604212</v>
          </cell>
          <cell r="E175">
            <v>12678885.859999999</v>
          </cell>
          <cell r="G175">
            <v>12678885.859999999</v>
          </cell>
          <cell r="H175">
            <v>6604211.7000000002</v>
          </cell>
          <cell r="J175">
            <v>12678885.859999999</v>
          </cell>
          <cell r="K175">
            <v>0</v>
          </cell>
        </row>
        <row r="176">
          <cell r="A176">
            <v>224102</v>
          </cell>
          <cell r="B176" t="str">
            <v>Advance for Customs Duty</v>
          </cell>
          <cell r="C176">
            <v>1528545</v>
          </cell>
          <cell r="D176">
            <v>5184699</v>
          </cell>
          <cell r="E176">
            <v>1528544.76</v>
          </cell>
          <cell r="G176">
            <v>1528544.76</v>
          </cell>
          <cell r="H176">
            <v>5184699</v>
          </cell>
          <cell r="J176">
            <v>1528544.76</v>
          </cell>
          <cell r="K176">
            <v>0</v>
          </cell>
        </row>
        <row r="177">
          <cell r="A177">
            <v>224104</v>
          </cell>
          <cell r="B177" t="str">
            <v>Advance for  Additional Duty</v>
          </cell>
          <cell r="C177">
            <v>0</v>
          </cell>
          <cell r="D177">
            <v>0</v>
          </cell>
          <cell r="E177">
            <v>0</v>
          </cell>
          <cell r="G177">
            <v>0</v>
          </cell>
          <cell r="H177">
            <v>0</v>
          </cell>
          <cell r="J177">
            <v>0</v>
          </cell>
          <cell r="K177">
            <v>0</v>
          </cell>
        </row>
        <row r="178">
          <cell r="A178">
            <v>224105</v>
          </cell>
          <cell r="B178" t="str">
            <v>Advance for  SAD</v>
          </cell>
          <cell r="C178">
            <v>0</v>
          </cell>
          <cell r="D178">
            <v>0</v>
          </cell>
          <cell r="E178">
            <v>0</v>
          </cell>
          <cell r="G178">
            <v>0</v>
          </cell>
          <cell r="H178">
            <v>0</v>
          </cell>
          <cell r="J178">
            <v>0</v>
          </cell>
          <cell r="K178">
            <v>0</v>
          </cell>
        </row>
        <row r="179">
          <cell r="A179">
            <v>224106</v>
          </cell>
          <cell r="B179" t="str">
            <v>Advance for  Loading</v>
          </cell>
          <cell r="C179">
            <v>0</v>
          </cell>
          <cell r="D179">
            <v>6189</v>
          </cell>
          <cell r="E179">
            <v>0</v>
          </cell>
          <cell r="G179">
            <v>0</v>
          </cell>
          <cell r="H179">
            <v>6189</v>
          </cell>
          <cell r="J179">
            <v>0</v>
          </cell>
          <cell r="K179">
            <v>0</v>
          </cell>
        </row>
        <row r="180">
          <cell r="A180">
            <v>224108</v>
          </cell>
          <cell r="B180" t="str">
            <v>Vendor Down Payment  Capital Special GL</v>
          </cell>
          <cell r="C180">
            <v>2204970</v>
          </cell>
          <cell r="D180">
            <v>717925</v>
          </cell>
          <cell r="E180">
            <v>2204970</v>
          </cell>
          <cell r="G180">
            <v>2204970</v>
          </cell>
          <cell r="H180">
            <v>717925</v>
          </cell>
          <cell r="J180">
            <v>2204970</v>
          </cell>
          <cell r="K180">
            <v>0</v>
          </cell>
        </row>
        <row r="181">
          <cell r="A181">
            <v>224109</v>
          </cell>
          <cell r="B181" t="str">
            <v>HECL Employees Stock Options Trust</v>
          </cell>
          <cell r="C181">
            <v>1000</v>
          </cell>
          <cell r="D181">
            <v>1000</v>
          </cell>
          <cell r="E181">
            <v>1000</v>
          </cell>
          <cell r="G181">
            <v>1000</v>
          </cell>
          <cell r="H181">
            <v>1000</v>
          </cell>
          <cell r="J181">
            <v>1000</v>
          </cell>
          <cell r="K181">
            <v>0</v>
          </cell>
        </row>
        <row r="182">
          <cell r="A182">
            <v>224201</v>
          </cell>
          <cell r="B182" t="str">
            <v>Deposit with Customs - SVB Deposits.</v>
          </cell>
          <cell r="C182">
            <v>20617649</v>
          </cell>
          <cell r="D182">
            <v>20150671</v>
          </cell>
          <cell r="E182">
            <v>20617648.969999999</v>
          </cell>
          <cell r="G182">
            <v>20617648.969999999</v>
          </cell>
          <cell r="H182">
            <v>20150670.969999999</v>
          </cell>
          <cell r="J182">
            <v>20617648.969999999</v>
          </cell>
          <cell r="K182">
            <v>0</v>
          </cell>
        </row>
        <row r="183">
          <cell r="A183">
            <v>224301</v>
          </cell>
          <cell r="B183" t="str">
            <v>Earnest Money with Customers</v>
          </cell>
          <cell r="C183">
            <v>7378750</v>
          </cell>
          <cell r="D183">
            <v>12310750</v>
          </cell>
          <cell r="E183">
            <v>7378750</v>
          </cell>
          <cell r="G183">
            <v>7378750</v>
          </cell>
          <cell r="H183">
            <v>12310750</v>
          </cell>
          <cell r="J183">
            <v>7378750</v>
          </cell>
          <cell r="K183">
            <v>0</v>
          </cell>
        </row>
        <row r="184">
          <cell r="A184">
            <v>224302</v>
          </cell>
          <cell r="B184" t="str">
            <v>Security  Deposit - Office Leases</v>
          </cell>
          <cell r="C184">
            <v>10560136</v>
          </cell>
          <cell r="D184">
            <v>10222136</v>
          </cell>
          <cell r="E184">
            <v>10560136</v>
          </cell>
          <cell r="G184">
            <v>10560136</v>
          </cell>
          <cell r="H184">
            <v>10222136</v>
          </cell>
          <cell r="J184">
            <v>10560136</v>
          </cell>
          <cell r="K184">
            <v>0</v>
          </cell>
        </row>
        <row r="185">
          <cell r="A185">
            <v>224303</v>
          </cell>
          <cell r="B185" t="str">
            <v>Security  Deposit - Employee Residences</v>
          </cell>
          <cell r="C185">
            <v>2489450</v>
          </cell>
          <cell r="D185">
            <v>2788200</v>
          </cell>
          <cell r="E185">
            <v>2489450</v>
          </cell>
          <cell r="G185">
            <v>2489450</v>
          </cell>
          <cell r="H185">
            <v>2788200</v>
          </cell>
          <cell r="J185">
            <v>2489450</v>
          </cell>
          <cell r="K185">
            <v>0</v>
          </cell>
        </row>
        <row r="186">
          <cell r="A186">
            <v>224304</v>
          </cell>
          <cell r="B186" t="str">
            <v>Security  Deposit - Others</v>
          </cell>
          <cell r="C186">
            <v>1936345</v>
          </cell>
          <cell r="D186">
            <v>2626057</v>
          </cell>
          <cell r="E186">
            <v>1936345</v>
          </cell>
          <cell r="G186">
            <v>1936345</v>
          </cell>
          <cell r="H186">
            <v>2626057</v>
          </cell>
          <cell r="J186">
            <v>1936345</v>
          </cell>
          <cell r="K186">
            <v>0</v>
          </cell>
        </row>
        <row r="187">
          <cell r="A187">
            <v>224305</v>
          </cell>
          <cell r="B187" t="str">
            <v>Telephone Deposit</v>
          </cell>
          <cell r="C187">
            <v>71523</v>
          </cell>
          <cell r="D187">
            <v>1086023</v>
          </cell>
          <cell r="E187">
            <v>71523</v>
          </cell>
          <cell r="G187">
            <v>71523</v>
          </cell>
          <cell r="H187">
            <v>1086023</v>
          </cell>
          <cell r="J187">
            <v>71523</v>
          </cell>
          <cell r="K187">
            <v>0</v>
          </cell>
        </row>
        <row r="188">
          <cell r="A188">
            <v>224401</v>
          </cell>
          <cell r="B188" t="str">
            <v>Advance Income Tax</v>
          </cell>
          <cell r="C188">
            <v>167519402</v>
          </cell>
          <cell r="D188">
            <v>162627758</v>
          </cell>
          <cell r="E188">
            <v>167519402</v>
          </cell>
          <cell r="G188">
            <v>167519402</v>
          </cell>
          <cell r="H188">
            <v>162627758</v>
          </cell>
          <cell r="J188">
            <v>167519402</v>
          </cell>
          <cell r="K188">
            <v>0</v>
          </cell>
        </row>
        <row r="189">
          <cell r="A189">
            <v>224402</v>
          </cell>
          <cell r="B189" t="str">
            <v>Income Tax Refund</v>
          </cell>
          <cell r="C189">
            <v>-2163459</v>
          </cell>
          <cell r="D189">
            <v>-2163459</v>
          </cell>
          <cell r="E189">
            <v>-2163459</v>
          </cell>
          <cell r="G189">
            <v>-2163459</v>
          </cell>
          <cell r="H189">
            <v>-2163459</v>
          </cell>
          <cell r="J189">
            <v>-2163459</v>
          </cell>
          <cell r="K189">
            <v>0</v>
          </cell>
        </row>
        <row r="190">
          <cell r="A190">
            <v>224403</v>
          </cell>
          <cell r="B190" t="str">
            <v>TDS BY CUSTOMERS</v>
          </cell>
          <cell r="C190">
            <v>79719900</v>
          </cell>
          <cell r="D190">
            <v>53522519</v>
          </cell>
          <cell r="E190">
            <v>79719899.989999995</v>
          </cell>
          <cell r="G190">
            <v>79719899.989999995</v>
          </cell>
          <cell r="H190">
            <v>53522518.659999996</v>
          </cell>
          <cell r="J190">
            <v>79719899.989999995</v>
          </cell>
          <cell r="K190">
            <v>0</v>
          </cell>
        </row>
        <row r="191">
          <cell r="A191">
            <v>224404</v>
          </cell>
          <cell r="B191" t="str">
            <v>WORK CONTRACT TAX DEDUCTED AT SOURCE BY CUSTOMERS</v>
          </cell>
          <cell r="C191">
            <v>950767</v>
          </cell>
          <cell r="D191">
            <v>0</v>
          </cell>
          <cell r="E191">
            <v>950766.5</v>
          </cell>
          <cell r="G191">
            <v>950766.5</v>
          </cell>
          <cell r="H191">
            <v>0</v>
          </cell>
          <cell r="J191">
            <v>950766.5</v>
          </cell>
          <cell r="K191">
            <v>0</v>
          </cell>
        </row>
        <row r="192">
          <cell r="A192">
            <v>224501</v>
          </cell>
          <cell r="B192" t="str">
            <v>Provision for Doubtful Advances</v>
          </cell>
          <cell r="C192">
            <v>-4716957</v>
          </cell>
          <cell r="D192">
            <v>-586353</v>
          </cell>
          <cell r="E192">
            <v>-4716957.4400000004</v>
          </cell>
          <cell r="G192">
            <v>-4716957.4400000004</v>
          </cell>
          <cell r="H192">
            <v>-586353.43999999994</v>
          </cell>
          <cell r="J192">
            <v>-4716957.4400000004</v>
          </cell>
          <cell r="K192">
            <v>0</v>
          </cell>
        </row>
        <row r="193">
          <cell r="A193">
            <v>224601</v>
          </cell>
          <cell r="B193" t="str">
            <v>Credit Lyonnais, Mumbai, Clearing A/c.</v>
          </cell>
          <cell r="C193">
            <v>-931596</v>
          </cell>
          <cell r="D193">
            <v>108839</v>
          </cell>
          <cell r="E193">
            <v>-931595.55</v>
          </cell>
          <cell r="G193">
            <v>-931595.55</v>
          </cell>
          <cell r="H193">
            <v>108838.93</v>
          </cell>
          <cell r="J193">
            <v>-931595.55</v>
          </cell>
          <cell r="K193">
            <v>0</v>
          </cell>
        </row>
        <row r="194">
          <cell r="A194">
            <v>224602</v>
          </cell>
          <cell r="B194" t="str">
            <v>Centurion Bank, Delhi, Clearing A/c. (Current)</v>
          </cell>
          <cell r="C194">
            <v>4334850</v>
          </cell>
          <cell r="D194">
            <v>5943731</v>
          </cell>
          <cell r="E194">
            <v>4334850.34</v>
          </cell>
          <cell r="G194">
            <v>4334850.34</v>
          </cell>
          <cell r="H194">
            <v>5943731.4000000004</v>
          </cell>
          <cell r="J194">
            <v>4334850.34</v>
          </cell>
          <cell r="K194">
            <v>0</v>
          </cell>
        </row>
        <row r="195">
          <cell r="A195">
            <v>224604</v>
          </cell>
          <cell r="B195" t="str">
            <v>Hongkong Bank, Cal, Clearing A/c. (Current A/c.)</v>
          </cell>
          <cell r="C195">
            <v>0</v>
          </cell>
          <cell r="D195">
            <v>0</v>
          </cell>
          <cell r="E195">
            <v>0</v>
          </cell>
          <cell r="G195">
            <v>0</v>
          </cell>
          <cell r="H195">
            <v>0</v>
          </cell>
          <cell r="J195">
            <v>0</v>
          </cell>
          <cell r="K195">
            <v>0</v>
          </cell>
        </row>
        <row r="196">
          <cell r="A196">
            <v>224605</v>
          </cell>
          <cell r="B196" t="str">
            <v>ANZ Grindlays, Bangalore, Clearing A/c. (Current)</v>
          </cell>
          <cell r="C196">
            <v>0</v>
          </cell>
          <cell r="D196">
            <v>0</v>
          </cell>
          <cell r="E196">
            <v>0</v>
          </cell>
          <cell r="G196">
            <v>0</v>
          </cell>
          <cell r="H196">
            <v>0</v>
          </cell>
          <cell r="J196">
            <v>0</v>
          </cell>
          <cell r="K196">
            <v>0</v>
          </cell>
        </row>
        <row r="197">
          <cell r="A197">
            <v>224606</v>
          </cell>
          <cell r="B197" t="str">
            <v>ABN Amro Bank Clearing A/c (Current A/C)</v>
          </cell>
          <cell r="C197">
            <v>394620</v>
          </cell>
          <cell r="D197">
            <v>257465</v>
          </cell>
          <cell r="E197">
            <v>394620.45</v>
          </cell>
          <cell r="G197">
            <v>394620.45</v>
          </cell>
          <cell r="H197">
            <v>257464.74</v>
          </cell>
          <cell r="J197">
            <v>394620.45</v>
          </cell>
          <cell r="K197">
            <v>0</v>
          </cell>
        </row>
        <row r="198">
          <cell r="A198">
            <v>224701</v>
          </cell>
          <cell r="B198" t="str">
            <v>Balance with Department of Telecommunication</v>
          </cell>
          <cell r="C198">
            <v>100938660</v>
          </cell>
          <cell r="D198">
            <v>100938660</v>
          </cell>
          <cell r="E198">
            <v>100938660</v>
          </cell>
          <cell r="G198">
            <v>100938660</v>
          </cell>
          <cell r="H198">
            <v>100938660</v>
          </cell>
          <cell r="J198">
            <v>100938660</v>
          </cell>
          <cell r="K198">
            <v>0</v>
          </cell>
        </row>
        <row r="199">
          <cell r="A199">
            <v>230001</v>
          </cell>
          <cell r="B199" t="str">
            <v>OQPSF Expenses not written off</v>
          </cell>
          <cell r="C199">
            <v>14571538</v>
          </cell>
          <cell r="D199">
            <v>14571538</v>
          </cell>
          <cell r="E199">
            <v>14571538</v>
          </cell>
          <cell r="G199">
            <v>14571538</v>
          </cell>
          <cell r="H199">
            <v>14571538</v>
          </cell>
          <cell r="J199">
            <v>14571538</v>
          </cell>
          <cell r="K199">
            <v>0</v>
          </cell>
        </row>
        <row r="200">
          <cell r="A200">
            <v>230002</v>
          </cell>
          <cell r="B200" t="str">
            <v>EBS Expenditure not written off</v>
          </cell>
          <cell r="C200">
            <v>0</v>
          </cell>
          <cell r="D200">
            <v>0</v>
          </cell>
          <cell r="E200">
            <v>0</v>
          </cell>
          <cell r="G200">
            <v>0</v>
          </cell>
          <cell r="H200">
            <v>0</v>
          </cell>
          <cell r="J200">
            <v>0</v>
          </cell>
          <cell r="K200">
            <v>0</v>
          </cell>
        </row>
        <row r="201">
          <cell r="A201">
            <v>230101</v>
          </cell>
          <cell r="B201" t="str">
            <v>Accumulated OQPSK expenses written off</v>
          </cell>
          <cell r="C201">
            <v>-13842963</v>
          </cell>
          <cell r="D201">
            <v>-10928655</v>
          </cell>
          <cell r="E201">
            <v>-13842963</v>
          </cell>
          <cell r="G201">
            <v>-13842963</v>
          </cell>
          <cell r="H201">
            <v>-10928655</v>
          </cell>
          <cell r="J201">
            <v>-13842963</v>
          </cell>
          <cell r="K201">
            <v>0</v>
          </cell>
        </row>
        <row r="202">
          <cell r="A202">
            <v>240001</v>
          </cell>
          <cell r="B202" t="str">
            <v>Deferred Tax Asset</v>
          </cell>
          <cell r="C202">
            <v>17448108</v>
          </cell>
          <cell r="D202">
            <v>5432824</v>
          </cell>
          <cell r="E202">
            <v>5432824</v>
          </cell>
          <cell r="G202">
            <v>17448108</v>
          </cell>
          <cell r="H202">
            <v>5432824</v>
          </cell>
          <cell r="J202">
            <v>5432824</v>
          </cell>
          <cell r="K202">
            <v>12015284</v>
          </cell>
        </row>
        <row r="203">
          <cell r="A203">
            <v>290000</v>
          </cell>
          <cell r="B203" t="str">
            <v>Vendor Advance Contra</v>
          </cell>
          <cell r="C203">
            <v>0</v>
          </cell>
          <cell r="D203">
            <v>1</v>
          </cell>
          <cell r="E203">
            <v>0</v>
          </cell>
          <cell r="G203">
            <v>0</v>
          </cell>
          <cell r="H203">
            <v>1</v>
          </cell>
          <cell r="J203">
            <v>0</v>
          </cell>
          <cell r="K203">
            <v>0</v>
          </cell>
        </row>
        <row r="204">
          <cell r="A204">
            <v>300001</v>
          </cell>
          <cell r="B204" t="str">
            <v>Hardware Sales-Domestic-Networking</v>
          </cell>
          <cell r="C204">
            <v>-373270680</v>
          </cell>
          <cell r="D204">
            <v>-451681467</v>
          </cell>
          <cell r="E204">
            <v>-373270680.30000001</v>
          </cell>
          <cell r="G204">
            <v>-373270680.30000001</v>
          </cell>
          <cell r="H204">
            <v>-451681467.44</v>
          </cell>
          <cell r="J204">
            <v>-373270680.30000001</v>
          </cell>
          <cell r="K204">
            <v>0</v>
          </cell>
        </row>
        <row r="205">
          <cell r="A205">
            <v>300002</v>
          </cell>
          <cell r="B205" t="str">
            <v>Hardware Sales-Exports-Networking</v>
          </cell>
          <cell r="C205">
            <v>0</v>
          </cell>
          <cell r="D205">
            <v>-2019449</v>
          </cell>
          <cell r="E205">
            <v>0</v>
          </cell>
          <cell r="G205">
            <v>0</v>
          </cell>
          <cell r="H205">
            <v>-2019449</v>
          </cell>
          <cell r="J205">
            <v>0</v>
          </cell>
          <cell r="K205">
            <v>0</v>
          </cell>
        </row>
        <row r="206">
          <cell r="A206">
            <v>300101</v>
          </cell>
          <cell r="B206" t="str">
            <v>Hardware Sales-Domestic-Internet Services</v>
          </cell>
          <cell r="C206">
            <v>0</v>
          </cell>
          <cell r="D206">
            <v>-404000</v>
          </cell>
          <cell r="E206">
            <v>0</v>
          </cell>
          <cell r="G206">
            <v>0</v>
          </cell>
          <cell r="H206">
            <v>-404000</v>
          </cell>
          <cell r="J206">
            <v>0</v>
          </cell>
          <cell r="K206">
            <v>0</v>
          </cell>
        </row>
        <row r="207">
          <cell r="A207">
            <v>301001</v>
          </cell>
          <cell r="B207" t="str">
            <v>Bandwidth-Networking</v>
          </cell>
          <cell r="C207">
            <v>-53521992</v>
          </cell>
          <cell r="D207">
            <v>-144513795</v>
          </cell>
          <cell r="E207">
            <v>-53521991.829999998</v>
          </cell>
          <cell r="G207">
            <v>-53521991.829999998</v>
          </cell>
          <cell r="H207">
            <v>-144513794.53999999</v>
          </cell>
          <cell r="J207">
            <v>-53521991.829999998</v>
          </cell>
          <cell r="K207">
            <v>0</v>
          </cell>
        </row>
        <row r="208">
          <cell r="A208">
            <v>301002</v>
          </cell>
          <cell r="B208" t="str">
            <v>Annual Maintenance Charges-Networking</v>
          </cell>
          <cell r="C208">
            <v>-155194820</v>
          </cell>
          <cell r="D208">
            <v>-130110515</v>
          </cell>
          <cell r="E208">
            <v>-155194819.72999999</v>
          </cell>
          <cell r="G208">
            <v>-155194819.72999999</v>
          </cell>
          <cell r="H208">
            <v>-130110514.64</v>
          </cell>
          <cell r="J208">
            <v>-155194819.72999999</v>
          </cell>
          <cell r="K208">
            <v>0</v>
          </cell>
        </row>
        <row r="209">
          <cell r="A209">
            <v>301003</v>
          </cell>
          <cell r="B209" t="str">
            <v>One time Charges-Networking</v>
          </cell>
          <cell r="C209">
            <v>-57813230</v>
          </cell>
          <cell r="D209">
            <v>-84742759</v>
          </cell>
          <cell r="E209">
            <v>-57813230.310000002</v>
          </cell>
          <cell r="G209">
            <v>-57813230.310000002</v>
          </cell>
          <cell r="H209">
            <v>-84742759.239999995</v>
          </cell>
          <cell r="J209">
            <v>-57813230.310000002</v>
          </cell>
          <cell r="K209">
            <v>0</v>
          </cell>
        </row>
        <row r="210">
          <cell r="A210">
            <v>301004</v>
          </cell>
          <cell r="B210" t="str">
            <v>Network Monitoring - Networking.</v>
          </cell>
          <cell r="C210">
            <v>-29977750</v>
          </cell>
          <cell r="D210">
            <v>-20284282</v>
          </cell>
          <cell r="E210">
            <v>-29977749.940000001</v>
          </cell>
          <cell r="G210">
            <v>-29977749.940000001</v>
          </cell>
          <cell r="H210">
            <v>-20284281.809999999</v>
          </cell>
          <cell r="J210">
            <v>-29977749.940000001</v>
          </cell>
          <cell r="K210">
            <v>0</v>
          </cell>
        </row>
        <row r="211">
          <cell r="A211">
            <v>301005</v>
          </cell>
          <cell r="B211" t="str">
            <v>Shifting Charges-Networking</v>
          </cell>
          <cell r="C211">
            <v>-2536960</v>
          </cell>
          <cell r="D211">
            <v>-540000</v>
          </cell>
          <cell r="E211">
            <v>-2536960</v>
          </cell>
          <cell r="G211">
            <v>-2536960</v>
          </cell>
          <cell r="H211">
            <v>-540000</v>
          </cell>
          <cell r="J211">
            <v>-2536960</v>
          </cell>
          <cell r="K211">
            <v>0</v>
          </cell>
        </row>
        <row r="212">
          <cell r="A212">
            <v>301006</v>
          </cell>
          <cell r="B212" t="str">
            <v>Rental Income-Networking</v>
          </cell>
          <cell r="C212">
            <v>-8731156</v>
          </cell>
          <cell r="D212">
            <v>-8829877</v>
          </cell>
          <cell r="E212">
            <v>-8731156.1699999999</v>
          </cell>
          <cell r="G212">
            <v>-8731156.1699999999</v>
          </cell>
          <cell r="H212">
            <v>-8829877.3200000003</v>
          </cell>
          <cell r="J212">
            <v>-8731156.1699999999</v>
          </cell>
          <cell r="K212">
            <v>0</v>
          </cell>
        </row>
        <row r="213">
          <cell r="A213">
            <v>301007</v>
          </cell>
          <cell r="B213" t="str">
            <v>Manage Network Services - Networking</v>
          </cell>
          <cell r="C213">
            <v>-1712353</v>
          </cell>
          <cell r="D213">
            <v>-1821457</v>
          </cell>
          <cell r="E213">
            <v>-1712353.32</v>
          </cell>
          <cell r="G213">
            <v>-1712353.32</v>
          </cell>
          <cell r="H213">
            <v>-1821457</v>
          </cell>
          <cell r="J213">
            <v>-1712353.32</v>
          </cell>
          <cell r="K213">
            <v>0</v>
          </cell>
        </row>
        <row r="214">
          <cell r="A214">
            <v>301008</v>
          </cell>
          <cell r="B214" t="str">
            <v>Security Services</v>
          </cell>
          <cell r="C214">
            <v>-929174</v>
          </cell>
          <cell r="D214">
            <v>-401288</v>
          </cell>
          <cell r="E214">
            <v>-929174.04</v>
          </cell>
          <cell r="G214">
            <v>-929174.04</v>
          </cell>
          <cell r="H214">
            <v>-401287.63</v>
          </cell>
          <cell r="J214">
            <v>-929174.04</v>
          </cell>
          <cell r="K214">
            <v>0</v>
          </cell>
        </row>
        <row r="215">
          <cell r="A215">
            <v>301012</v>
          </cell>
          <cell r="B215" t="str">
            <v>Global Support-Networking</v>
          </cell>
          <cell r="C215">
            <v>-403044</v>
          </cell>
          <cell r="D215">
            <v>-21581221</v>
          </cell>
          <cell r="E215">
            <v>-403044.24</v>
          </cell>
          <cell r="G215">
            <v>-403044.24</v>
          </cell>
          <cell r="H215">
            <v>-21581221.079999998</v>
          </cell>
          <cell r="J215">
            <v>-403044.24</v>
          </cell>
          <cell r="K215">
            <v>0</v>
          </cell>
        </row>
        <row r="216">
          <cell r="A216">
            <v>301013</v>
          </cell>
          <cell r="B216" t="str">
            <v>Warranty Repairs</v>
          </cell>
          <cell r="C216">
            <v>-7081969</v>
          </cell>
          <cell r="D216">
            <v>-8507322</v>
          </cell>
          <cell r="E216">
            <v>-7081968.8200000003</v>
          </cell>
          <cell r="G216">
            <v>-7081968.8200000003</v>
          </cell>
          <cell r="H216">
            <v>-8507321.5999999996</v>
          </cell>
          <cell r="J216">
            <v>-7081968.8200000003</v>
          </cell>
          <cell r="K216">
            <v>0</v>
          </cell>
        </row>
        <row r="217">
          <cell r="A217">
            <v>301014</v>
          </cell>
          <cell r="B217" t="str">
            <v>Others-Networking</v>
          </cell>
          <cell r="C217">
            <v>-9742938</v>
          </cell>
          <cell r="D217">
            <v>-650416</v>
          </cell>
          <cell r="E217">
            <v>-9742938</v>
          </cell>
          <cell r="G217">
            <v>-9742938</v>
          </cell>
          <cell r="H217">
            <v>-650416</v>
          </cell>
          <cell r="J217">
            <v>-9742938</v>
          </cell>
          <cell r="K217">
            <v>0</v>
          </cell>
        </row>
        <row r="218">
          <cell r="A218">
            <v>301015</v>
          </cell>
          <cell r="B218" t="str">
            <v>Satellite Access Charges-Networking</v>
          </cell>
          <cell r="C218">
            <v>-41412854</v>
          </cell>
          <cell r="D218">
            <v>-75389212</v>
          </cell>
          <cell r="E218">
            <v>-41412854.369999997</v>
          </cell>
          <cell r="G218">
            <v>-41412854.369999997</v>
          </cell>
          <cell r="H218">
            <v>-75389211.640000001</v>
          </cell>
          <cell r="J218">
            <v>-41412854.369999997</v>
          </cell>
          <cell r="K218">
            <v>0</v>
          </cell>
        </row>
        <row r="219">
          <cell r="A219">
            <v>301016</v>
          </cell>
          <cell r="B219" t="str">
            <v>SCPC Links Bandwidth - Networking</v>
          </cell>
          <cell r="C219">
            <v>-329862088</v>
          </cell>
          <cell r="D219">
            <v>-172935630</v>
          </cell>
          <cell r="E219">
            <v>-329862088.12</v>
          </cell>
          <cell r="G219">
            <v>-329862088.12</v>
          </cell>
          <cell r="H219">
            <v>-172935630.18000001</v>
          </cell>
          <cell r="J219">
            <v>-329862088.12</v>
          </cell>
          <cell r="K219">
            <v>0</v>
          </cell>
        </row>
        <row r="220">
          <cell r="A220">
            <v>301101</v>
          </cell>
          <cell r="B220" t="str">
            <v>One time Charges-Internet</v>
          </cell>
          <cell r="C220">
            <v>-4321990</v>
          </cell>
          <cell r="D220">
            <v>-2345115</v>
          </cell>
          <cell r="E220">
            <v>-4321990.05</v>
          </cell>
          <cell r="G220">
            <v>-4321990.05</v>
          </cell>
          <cell r="H220">
            <v>-2345114.7000000002</v>
          </cell>
          <cell r="J220">
            <v>-4321990.05</v>
          </cell>
          <cell r="K220">
            <v>0</v>
          </cell>
        </row>
        <row r="221">
          <cell r="A221">
            <v>301102</v>
          </cell>
          <cell r="B221" t="str">
            <v>Rental Income-Internet</v>
          </cell>
          <cell r="C221">
            <v>-78000</v>
          </cell>
          <cell r="D221">
            <v>-88897</v>
          </cell>
          <cell r="E221">
            <v>-78000</v>
          </cell>
          <cell r="G221">
            <v>-78000</v>
          </cell>
          <cell r="H221">
            <v>-88897</v>
          </cell>
          <cell r="J221">
            <v>-78000</v>
          </cell>
          <cell r="K221">
            <v>0</v>
          </cell>
        </row>
        <row r="222">
          <cell r="A222">
            <v>301103</v>
          </cell>
          <cell r="B222" t="str">
            <v>Net Access Charges-Internet</v>
          </cell>
          <cell r="C222">
            <v>-6575588</v>
          </cell>
          <cell r="D222">
            <v>-3381007</v>
          </cell>
          <cell r="E222">
            <v>-6575588.2800000003</v>
          </cell>
          <cell r="G222">
            <v>-6575588.2800000003</v>
          </cell>
          <cell r="H222">
            <v>-3381007.2</v>
          </cell>
          <cell r="J222">
            <v>-6575588.2800000003</v>
          </cell>
          <cell r="K222">
            <v>0</v>
          </cell>
        </row>
        <row r="223">
          <cell r="A223">
            <v>301104</v>
          </cell>
          <cell r="B223" t="str">
            <v>Satellite Access Charges-Internet</v>
          </cell>
          <cell r="C223">
            <v>0</v>
          </cell>
          <cell r="D223">
            <v>0</v>
          </cell>
          <cell r="E223">
            <v>0</v>
          </cell>
          <cell r="G223">
            <v>0</v>
          </cell>
          <cell r="H223">
            <v>0</v>
          </cell>
          <cell r="J223">
            <v>0</v>
          </cell>
          <cell r="K223">
            <v>0</v>
          </cell>
        </row>
        <row r="224">
          <cell r="A224">
            <v>301105</v>
          </cell>
          <cell r="B224" t="str">
            <v>Hosting Charges-Internet</v>
          </cell>
          <cell r="C224">
            <v>-1056715</v>
          </cell>
          <cell r="D224">
            <v>-563176</v>
          </cell>
          <cell r="E224">
            <v>-1056714.95</v>
          </cell>
          <cell r="G224">
            <v>-1056714.95</v>
          </cell>
          <cell r="H224">
            <v>-563175.81000000006</v>
          </cell>
          <cell r="J224">
            <v>-1056714.95</v>
          </cell>
          <cell r="K224">
            <v>0</v>
          </cell>
        </row>
        <row r="225">
          <cell r="A225">
            <v>301106</v>
          </cell>
          <cell r="B225" t="str">
            <v>Annual Maintenance Charges-Internet</v>
          </cell>
          <cell r="C225">
            <v>0</v>
          </cell>
          <cell r="D225">
            <v>-3266</v>
          </cell>
          <cell r="E225">
            <v>0</v>
          </cell>
          <cell r="G225">
            <v>0</v>
          </cell>
          <cell r="H225">
            <v>-3266.13</v>
          </cell>
          <cell r="J225">
            <v>0</v>
          </cell>
          <cell r="K225">
            <v>0</v>
          </cell>
        </row>
        <row r="226">
          <cell r="A226">
            <v>301107</v>
          </cell>
          <cell r="B226" t="str">
            <v>Bandwidth-Internet</v>
          </cell>
          <cell r="C226">
            <v>-172833</v>
          </cell>
          <cell r="D226">
            <v>0</v>
          </cell>
          <cell r="E226">
            <v>-172833.39</v>
          </cell>
          <cell r="G226">
            <v>-172833.39</v>
          </cell>
          <cell r="H226">
            <v>0</v>
          </cell>
          <cell r="J226">
            <v>-172833.39</v>
          </cell>
          <cell r="K226">
            <v>0</v>
          </cell>
        </row>
        <row r="227">
          <cell r="A227">
            <v>301108</v>
          </cell>
          <cell r="B227" t="str">
            <v>Co Location Charges</v>
          </cell>
          <cell r="C227">
            <v>-5996310</v>
          </cell>
          <cell r="D227">
            <v>-1412361</v>
          </cell>
          <cell r="E227">
            <v>-5996310.0099999998</v>
          </cell>
          <cell r="G227">
            <v>-5996310.0099999998</v>
          </cell>
          <cell r="H227">
            <v>-1412360.94</v>
          </cell>
          <cell r="J227">
            <v>-5996310.0099999998</v>
          </cell>
          <cell r="K227">
            <v>0</v>
          </cell>
        </row>
        <row r="228">
          <cell r="A228">
            <v>301109</v>
          </cell>
          <cell r="B228" t="str">
            <v>Internet - Dial up charges</v>
          </cell>
          <cell r="C228">
            <v>0</v>
          </cell>
          <cell r="D228">
            <v>-3000</v>
          </cell>
          <cell r="E228">
            <v>0</v>
          </cell>
          <cell r="G228">
            <v>0</v>
          </cell>
          <cell r="H228">
            <v>-3000</v>
          </cell>
          <cell r="J228">
            <v>0</v>
          </cell>
          <cell r="K228">
            <v>0</v>
          </cell>
        </row>
        <row r="229">
          <cell r="A229">
            <v>301112</v>
          </cell>
          <cell r="B229" t="str">
            <v>Internet - Transactions.</v>
          </cell>
          <cell r="C229">
            <v>-2238583</v>
          </cell>
          <cell r="D229">
            <v>-10427874</v>
          </cell>
          <cell r="E229">
            <v>-2238582.85</v>
          </cell>
          <cell r="G229">
            <v>-2238582.85</v>
          </cell>
          <cell r="H229">
            <v>-10427873.52</v>
          </cell>
          <cell r="J229">
            <v>-2238582.85</v>
          </cell>
          <cell r="K229">
            <v>0</v>
          </cell>
        </row>
        <row r="230">
          <cell r="A230">
            <v>301114</v>
          </cell>
          <cell r="B230" t="str">
            <v>Internet - Administration Services</v>
          </cell>
          <cell r="C230">
            <v>-45733</v>
          </cell>
          <cell r="D230">
            <v>0</v>
          </cell>
          <cell r="E230">
            <v>-45733.33</v>
          </cell>
          <cell r="G230">
            <v>-45733.33</v>
          </cell>
          <cell r="H230">
            <v>0</v>
          </cell>
          <cell r="J230">
            <v>-45733.33</v>
          </cell>
          <cell r="K230">
            <v>0</v>
          </cell>
        </row>
        <row r="231">
          <cell r="A231">
            <v>301202</v>
          </cell>
          <cell r="B231" t="str">
            <v>IDL - Corporate Training Fees</v>
          </cell>
          <cell r="C231">
            <v>-2854277</v>
          </cell>
          <cell r="D231">
            <v>0</v>
          </cell>
          <cell r="E231">
            <v>-2854277</v>
          </cell>
          <cell r="G231">
            <v>-2854277</v>
          </cell>
          <cell r="H231">
            <v>0</v>
          </cell>
          <cell r="J231">
            <v>-2854277</v>
          </cell>
          <cell r="K231">
            <v>0</v>
          </cell>
        </row>
        <row r="232">
          <cell r="A232">
            <v>301203</v>
          </cell>
          <cell r="B232" t="str">
            <v>IDL - Course Fee Revenue</v>
          </cell>
          <cell r="C232">
            <v>-26520737</v>
          </cell>
          <cell r="D232">
            <v>-153036</v>
          </cell>
          <cell r="E232">
            <v>-26520737.43</v>
          </cell>
          <cell r="G232">
            <v>-26520737.43</v>
          </cell>
          <cell r="H232">
            <v>-153036</v>
          </cell>
          <cell r="J232">
            <v>-26520737.43</v>
          </cell>
          <cell r="K232">
            <v>0</v>
          </cell>
        </row>
        <row r="233">
          <cell r="A233">
            <v>301204</v>
          </cell>
          <cell r="B233" t="str">
            <v>IDL - License Fee Revenue</v>
          </cell>
          <cell r="C233">
            <v>-7400000</v>
          </cell>
          <cell r="D233">
            <v>-1600000</v>
          </cell>
          <cell r="E233">
            <v>-7400000</v>
          </cell>
          <cell r="G233">
            <v>-7400000</v>
          </cell>
          <cell r="H233">
            <v>-1600000</v>
          </cell>
          <cell r="J233">
            <v>-7400000</v>
          </cell>
          <cell r="K233">
            <v>0</v>
          </cell>
        </row>
        <row r="234">
          <cell r="A234">
            <v>301207</v>
          </cell>
          <cell r="B234" t="str">
            <v>IDL - Other Income</v>
          </cell>
          <cell r="C234">
            <v>-1537355</v>
          </cell>
          <cell r="D234">
            <v>-190000</v>
          </cell>
          <cell r="E234">
            <v>-1537355.4</v>
          </cell>
          <cell r="G234">
            <v>-1537355.4</v>
          </cell>
          <cell r="H234">
            <v>-190000</v>
          </cell>
          <cell r="J234">
            <v>-1537355.4</v>
          </cell>
          <cell r="K234">
            <v>0</v>
          </cell>
        </row>
        <row r="235">
          <cell r="A235">
            <v>301218</v>
          </cell>
          <cell r="B235" t="str">
            <v>IDL - seminal Fees</v>
          </cell>
          <cell r="C235">
            <v>-154110</v>
          </cell>
          <cell r="D235">
            <v>0</v>
          </cell>
          <cell r="E235">
            <v>-154110</v>
          </cell>
          <cell r="G235">
            <v>-154110</v>
          </cell>
          <cell r="H235">
            <v>0</v>
          </cell>
          <cell r="J235">
            <v>-154110</v>
          </cell>
          <cell r="K235">
            <v>0</v>
          </cell>
        </row>
        <row r="236">
          <cell r="A236">
            <v>301301</v>
          </cell>
          <cell r="B236" t="str">
            <v>CONSUMER - Jogger 1 Way</v>
          </cell>
          <cell r="C236">
            <v>-8320</v>
          </cell>
          <cell r="D236">
            <v>0</v>
          </cell>
          <cell r="E236">
            <v>-8320</v>
          </cell>
          <cell r="G236">
            <v>-8320</v>
          </cell>
          <cell r="H236">
            <v>0</v>
          </cell>
          <cell r="J236">
            <v>-8320</v>
          </cell>
          <cell r="K236">
            <v>0</v>
          </cell>
        </row>
        <row r="237">
          <cell r="A237">
            <v>301302</v>
          </cell>
          <cell r="B237" t="str">
            <v>CONSUMER - Jogger 2 Way</v>
          </cell>
          <cell r="C237">
            <v>-2079715</v>
          </cell>
          <cell r="D237">
            <v>0</v>
          </cell>
          <cell r="E237">
            <v>-2079714.81</v>
          </cell>
          <cell r="G237">
            <v>-2079714.81</v>
          </cell>
          <cell r="H237">
            <v>0</v>
          </cell>
          <cell r="J237">
            <v>-2079714.81</v>
          </cell>
          <cell r="K237">
            <v>0</v>
          </cell>
        </row>
        <row r="238">
          <cell r="A238">
            <v>301303</v>
          </cell>
          <cell r="B238" t="str">
            <v>CONSUMER - Runner 1 Way</v>
          </cell>
          <cell r="C238">
            <v>-66394</v>
          </cell>
          <cell r="D238">
            <v>0</v>
          </cell>
          <cell r="E238">
            <v>-66394.399999999994</v>
          </cell>
          <cell r="G238">
            <v>-66394.399999999994</v>
          </cell>
          <cell r="H238">
            <v>0</v>
          </cell>
          <cell r="J238">
            <v>-66394.399999999994</v>
          </cell>
          <cell r="K238">
            <v>0</v>
          </cell>
        </row>
        <row r="239">
          <cell r="A239">
            <v>301304</v>
          </cell>
          <cell r="B239" t="str">
            <v>CONSUMER - Runner 2 Way</v>
          </cell>
          <cell r="C239">
            <v>-582381</v>
          </cell>
          <cell r="D239">
            <v>0</v>
          </cell>
          <cell r="E239">
            <v>-582380.75</v>
          </cell>
          <cell r="G239">
            <v>-582380.75</v>
          </cell>
          <cell r="H239">
            <v>0</v>
          </cell>
          <cell r="J239">
            <v>-582380.75</v>
          </cell>
          <cell r="K239">
            <v>0</v>
          </cell>
        </row>
        <row r="240">
          <cell r="A240">
            <v>301305</v>
          </cell>
          <cell r="B240" t="str">
            <v>CONSUMER - Sprinter 1 Way</v>
          </cell>
          <cell r="C240">
            <v>129362</v>
          </cell>
          <cell r="D240">
            <v>0</v>
          </cell>
          <cell r="E240">
            <v>129362</v>
          </cell>
          <cell r="G240">
            <v>129362</v>
          </cell>
          <cell r="H240">
            <v>0</v>
          </cell>
          <cell r="J240">
            <v>129362</v>
          </cell>
          <cell r="K240">
            <v>0</v>
          </cell>
        </row>
        <row r="241">
          <cell r="A241">
            <v>301306</v>
          </cell>
          <cell r="B241" t="str">
            <v>CONSUMER - Sprinter 2 Way</v>
          </cell>
          <cell r="C241">
            <v>-343400</v>
          </cell>
          <cell r="D241">
            <v>0</v>
          </cell>
          <cell r="E241">
            <v>-343400</v>
          </cell>
          <cell r="G241">
            <v>-343400</v>
          </cell>
          <cell r="H241">
            <v>0</v>
          </cell>
          <cell r="J241">
            <v>-343400</v>
          </cell>
          <cell r="K241">
            <v>0</v>
          </cell>
        </row>
        <row r="242">
          <cell r="A242">
            <v>310001</v>
          </cell>
          <cell r="B242" t="str">
            <v>Commission - Networking</v>
          </cell>
          <cell r="C242">
            <v>-27518815</v>
          </cell>
          <cell r="D242">
            <v>-8728206</v>
          </cell>
          <cell r="E242">
            <v>-27518815.059999999</v>
          </cell>
          <cell r="G242">
            <v>-27518815.059999999</v>
          </cell>
          <cell r="H242">
            <v>-8728206</v>
          </cell>
          <cell r="J242">
            <v>-27518815.059999999</v>
          </cell>
          <cell r="K242">
            <v>0</v>
          </cell>
        </row>
        <row r="243">
          <cell r="A243">
            <v>310004</v>
          </cell>
          <cell r="B243" t="str">
            <v>Income from Warranty Support</v>
          </cell>
          <cell r="C243">
            <v>-8405516</v>
          </cell>
          <cell r="D243">
            <v>-3325502</v>
          </cell>
          <cell r="E243">
            <v>-8405516</v>
          </cell>
          <cell r="G243">
            <v>-8405516</v>
          </cell>
          <cell r="H243">
            <v>-3325502</v>
          </cell>
          <cell r="J243">
            <v>-8405516</v>
          </cell>
          <cell r="K243">
            <v>0</v>
          </cell>
        </row>
        <row r="244">
          <cell r="A244">
            <v>310005</v>
          </cell>
          <cell r="B244" t="str">
            <v>Income from Logistics Support</v>
          </cell>
          <cell r="C244">
            <v>-3600000</v>
          </cell>
          <cell r="D244">
            <v>-3900000</v>
          </cell>
          <cell r="E244">
            <v>-3600000</v>
          </cell>
          <cell r="G244">
            <v>-3600000</v>
          </cell>
          <cell r="H244">
            <v>-3900000</v>
          </cell>
          <cell r="J244">
            <v>-3600000</v>
          </cell>
          <cell r="K244">
            <v>0</v>
          </cell>
        </row>
        <row r="245">
          <cell r="A245">
            <v>310101</v>
          </cell>
          <cell r="B245" t="str">
            <v>Interest on FD with Banks.</v>
          </cell>
          <cell r="C245">
            <v>-49218</v>
          </cell>
          <cell r="D245">
            <v>-17665</v>
          </cell>
          <cell r="E245">
            <v>-49218.14</v>
          </cell>
          <cell r="G245">
            <v>-49218.14</v>
          </cell>
          <cell r="H245">
            <v>-17665.39</v>
          </cell>
          <cell r="J245">
            <v>-49218.14</v>
          </cell>
          <cell r="K245">
            <v>0</v>
          </cell>
        </row>
        <row r="246">
          <cell r="A246">
            <v>310201</v>
          </cell>
          <cell r="B246" t="str">
            <v>Profit on Sale of Assets.</v>
          </cell>
          <cell r="C246">
            <v>-972325</v>
          </cell>
          <cell r="D246">
            <v>-7034700</v>
          </cell>
          <cell r="E246">
            <v>-972325.39</v>
          </cell>
          <cell r="G246">
            <v>-972325.39</v>
          </cell>
          <cell r="H246">
            <v>-7034700.4699999997</v>
          </cell>
          <cell r="J246">
            <v>-972325.39</v>
          </cell>
          <cell r="K246">
            <v>0</v>
          </cell>
        </row>
        <row r="247">
          <cell r="A247">
            <v>310301</v>
          </cell>
          <cell r="B247" t="str">
            <v>Misc. Income - Scrap Sales</v>
          </cell>
          <cell r="C247">
            <v>-35100</v>
          </cell>
          <cell r="D247">
            <v>-23181</v>
          </cell>
          <cell r="E247">
            <v>-35100</v>
          </cell>
          <cell r="G247">
            <v>-35100</v>
          </cell>
          <cell r="H247">
            <v>-23181</v>
          </cell>
          <cell r="J247">
            <v>-35100</v>
          </cell>
          <cell r="K247">
            <v>0</v>
          </cell>
        </row>
        <row r="248">
          <cell r="A248">
            <v>310302</v>
          </cell>
          <cell r="B248" t="str">
            <v>Miscellaneous  Income</v>
          </cell>
          <cell r="C248">
            <v>-92151</v>
          </cell>
          <cell r="D248">
            <v>-927326</v>
          </cell>
          <cell r="E248">
            <v>-92151</v>
          </cell>
          <cell r="G248">
            <v>-92151</v>
          </cell>
          <cell r="H248">
            <v>-927325.9</v>
          </cell>
          <cell r="J248">
            <v>-92151</v>
          </cell>
          <cell r="K248">
            <v>0</v>
          </cell>
        </row>
        <row r="249">
          <cell r="A249">
            <v>310303</v>
          </cell>
          <cell r="B249" t="str">
            <v>Exchange Gain</v>
          </cell>
          <cell r="C249">
            <v>-16454019</v>
          </cell>
          <cell r="D249">
            <v>-378652</v>
          </cell>
          <cell r="E249">
            <v>-16454018.59</v>
          </cell>
          <cell r="G249">
            <v>-16454018.59</v>
          </cell>
          <cell r="H249">
            <v>-378651.58</v>
          </cell>
          <cell r="J249">
            <v>-16454018.59</v>
          </cell>
          <cell r="K249">
            <v>0</v>
          </cell>
        </row>
        <row r="250">
          <cell r="A250">
            <v>310304</v>
          </cell>
          <cell r="B250" t="str">
            <v>Income from coordinator charges</v>
          </cell>
          <cell r="C250">
            <v>-1400000</v>
          </cell>
          <cell r="D250">
            <v>0</v>
          </cell>
          <cell r="E250">
            <v>-1400000</v>
          </cell>
          <cell r="G250">
            <v>-1400000</v>
          </cell>
          <cell r="H250">
            <v>0</v>
          </cell>
          <cell r="J250">
            <v>-1400000</v>
          </cell>
          <cell r="K250">
            <v>0</v>
          </cell>
        </row>
        <row r="251">
          <cell r="A251">
            <v>310305</v>
          </cell>
          <cell r="B251" t="str">
            <v>Credit Balances Written Back</v>
          </cell>
          <cell r="C251">
            <v>-133534</v>
          </cell>
          <cell r="D251">
            <v>0</v>
          </cell>
          <cell r="E251">
            <v>-133534.07999999999</v>
          </cell>
          <cell r="G251">
            <v>-133534.07999999999</v>
          </cell>
          <cell r="H251">
            <v>0</v>
          </cell>
          <cell r="J251">
            <v>-133534.07999999999</v>
          </cell>
          <cell r="K251">
            <v>0</v>
          </cell>
        </row>
        <row r="252">
          <cell r="A252">
            <v>310401</v>
          </cell>
          <cell r="B252" t="str">
            <v>Excess Provision written Back</v>
          </cell>
          <cell r="C252">
            <v>-3720158</v>
          </cell>
          <cell r="D252">
            <v>-3590804</v>
          </cell>
          <cell r="E252">
            <v>-3720158</v>
          </cell>
          <cell r="G252">
            <v>-3720158</v>
          </cell>
          <cell r="H252">
            <v>-3590804</v>
          </cell>
          <cell r="J252">
            <v>-3720158</v>
          </cell>
          <cell r="K252">
            <v>0</v>
          </cell>
        </row>
        <row r="253">
          <cell r="A253">
            <v>400001</v>
          </cell>
          <cell r="B253" t="str">
            <v>Cost of Goods Sold</v>
          </cell>
          <cell r="C253">
            <v>295495095</v>
          </cell>
          <cell r="D253">
            <v>355725156</v>
          </cell>
          <cell r="E253">
            <v>295495095.10000002</v>
          </cell>
          <cell r="G253">
            <v>295495095.10000002</v>
          </cell>
          <cell r="H253">
            <v>355725156.29000002</v>
          </cell>
          <cell r="J253">
            <v>295495095.10000002</v>
          </cell>
          <cell r="K253">
            <v>0</v>
          </cell>
        </row>
        <row r="254">
          <cell r="A254">
            <v>400003</v>
          </cell>
          <cell r="B254" t="str">
            <v>C&amp;F Expenses - Imports</v>
          </cell>
          <cell r="C254">
            <v>90090</v>
          </cell>
          <cell r="D254">
            <v>678209</v>
          </cell>
          <cell r="E254">
            <v>90090</v>
          </cell>
          <cell r="G254">
            <v>90090</v>
          </cell>
          <cell r="H254">
            <v>678208.52</v>
          </cell>
          <cell r="J254">
            <v>90090</v>
          </cell>
          <cell r="K254">
            <v>0</v>
          </cell>
        </row>
        <row r="255">
          <cell r="A255">
            <v>400004</v>
          </cell>
          <cell r="B255" t="str">
            <v>Cost of Goods Sold Inventory Adjustment</v>
          </cell>
          <cell r="C255">
            <v>19904107</v>
          </cell>
          <cell r="D255">
            <v>25069034</v>
          </cell>
          <cell r="E255">
            <v>19904106.91</v>
          </cell>
          <cell r="G255">
            <v>19904106.91</v>
          </cell>
          <cell r="H255">
            <v>25069034.34</v>
          </cell>
          <cell r="J255">
            <v>19904106.91</v>
          </cell>
          <cell r="K255">
            <v>0</v>
          </cell>
        </row>
        <row r="256">
          <cell r="A256">
            <v>410001</v>
          </cell>
          <cell r="B256" t="str">
            <v>Basic Salary</v>
          </cell>
          <cell r="C256">
            <v>30057016</v>
          </cell>
          <cell r="D256">
            <v>36176802</v>
          </cell>
          <cell r="E256">
            <v>30057016</v>
          </cell>
          <cell r="G256">
            <v>30057016</v>
          </cell>
          <cell r="H256">
            <v>36176802</v>
          </cell>
          <cell r="J256">
            <v>30057016</v>
          </cell>
          <cell r="K256">
            <v>0</v>
          </cell>
        </row>
        <row r="257">
          <cell r="A257">
            <v>410002</v>
          </cell>
          <cell r="B257" t="str">
            <v>House Rent Allowance</v>
          </cell>
          <cell r="C257">
            <v>17275397</v>
          </cell>
          <cell r="D257">
            <v>20509808</v>
          </cell>
          <cell r="E257">
            <v>17275397</v>
          </cell>
          <cell r="G257">
            <v>17275397</v>
          </cell>
          <cell r="H257">
            <v>20509808</v>
          </cell>
          <cell r="J257">
            <v>17275397</v>
          </cell>
          <cell r="K257">
            <v>0</v>
          </cell>
        </row>
        <row r="258">
          <cell r="A258">
            <v>410003</v>
          </cell>
          <cell r="B258" t="str">
            <v>Flexible Benefit Plan</v>
          </cell>
          <cell r="C258">
            <v>23332385</v>
          </cell>
          <cell r="D258">
            <v>26751019</v>
          </cell>
          <cell r="E258">
            <v>23332385</v>
          </cell>
          <cell r="G258">
            <v>23332385</v>
          </cell>
          <cell r="H258">
            <v>26751019</v>
          </cell>
          <cell r="J258">
            <v>23332385</v>
          </cell>
          <cell r="K258">
            <v>0</v>
          </cell>
        </row>
        <row r="259">
          <cell r="A259">
            <v>410004</v>
          </cell>
          <cell r="B259" t="str">
            <v>Bonus</v>
          </cell>
          <cell r="C259">
            <v>3754827</v>
          </cell>
          <cell r="D259">
            <v>2941067</v>
          </cell>
          <cell r="E259">
            <v>3754827</v>
          </cell>
          <cell r="G259">
            <v>3754827</v>
          </cell>
          <cell r="H259">
            <v>2941067</v>
          </cell>
          <cell r="J259">
            <v>3754827</v>
          </cell>
          <cell r="K259">
            <v>0</v>
          </cell>
        </row>
        <row r="260">
          <cell r="A260">
            <v>410005</v>
          </cell>
          <cell r="B260" t="str">
            <v>Night Shift Allowance</v>
          </cell>
          <cell r="C260">
            <v>188558</v>
          </cell>
          <cell r="D260">
            <v>182400</v>
          </cell>
          <cell r="E260">
            <v>188558</v>
          </cell>
          <cell r="G260">
            <v>188558</v>
          </cell>
          <cell r="H260">
            <v>182400</v>
          </cell>
          <cell r="J260">
            <v>188558</v>
          </cell>
          <cell r="K260">
            <v>0</v>
          </cell>
        </row>
        <row r="261">
          <cell r="A261">
            <v>410006</v>
          </cell>
          <cell r="B261" t="str">
            <v>24 Hour Allowance</v>
          </cell>
          <cell r="C261">
            <v>454500</v>
          </cell>
          <cell r="D261">
            <v>412500</v>
          </cell>
          <cell r="E261">
            <v>454500</v>
          </cell>
          <cell r="G261">
            <v>454500</v>
          </cell>
          <cell r="H261">
            <v>412500</v>
          </cell>
          <cell r="J261">
            <v>454500</v>
          </cell>
          <cell r="K261">
            <v>0</v>
          </cell>
        </row>
        <row r="262">
          <cell r="A262">
            <v>410007</v>
          </cell>
          <cell r="B262" t="str">
            <v>Interest Subsidy</v>
          </cell>
          <cell r="C262">
            <v>274864</v>
          </cell>
          <cell r="D262">
            <v>574784</v>
          </cell>
          <cell r="E262">
            <v>274864</v>
          </cell>
          <cell r="G262">
            <v>274864</v>
          </cell>
          <cell r="H262">
            <v>574784</v>
          </cell>
          <cell r="J262">
            <v>274864</v>
          </cell>
          <cell r="K262">
            <v>0</v>
          </cell>
        </row>
        <row r="263">
          <cell r="A263">
            <v>410008</v>
          </cell>
          <cell r="B263" t="str">
            <v>Ex-gratia</v>
          </cell>
          <cell r="C263">
            <v>615000</v>
          </cell>
          <cell r="D263">
            <v>2299720</v>
          </cell>
          <cell r="E263">
            <v>615000</v>
          </cell>
          <cell r="G263">
            <v>615000</v>
          </cell>
          <cell r="H263">
            <v>2299720</v>
          </cell>
          <cell r="J263">
            <v>615000</v>
          </cell>
          <cell r="K263">
            <v>0</v>
          </cell>
        </row>
        <row r="264">
          <cell r="A264">
            <v>410009</v>
          </cell>
          <cell r="B264" t="str">
            <v>Joining Bonus</v>
          </cell>
          <cell r="C264">
            <v>116185</v>
          </cell>
          <cell r="D264">
            <v>182660</v>
          </cell>
          <cell r="E264">
            <v>116185</v>
          </cell>
          <cell r="G264">
            <v>116185</v>
          </cell>
          <cell r="H264">
            <v>182660</v>
          </cell>
          <cell r="J264">
            <v>116185</v>
          </cell>
          <cell r="K264">
            <v>0</v>
          </cell>
        </row>
        <row r="265">
          <cell r="A265">
            <v>410010</v>
          </cell>
          <cell r="B265" t="str">
            <v>Leave Encashment</v>
          </cell>
          <cell r="C265">
            <v>1047564</v>
          </cell>
          <cell r="D265">
            <v>0</v>
          </cell>
          <cell r="E265">
            <v>1047564</v>
          </cell>
          <cell r="G265">
            <v>1047564</v>
          </cell>
          <cell r="H265">
            <v>0</v>
          </cell>
          <cell r="J265">
            <v>1047564</v>
          </cell>
          <cell r="K265">
            <v>0</v>
          </cell>
        </row>
        <row r="266">
          <cell r="A266">
            <v>410011</v>
          </cell>
          <cell r="B266" t="str">
            <v>Gratuity</v>
          </cell>
          <cell r="C266">
            <v>1753699</v>
          </cell>
          <cell r="D266">
            <v>1961305</v>
          </cell>
          <cell r="E266">
            <v>1753699.45</v>
          </cell>
          <cell r="G266">
            <v>1753699.45</v>
          </cell>
          <cell r="H266">
            <v>1961305</v>
          </cell>
          <cell r="J266">
            <v>1753699.45</v>
          </cell>
          <cell r="K266">
            <v>0</v>
          </cell>
        </row>
        <row r="267">
          <cell r="A267">
            <v>410012</v>
          </cell>
          <cell r="B267" t="str">
            <v>Management Incentive Plan</v>
          </cell>
          <cell r="C267">
            <v>13263859</v>
          </cell>
          <cell r="D267">
            <v>3005535</v>
          </cell>
          <cell r="E267">
            <v>13263859</v>
          </cell>
          <cell r="G267">
            <v>13263859</v>
          </cell>
          <cell r="H267">
            <v>3005535</v>
          </cell>
          <cell r="J267">
            <v>13263859</v>
          </cell>
          <cell r="K267">
            <v>0</v>
          </cell>
        </row>
        <row r="268">
          <cell r="A268">
            <v>410013</v>
          </cell>
          <cell r="B268" t="str">
            <v>Stipend</v>
          </cell>
          <cell r="C268">
            <v>968922</v>
          </cell>
          <cell r="D268">
            <v>174248</v>
          </cell>
          <cell r="E268">
            <v>968922</v>
          </cell>
          <cell r="G268">
            <v>968922</v>
          </cell>
          <cell r="H268">
            <v>174248</v>
          </cell>
          <cell r="J268">
            <v>968922</v>
          </cell>
          <cell r="K268">
            <v>0</v>
          </cell>
        </row>
        <row r="269">
          <cell r="A269">
            <v>410014</v>
          </cell>
          <cell r="B269" t="str">
            <v>Transfer Allowance</v>
          </cell>
          <cell r="C269">
            <v>117844</v>
          </cell>
          <cell r="D269">
            <v>116811</v>
          </cell>
          <cell r="E269">
            <v>117844</v>
          </cell>
          <cell r="G269">
            <v>117844</v>
          </cell>
          <cell r="H269">
            <v>116811</v>
          </cell>
          <cell r="J269">
            <v>117844</v>
          </cell>
          <cell r="K269">
            <v>0</v>
          </cell>
        </row>
        <row r="270">
          <cell r="A270">
            <v>410015</v>
          </cell>
          <cell r="B270" t="str">
            <v>Professional Development  Allowance</v>
          </cell>
          <cell r="C270">
            <v>18951</v>
          </cell>
          <cell r="D270">
            <v>17580</v>
          </cell>
          <cell r="E270">
            <v>18951</v>
          </cell>
          <cell r="G270">
            <v>18951</v>
          </cell>
          <cell r="H270">
            <v>17580</v>
          </cell>
          <cell r="J270">
            <v>18951</v>
          </cell>
          <cell r="K270">
            <v>0</v>
          </cell>
        </row>
        <row r="271">
          <cell r="A271">
            <v>410016</v>
          </cell>
          <cell r="B271" t="str">
            <v>Conveyance Allowance</v>
          </cell>
          <cell r="C271">
            <v>43720</v>
          </cell>
          <cell r="D271">
            <v>40293</v>
          </cell>
          <cell r="E271">
            <v>43720</v>
          </cell>
          <cell r="G271">
            <v>43720</v>
          </cell>
          <cell r="H271">
            <v>40293</v>
          </cell>
          <cell r="J271">
            <v>43720</v>
          </cell>
          <cell r="K271">
            <v>0</v>
          </cell>
        </row>
        <row r="272">
          <cell r="A272">
            <v>410017</v>
          </cell>
          <cell r="B272" t="str">
            <v>Outfit  Allowance</v>
          </cell>
          <cell r="C272">
            <v>9482</v>
          </cell>
          <cell r="D272">
            <v>8796</v>
          </cell>
          <cell r="E272">
            <v>9482</v>
          </cell>
          <cell r="G272">
            <v>9482</v>
          </cell>
          <cell r="H272">
            <v>8796</v>
          </cell>
          <cell r="J272">
            <v>9482</v>
          </cell>
          <cell r="K272">
            <v>0</v>
          </cell>
        </row>
        <row r="273">
          <cell r="A273">
            <v>410018</v>
          </cell>
          <cell r="B273" t="str">
            <v>Special  Allowance</v>
          </cell>
          <cell r="C273">
            <v>3628136</v>
          </cell>
          <cell r="D273">
            <v>4125646</v>
          </cell>
          <cell r="E273">
            <v>3628136</v>
          </cell>
          <cell r="G273">
            <v>3628136</v>
          </cell>
          <cell r="H273">
            <v>4125646</v>
          </cell>
          <cell r="J273">
            <v>3628136</v>
          </cell>
          <cell r="K273">
            <v>0</v>
          </cell>
        </row>
        <row r="274">
          <cell r="A274">
            <v>410101</v>
          </cell>
          <cell r="B274" t="str">
            <v>Employer's Contribution to PF</v>
          </cell>
          <cell r="C274">
            <v>2301493</v>
          </cell>
          <cell r="D274">
            <v>2824115</v>
          </cell>
          <cell r="E274">
            <v>2301493</v>
          </cell>
          <cell r="G274">
            <v>2301493</v>
          </cell>
          <cell r="H274">
            <v>2824115</v>
          </cell>
          <cell r="J274">
            <v>2301493</v>
          </cell>
          <cell r="K274">
            <v>0</v>
          </cell>
        </row>
        <row r="275">
          <cell r="A275">
            <v>410102</v>
          </cell>
          <cell r="B275" t="str">
            <v>Employer's Contribution to FPF</v>
          </cell>
          <cell r="C275">
            <v>1414045</v>
          </cell>
          <cell r="D275">
            <v>1602399</v>
          </cell>
          <cell r="E275">
            <v>1414045</v>
          </cell>
          <cell r="G275">
            <v>1414045</v>
          </cell>
          <cell r="H275">
            <v>1602399</v>
          </cell>
          <cell r="J275">
            <v>1414045</v>
          </cell>
          <cell r="K275">
            <v>0</v>
          </cell>
        </row>
        <row r="276">
          <cell r="A276">
            <v>410103</v>
          </cell>
          <cell r="B276" t="str">
            <v>PF Administration Charges</v>
          </cell>
          <cell r="C276">
            <v>54483</v>
          </cell>
          <cell r="D276">
            <v>70377</v>
          </cell>
          <cell r="E276">
            <v>54483</v>
          </cell>
          <cell r="G276">
            <v>54483</v>
          </cell>
          <cell r="H276">
            <v>70377</v>
          </cell>
          <cell r="J276">
            <v>54483</v>
          </cell>
          <cell r="K276">
            <v>0</v>
          </cell>
        </row>
        <row r="277">
          <cell r="A277">
            <v>410104</v>
          </cell>
          <cell r="B277" t="str">
            <v>DLI Charges</v>
          </cell>
          <cell r="C277">
            <v>85200</v>
          </cell>
          <cell r="D277">
            <v>99394</v>
          </cell>
          <cell r="E277">
            <v>85200</v>
          </cell>
          <cell r="G277">
            <v>85200</v>
          </cell>
          <cell r="H277">
            <v>99394</v>
          </cell>
          <cell r="J277">
            <v>85200</v>
          </cell>
          <cell r="K277">
            <v>0</v>
          </cell>
        </row>
        <row r="278">
          <cell r="A278">
            <v>410105</v>
          </cell>
          <cell r="B278" t="str">
            <v>DLI  Administration Charges</v>
          </cell>
          <cell r="C278">
            <v>1568</v>
          </cell>
          <cell r="D278">
            <v>1987</v>
          </cell>
          <cell r="E278">
            <v>1568</v>
          </cell>
          <cell r="G278">
            <v>1568</v>
          </cell>
          <cell r="H278">
            <v>1987</v>
          </cell>
          <cell r="J278">
            <v>1568</v>
          </cell>
          <cell r="K278">
            <v>0</v>
          </cell>
        </row>
        <row r="279">
          <cell r="A279">
            <v>410106</v>
          </cell>
          <cell r="B279" t="str">
            <v>ESI Expenses</v>
          </cell>
          <cell r="C279">
            <v>0</v>
          </cell>
          <cell r="D279">
            <v>20844</v>
          </cell>
          <cell r="E279">
            <v>0</v>
          </cell>
          <cell r="G279">
            <v>0</v>
          </cell>
          <cell r="H279">
            <v>20844</v>
          </cell>
          <cell r="J279">
            <v>0</v>
          </cell>
          <cell r="K279">
            <v>0</v>
          </cell>
        </row>
        <row r="280">
          <cell r="A280">
            <v>410201</v>
          </cell>
          <cell r="B280" t="str">
            <v>Refreshments</v>
          </cell>
          <cell r="C280">
            <v>612892</v>
          </cell>
          <cell r="D280">
            <v>909923</v>
          </cell>
          <cell r="E280">
            <v>612892</v>
          </cell>
          <cell r="G280">
            <v>612892</v>
          </cell>
          <cell r="H280">
            <v>909922.5</v>
          </cell>
          <cell r="J280">
            <v>612892</v>
          </cell>
          <cell r="K280">
            <v>0</v>
          </cell>
        </row>
        <row r="281">
          <cell r="A281">
            <v>410202</v>
          </cell>
          <cell r="B281" t="str">
            <v>Relocation Expenses</v>
          </cell>
          <cell r="C281">
            <v>314753</v>
          </cell>
          <cell r="D281">
            <v>382806</v>
          </cell>
          <cell r="E281">
            <v>314753</v>
          </cell>
          <cell r="G281">
            <v>314753</v>
          </cell>
          <cell r="H281">
            <v>382806</v>
          </cell>
          <cell r="J281">
            <v>314753</v>
          </cell>
          <cell r="K281">
            <v>0</v>
          </cell>
        </row>
        <row r="282">
          <cell r="A282">
            <v>410203</v>
          </cell>
          <cell r="B282" t="str">
            <v>Awards &amp; Gifts</v>
          </cell>
          <cell r="C282">
            <v>1547900</v>
          </cell>
          <cell r="D282">
            <v>870969</v>
          </cell>
          <cell r="E282">
            <v>1547900</v>
          </cell>
          <cell r="G282">
            <v>1547900</v>
          </cell>
          <cell r="H282">
            <v>870969</v>
          </cell>
          <cell r="J282">
            <v>1547900</v>
          </cell>
          <cell r="K282">
            <v>0</v>
          </cell>
        </row>
        <row r="283">
          <cell r="A283">
            <v>410204</v>
          </cell>
          <cell r="B283" t="str">
            <v>Pantry Expenses</v>
          </cell>
          <cell r="C283">
            <v>1279092</v>
          </cell>
          <cell r="D283">
            <v>1260549</v>
          </cell>
          <cell r="E283">
            <v>1279092</v>
          </cell>
          <cell r="G283">
            <v>1279092</v>
          </cell>
          <cell r="H283">
            <v>1260548.6000000001</v>
          </cell>
          <cell r="J283">
            <v>1279092</v>
          </cell>
          <cell r="K283">
            <v>0</v>
          </cell>
        </row>
        <row r="284">
          <cell r="A284">
            <v>410205</v>
          </cell>
          <cell r="B284" t="str">
            <v>Cafetaria Expenses</v>
          </cell>
          <cell r="C284">
            <v>152716</v>
          </cell>
          <cell r="D284">
            <v>405414</v>
          </cell>
          <cell r="E284">
            <v>152715.5</v>
          </cell>
          <cell r="G284">
            <v>152715.5</v>
          </cell>
          <cell r="H284">
            <v>405414.12</v>
          </cell>
          <cell r="J284">
            <v>152715.5</v>
          </cell>
          <cell r="K284">
            <v>0</v>
          </cell>
        </row>
        <row r="285">
          <cell r="A285">
            <v>410206</v>
          </cell>
          <cell r="B285" t="str">
            <v>Lunch Reimbursement</v>
          </cell>
          <cell r="C285">
            <v>3618</v>
          </cell>
          <cell r="D285">
            <v>108978</v>
          </cell>
          <cell r="E285">
            <v>3618</v>
          </cell>
          <cell r="G285">
            <v>3618</v>
          </cell>
          <cell r="H285">
            <v>108978</v>
          </cell>
          <cell r="J285">
            <v>3618</v>
          </cell>
          <cell r="K285">
            <v>0</v>
          </cell>
        </row>
        <row r="286">
          <cell r="A286">
            <v>410207</v>
          </cell>
          <cell r="B286" t="str">
            <v>QSM Expenses</v>
          </cell>
          <cell r="C286">
            <v>1374528</v>
          </cell>
          <cell r="D286">
            <v>1129717</v>
          </cell>
          <cell r="E286">
            <v>1374528.31</v>
          </cell>
          <cell r="G286">
            <v>1374528.31</v>
          </cell>
          <cell r="H286">
            <v>1129717</v>
          </cell>
          <cell r="J286">
            <v>1374528.31</v>
          </cell>
          <cell r="K286">
            <v>0</v>
          </cell>
        </row>
        <row r="287">
          <cell r="A287">
            <v>410208</v>
          </cell>
          <cell r="B287" t="str">
            <v>Group Medical Insurance</v>
          </cell>
          <cell r="C287">
            <v>1949176</v>
          </cell>
          <cell r="D287">
            <v>1279726</v>
          </cell>
          <cell r="E287">
            <v>1949175.97</v>
          </cell>
          <cell r="G287">
            <v>1949175.97</v>
          </cell>
          <cell r="H287">
            <v>1279726</v>
          </cell>
          <cell r="J287">
            <v>1949175.97</v>
          </cell>
          <cell r="K287">
            <v>0</v>
          </cell>
        </row>
        <row r="288">
          <cell r="A288">
            <v>410209</v>
          </cell>
          <cell r="B288" t="str">
            <v>Personal Accident  Insurance</v>
          </cell>
          <cell r="C288">
            <v>166982</v>
          </cell>
          <cell r="D288">
            <v>189147</v>
          </cell>
          <cell r="E288">
            <v>166982.03</v>
          </cell>
          <cell r="G288">
            <v>166982.03</v>
          </cell>
          <cell r="H288">
            <v>189147</v>
          </cell>
          <cell r="J288">
            <v>166982.03</v>
          </cell>
          <cell r="K288">
            <v>0</v>
          </cell>
        </row>
        <row r="289">
          <cell r="A289">
            <v>410210</v>
          </cell>
          <cell r="B289" t="str">
            <v>Health Check up</v>
          </cell>
          <cell r="C289">
            <v>86850</v>
          </cell>
          <cell r="D289">
            <v>61971</v>
          </cell>
          <cell r="E289">
            <v>86850</v>
          </cell>
          <cell r="G289">
            <v>86850</v>
          </cell>
          <cell r="H289">
            <v>61971</v>
          </cell>
          <cell r="J289">
            <v>86850</v>
          </cell>
          <cell r="K289">
            <v>0</v>
          </cell>
        </row>
        <row r="290">
          <cell r="A290">
            <v>410211</v>
          </cell>
          <cell r="B290" t="str">
            <v>Medical Reimbursement</v>
          </cell>
          <cell r="C290">
            <v>15393</v>
          </cell>
          <cell r="D290">
            <v>21691</v>
          </cell>
          <cell r="E290">
            <v>15393</v>
          </cell>
          <cell r="G290">
            <v>15393</v>
          </cell>
          <cell r="H290">
            <v>21691</v>
          </cell>
          <cell r="J290">
            <v>15393</v>
          </cell>
          <cell r="K290">
            <v>0</v>
          </cell>
        </row>
        <row r="291">
          <cell r="A291">
            <v>410212</v>
          </cell>
          <cell r="B291" t="str">
            <v>Leave Travel Assistance</v>
          </cell>
          <cell r="C291">
            <v>56665</v>
          </cell>
          <cell r="D291">
            <v>152500</v>
          </cell>
          <cell r="E291">
            <v>56665</v>
          </cell>
          <cell r="G291">
            <v>56665</v>
          </cell>
          <cell r="H291">
            <v>152500</v>
          </cell>
          <cell r="J291">
            <v>56665</v>
          </cell>
          <cell r="K291">
            <v>0</v>
          </cell>
        </row>
        <row r="292">
          <cell r="A292">
            <v>410213</v>
          </cell>
          <cell r="B292" t="str">
            <v>Staff Welfare</v>
          </cell>
          <cell r="C292">
            <v>679920</v>
          </cell>
          <cell r="D292">
            <v>777522</v>
          </cell>
          <cell r="E292">
            <v>679919.6</v>
          </cell>
          <cell r="G292">
            <v>679919.6</v>
          </cell>
          <cell r="H292">
            <v>777521.55</v>
          </cell>
          <cell r="J292">
            <v>679919.6</v>
          </cell>
          <cell r="K292">
            <v>0</v>
          </cell>
        </row>
        <row r="293">
          <cell r="A293">
            <v>410214</v>
          </cell>
          <cell r="B293" t="str">
            <v>Staff Bus Charges</v>
          </cell>
          <cell r="C293">
            <v>1642212</v>
          </cell>
          <cell r="D293">
            <v>1564568</v>
          </cell>
          <cell r="E293">
            <v>1642212</v>
          </cell>
          <cell r="G293">
            <v>1642212</v>
          </cell>
          <cell r="H293">
            <v>1564568</v>
          </cell>
          <cell r="J293">
            <v>1642212</v>
          </cell>
          <cell r="K293">
            <v>0</v>
          </cell>
        </row>
        <row r="294">
          <cell r="A294">
            <v>411001</v>
          </cell>
          <cell r="B294" t="str">
            <v>Rent - Offices</v>
          </cell>
          <cell r="C294">
            <v>21497226</v>
          </cell>
          <cell r="D294">
            <v>22114690</v>
          </cell>
          <cell r="E294">
            <v>21497226</v>
          </cell>
          <cell r="G294">
            <v>21497226</v>
          </cell>
          <cell r="H294">
            <v>22114690</v>
          </cell>
          <cell r="J294">
            <v>21497226</v>
          </cell>
          <cell r="K294">
            <v>0</v>
          </cell>
        </row>
        <row r="295">
          <cell r="A295">
            <v>411002</v>
          </cell>
          <cell r="B295" t="str">
            <v>Rent - Employee Residences</v>
          </cell>
          <cell r="C295">
            <v>2404000</v>
          </cell>
          <cell r="D295">
            <v>2018867</v>
          </cell>
          <cell r="E295">
            <v>2404000</v>
          </cell>
          <cell r="G295">
            <v>2404000</v>
          </cell>
          <cell r="H295">
            <v>2018867</v>
          </cell>
          <cell r="J295">
            <v>2404000</v>
          </cell>
          <cell r="K295">
            <v>0</v>
          </cell>
        </row>
        <row r="296">
          <cell r="A296">
            <v>411003</v>
          </cell>
          <cell r="B296" t="str">
            <v>Rent - Car Parking</v>
          </cell>
          <cell r="C296">
            <v>74505</v>
          </cell>
          <cell r="D296">
            <v>84879</v>
          </cell>
          <cell r="E296">
            <v>74505</v>
          </cell>
          <cell r="G296">
            <v>74505</v>
          </cell>
          <cell r="H296">
            <v>84879</v>
          </cell>
          <cell r="J296">
            <v>74505</v>
          </cell>
          <cell r="K296">
            <v>0</v>
          </cell>
        </row>
        <row r="297">
          <cell r="A297">
            <v>411004</v>
          </cell>
          <cell r="B297" t="str">
            <v>Brokerage</v>
          </cell>
          <cell r="C297">
            <v>260651</v>
          </cell>
          <cell r="D297">
            <v>348116</v>
          </cell>
          <cell r="E297">
            <v>260651</v>
          </cell>
          <cell r="G297">
            <v>260651</v>
          </cell>
          <cell r="H297">
            <v>348116</v>
          </cell>
          <cell r="J297">
            <v>260651</v>
          </cell>
          <cell r="K297">
            <v>0</v>
          </cell>
        </row>
        <row r="298">
          <cell r="A298">
            <v>411005</v>
          </cell>
          <cell r="B298" t="str">
            <v>IDL - Rent Classroom &amp; Studios</v>
          </cell>
          <cell r="C298">
            <v>2138999</v>
          </cell>
          <cell r="D298">
            <v>0</v>
          </cell>
          <cell r="E298">
            <v>2138999</v>
          </cell>
          <cell r="G298">
            <v>2138999</v>
          </cell>
          <cell r="H298">
            <v>0</v>
          </cell>
          <cell r="J298">
            <v>2138999</v>
          </cell>
          <cell r="K298">
            <v>0</v>
          </cell>
        </row>
        <row r="299">
          <cell r="A299">
            <v>411006</v>
          </cell>
          <cell r="B299" t="str">
            <v>Rent - Hub</v>
          </cell>
          <cell r="C299">
            <v>0</v>
          </cell>
          <cell r="D299">
            <v>0</v>
          </cell>
          <cell r="E299">
            <v>0</v>
          </cell>
          <cell r="G299">
            <v>0</v>
          </cell>
          <cell r="H299">
            <v>0</v>
          </cell>
          <cell r="J299">
            <v>0</v>
          </cell>
          <cell r="K299">
            <v>0</v>
          </cell>
        </row>
        <row r="300">
          <cell r="A300">
            <v>411019</v>
          </cell>
          <cell r="B300" t="str">
            <v>Car Allowance</v>
          </cell>
          <cell r="C300">
            <v>1271015</v>
          </cell>
          <cell r="D300">
            <v>1719755</v>
          </cell>
          <cell r="E300">
            <v>1271015</v>
          </cell>
          <cell r="G300">
            <v>1271015</v>
          </cell>
          <cell r="H300">
            <v>1719755</v>
          </cell>
          <cell r="J300">
            <v>1271015</v>
          </cell>
          <cell r="K300">
            <v>0</v>
          </cell>
        </row>
        <row r="301">
          <cell r="A301">
            <v>411101</v>
          </cell>
          <cell r="B301" t="str">
            <v>Lease Rent - Equipment</v>
          </cell>
          <cell r="C301">
            <v>0</v>
          </cell>
          <cell r="D301">
            <v>50341</v>
          </cell>
          <cell r="E301">
            <v>0</v>
          </cell>
          <cell r="G301">
            <v>0</v>
          </cell>
          <cell r="H301">
            <v>50341</v>
          </cell>
          <cell r="J301">
            <v>0</v>
          </cell>
          <cell r="K301">
            <v>0</v>
          </cell>
        </row>
        <row r="302">
          <cell r="A302">
            <v>411102</v>
          </cell>
          <cell r="B302" t="str">
            <v>Lease Rent - Vehicles</v>
          </cell>
          <cell r="C302">
            <v>884270</v>
          </cell>
          <cell r="D302">
            <v>1081272</v>
          </cell>
          <cell r="E302">
            <v>884270</v>
          </cell>
          <cell r="G302">
            <v>884270</v>
          </cell>
          <cell r="H302">
            <v>1081272</v>
          </cell>
          <cell r="J302">
            <v>884270</v>
          </cell>
          <cell r="K302">
            <v>0</v>
          </cell>
        </row>
        <row r="303">
          <cell r="A303">
            <v>411201</v>
          </cell>
          <cell r="B303" t="str">
            <v>Insurance Stock in Transit</v>
          </cell>
          <cell r="C303">
            <v>8644</v>
          </cell>
          <cell r="D303">
            <v>1469776</v>
          </cell>
          <cell r="E303">
            <v>8644</v>
          </cell>
          <cell r="G303">
            <v>8644</v>
          </cell>
          <cell r="H303">
            <v>1469776</v>
          </cell>
          <cell r="J303">
            <v>8644</v>
          </cell>
          <cell r="K303">
            <v>0</v>
          </cell>
        </row>
        <row r="304">
          <cell r="A304">
            <v>411202</v>
          </cell>
          <cell r="B304" t="str">
            <v>Insurance Fixed Assets.</v>
          </cell>
          <cell r="C304">
            <v>2722356</v>
          </cell>
          <cell r="D304">
            <v>1812708</v>
          </cell>
          <cell r="E304">
            <v>2722356</v>
          </cell>
          <cell r="G304">
            <v>2722356</v>
          </cell>
          <cell r="H304">
            <v>1812708</v>
          </cell>
          <cell r="J304">
            <v>2722356</v>
          </cell>
          <cell r="K304">
            <v>0</v>
          </cell>
        </row>
        <row r="305">
          <cell r="A305">
            <v>411203</v>
          </cell>
          <cell r="B305" t="str">
            <v>Insurance - Stocks</v>
          </cell>
          <cell r="C305">
            <v>1743088</v>
          </cell>
          <cell r="D305">
            <v>535229</v>
          </cell>
          <cell r="E305">
            <v>1743087.97</v>
          </cell>
          <cell r="G305">
            <v>1743087.97</v>
          </cell>
          <cell r="H305">
            <v>535228.82999999996</v>
          </cell>
          <cell r="J305">
            <v>1743087.97</v>
          </cell>
          <cell r="K305">
            <v>0</v>
          </cell>
        </row>
        <row r="306">
          <cell r="A306">
            <v>411204</v>
          </cell>
          <cell r="B306" t="str">
            <v>Insurance Vehicles</v>
          </cell>
          <cell r="C306">
            <v>235064</v>
          </cell>
          <cell r="D306">
            <v>292879</v>
          </cell>
          <cell r="E306">
            <v>235064</v>
          </cell>
          <cell r="G306">
            <v>235064</v>
          </cell>
          <cell r="H306">
            <v>292879</v>
          </cell>
          <cell r="J306">
            <v>235064</v>
          </cell>
          <cell r="K306">
            <v>0</v>
          </cell>
        </row>
        <row r="307">
          <cell r="A307">
            <v>411205</v>
          </cell>
          <cell r="B307" t="str">
            <v>Insurance  - Cash</v>
          </cell>
          <cell r="C307">
            <v>8168</v>
          </cell>
          <cell r="D307">
            <v>8005</v>
          </cell>
          <cell r="E307">
            <v>8168.03</v>
          </cell>
          <cell r="G307">
            <v>8168.03</v>
          </cell>
          <cell r="H307">
            <v>8005</v>
          </cell>
          <cell r="J307">
            <v>8168.03</v>
          </cell>
          <cell r="K307">
            <v>0</v>
          </cell>
        </row>
        <row r="308">
          <cell r="A308">
            <v>411206</v>
          </cell>
          <cell r="B308" t="str">
            <v>Insurance Fidelity Guarantee</v>
          </cell>
          <cell r="C308">
            <v>369946</v>
          </cell>
          <cell r="D308">
            <v>12468</v>
          </cell>
          <cell r="E308">
            <v>369945.97</v>
          </cell>
          <cell r="G308">
            <v>369945.97</v>
          </cell>
          <cell r="H308">
            <v>12468</v>
          </cell>
          <cell r="J308">
            <v>369945.97</v>
          </cell>
          <cell r="K308">
            <v>0</v>
          </cell>
        </row>
        <row r="309">
          <cell r="A309">
            <v>411207</v>
          </cell>
          <cell r="B309" t="str">
            <v>Insurance Others</v>
          </cell>
          <cell r="C309">
            <v>589838</v>
          </cell>
          <cell r="D309">
            <v>1989599</v>
          </cell>
          <cell r="E309">
            <v>589838.09</v>
          </cell>
          <cell r="G309">
            <v>589838.09</v>
          </cell>
          <cell r="H309">
            <v>1989599</v>
          </cell>
          <cell r="J309">
            <v>589838.09</v>
          </cell>
          <cell r="K309">
            <v>0</v>
          </cell>
        </row>
        <row r="310">
          <cell r="A310">
            <v>411301</v>
          </cell>
          <cell r="B310" t="str">
            <v>Travelling Domestic</v>
          </cell>
          <cell r="C310">
            <v>14777962</v>
          </cell>
          <cell r="D310">
            <v>12994254</v>
          </cell>
          <cell r="E310">
            <v>14777962.300000001</v>
          </cell>
          <cell r="G310">
            <v>14777962.300000001</v>
          </cell>
          <cell r="H310">
            <v>12994253.560000001</v>
          </cell>
          <cell r="J310">
            <v>14777962.300000001</v>
          </cell>
          <cell r="K310">
            <v>0</v>
          </cell>
        </row>
        <row r="311">
          <cell r="A311">
            <v>411302</v>
          </cell>
          <cell r="B311" t="str">
            <v>Travelling Foreign</v>
          </cell>
          <cell r="C311">
            <v>2384603</v>
          </cell>
          <cell r="D311">
            <v>15830253</v>
          </cell>
          <cell r="E311">
            <v>2384602.98</v>
          </cell>
          <cell r="G311">
            <v>2384602.98</v>
          </cell>
          <cell r="H311">
            <v>15830253</v>
          </cell>
          <cell r="J311">
            <v>2384602.98</v>
          </cell>
          <cell r="K311">
            <v>0</v>
          </cell>
        </row>
        <row r="312">
          <cell r="A312">
            <v>411303</v>
          </cell>
          <cell r="B312" t="str">
            <v>Travelling Domestic - Training</v>
          </cell>
          <cell r="C312">
            <v>246891</v>
          </cell>
          <cell r="D312">
            <v>475641</v>
          </cell>
          <cell r="E312">
            <v>246891</v>
          </cell>
          <cell r="G312">
            <v>246891</v>
          </cell>
          <cell r="H312">
            <v>475641</v>
          </cell>
          <cell r="J312">
            <v>246891</v>
          </cell>
          <cell r="K312">
            <v>0</v>
          </cell>
        </row>
        <row r="313">
          <cell r="A313">
            <v>411304</v>
          </cell>
          <cell r="B313" t="str">
            <v>Travelling Foreign  - Training</v>
          </cell>
          <cell r="C313">
            <v>0</v>
          </cell>
          <cell r="D313">
            <v>561347</v>
          </cell>
          <cell r="E313">
            <v>0</v>
          </cell>
          <cell r="G313">
            <v>0</v>
          </cell>
          <cell r="H313">
            <v>561347</v>
          </cell>
          <cell r="J313">
            <v>0</v>
          </cell>
          <cell r="K313">
            <v>0</v>
          </cell>
        </row>
        <row r="314">
          <cell r="A314">
            <v>411305</v>
          </cell>
          <cell r="B314" t="str">
            <v>Local Conveyance</v>
          </cell>
          <cell r="C314">
            <v>2972348</v>
          </cell>
          <cell r="D314">
            <v>2944488</v>
          </cell>
          <cell r="E314">
            <v>2972348.05</v>
          </cell>
          <cell r="G314">
            <v>2972348.05</v>
          </cell>
          <cell r="H314">
            <v>2944488</v>
          </cell>
          <cell r="J314">
            <v>2972348.05</v>
          </cell>
          <cell r="K314">
            <v>0</v>
          </cell>
        </row>
        <row r="315">
          <cell r="A315">
            <v>411306</v>
          </cell>
          <cell r="B315" t="str">
            <v>Taxi Hire Charges</v>
          </cell>
          <cell r="C315">
            <v>262517</v>
          </cell>
          <cell r="D315">
            <v>694639</v>
          </cell>
          <cell r="E315">
            <v>262516.59999999998</v>
          </cell>
          <cell r="G315">
            <v>262516.59999999998</v>
          </cell>
          <cell r="H315">
            <v>694638.76</v>
          </cell>
          <cell r="J315">
            <v>262516.59999999998</v>
          </cell>
          <cell r="K315">
            <v>0</v>
          </cell>
        </row>
        <row r="316">
          <cell r="A316">
            <v>411307</v>
          </cell>
          <cell r="B316" t="str">
            <v>Vehicle Running &amp; Maintainence</v>
          </cell>
          <cell r="C316">
            <v>3176075</v>
          </cell>
          <cell r="D316">
            <v>4012188</v>
          </cell>
          <cell r="E316">
            <v>3176074.88</v>
          </cell>
          <cell r="G316">
            <v>3176074.88</v>
          </cell>
          <cell r="H316">
            <v>4012187.78</v>
          </cell>
          <cell r="J316">
            <v>3176074.88</v>
          </cell>
          <cell r="K316">
            <v>0</v>
          </cell>
        </row>
        <row r="317">
          <cell r="A317">
            <v>411308</v>
          </cell>
          <cell r="B317" t="str">
            <v>Car Rental</v>
          </cell>
          <cell r="C317">
            <v>2996146</v>
          </cell>
          <cell r="D317">
            <v>2065432</v>
          </cell>
          <cell r="E317">
            <v>2996146</v>
          </cell>
          <cell r="G317">
            <v>2996146</v>
          </cell>
          <cell r="H317">
            <v>2065432</v>
          </cell>
          <cell r="J317">
            <v>2996146</v>
          </cell>
          <cell r="K317">
            <v>0</v>
          </cell>
        </row>
        <row r="318">
          <cell r="A318">
            <v>411309</v>
          </cell>
          <cell r="B318" t="str">
            <v>Vehicle Running &amp; Maintainence - Employees</v>
          </cell>
          <cell r="C318">
            <v>1067665</v>
          </cell>
          <cell r="D318">
            <v>18906</v>
          </cell>
          <cell r="E318">
            <v>1067665.25</v>
          </cell>
          <cell r="G318">
            <v>1067665.25</v>
          </cell>
          <cell r="H318">
            <v>18906</v>
          </cell>
          <cell r="J318">
            <v>1067665.25</v>
          </cell>
          <cell r="K318">
            <v>0</v>
          </cell>
        </row>
        <row r="319">
          <cell r="A319">
            <v>411310</v>
          </cell>
          <cell r="B319" t="str">
            <v>Travelling Domestic - Promotions</v>
          </cell>
          <cell r="C319">
            <v>0</v>
          </cell>
          <cell r="D319">
            <v>390851</v>
          </cell>
          <cell r="E319">
            <v>0</v>
          </cell>
          <cell r="G319">
            <v>0</v>
          </cell>
          <cell r="H319">
            <v>390851</v>
          </cell>
          <cell r="J319">
            <v>0</v>
          </cell>
          <cell r="K319">
            <v>0</v>
          </cell>
        </row>
        <row r="320">
          <cell r="A320">
            <v>411401</v>
          </cell>
          <cell r="B320" t="str">
            <v>VSAT Installation Costs</v>
          </cell>
          <cell r="C320">
            <v>25818978</v>
          </cell>
          <cell r="D320">
            <v>14106756</v>
          </cell>
          <cell r="E320">
            <v>25818978</v>
          </cell>
          <cell r="G320">
            <v>25818978</v>
          </cell>
          <cell r="H320">
            <v>14106756.060000001</v>
          </cell>
          <cell r="J320">
            <v>25818978</v>
          </cell>
          <cell r="K320">
            <v>0</v>
          </cell>
        </row>
        <row r="321">
          <cell r="A321">
            <v>411402</v>
          </cell>
          <cell r="B321" t="str">
            <v>VSAT Shifting, Deinstallation &amp; Reinstallation</v>
          </cell>
          <cell r="C321">
            <v>2466384</v>
          </cell>
          <cell r="D321">
            <v>7223994</v>
          </cell>
          <cell r="E321">
            <v>2466384</v>
          </cell>
          <cell r="G321">
            <v>2466384</v>
          </cell>
          <cell r="H321">
            <v>7223994</v>
          </cell>
          <cell r="J321">
            <v>2466384</v>
          </cell>
          <cell r="K321">
            <v>0</v>
          </cell>
        </row>
        <row r="322">
          <cell r="A322">
            <v>411403</v>
          </cell>
          <cell r="B322" t="str">
            <v>VSAT Installation Ancillary Costs</v>
          </cell>
          <cell r="C322">
            <v>4087674</v>
          </cell>
          <cell r="D322">
            <v>5539308</v>
          </cell>
          <cell r="E322">
            <v>4087674</v>
          </cell>
          <cell r="G322">
            <v>4087674</v>
          </cell>
          <cell r="H322">
            <v>5539307.96</v>
          </cell>
          <cell r="J322">
            <v>4087674</v>
          </cell>
          <cell r="K322">
            <v>0</v>
          </cell>
        </row>
        <row r="323">
          <cell r="A323">
            <v>411501</v>
          </cell>
          <cell r="B323" t="str">
            <v>Printing &amp; Stationery</v>
          </cell>
          <cell r="C323">
            <v>3001244</v>
          </cell>
          <cell r="D323">
            <v>2959757</v>
          </cell>
          <cell r="E323">
            <v>3001244.28</v>
          </cell>
          <cell r="G323">
            <v>3001244.28</v>
          </cell>
          <cell r="H323">
            <v>2959756.53</v>
          </cell>
          <cell r="J323">
            <v>3001244.28</v>
          </cell>
          <cell r="K323">
            <v>0</v>
          </cell>
        </row>
        <row r="324">
          <cell r="A324">
            <v>411601</v>
          </cell>
          <cell r="B324" t="str">
            <v>Professional &amp; Consultancy Services</v>
          </cell>
          <cell r="C324">
            <v>11307887</v>
          </cell>
          <cell r="D324">
            <v>27627052</v>
          </cell>
          <cell r="E324">
            <v>11307886.9</v>
          </cell>
          <cell r="G324">
            <v>11307886.9</v>
          </cell>
          <cell r="H324">
            <v>27627051.510000002</v>
          </cell>
          <cell r="J324">
            <v>11307886.9</v>
          </cell>
          <cell r="K324">
            <v>0</v>
          </cell>
        </row>
        <row r="325">
          <cell r="A325">
            <v>411602</v>
          </cell>
          <cell r="B325" t="str">
            <v>Legal Expenses</v>
          </cell>
          <cell r="C325">
            <v>231821</v>
          </cell>
          <cell r="D325">
            <v>217715</v>
          </cell>
          <cell r="E325">
            <v>231821.25</v>
          </cell>
          <cell r="G325">
            <v>231821.25</v>
          </cell>
          <cell r="H325">
            <v>217715</v>
          </cell>
          <cell r="J325">
            <v>231821.25</v>
          </cell>
          <cell r="K325">
            <v>0</v>
          </cell>
        </row>
        <row r="326">
          <cell r="A326">
            <v>411603</v>
          </cell>
          <cell r="B326" t="str">
            <v>Internal Audit fee</v>
          </cell>
          <cell r="C326">
            <v>0</v>
          </cell>
          <cell r="D326">
            <v>0</v>
          </cell>
          <cell r="E326">
            <v>0</v>
          </cell>
          <cell r="G326">
            <v>0</v>
          </cell>
          <cell r="H326">
            <v>0</v>
          </cell>
          <cell r="J326">
            <v>0</v>
          </cell>
          <cell r="K326">
            <v>0</v>
          </cell>
        </row>
        <row r="327">
          <cell r="A327">
            <v>411604</v>
          </cell>
          <cell r="B327" t="str">
            <v>Specialised Services</v>
          </cell>
          <cell r="C327">
            <v>10146022</v>
          </cell>
          <cell r="D327">
            <v>823114</v>
          </cell>
          <cell r="E327">
            <v>10146022.1</v>
          </cell>
          <cell r="G327">
            <v>10146022.1</v>
          </cell>
          <cell r="H327">
            <v>823114</v>
          </cell>
          <cell r="J327">
            <v>10146022.1</v>
          </cell>
          <cell r="K327">
            <v>0</v>
          </cell>
        </row>
        <row r="328">
          <cell r="A328">
            <v>411605</v>
          </cell>
          <cell r="B328" t="str">
            <v>Placement Consultancy Services</v>
          </cell>
          <cell r="C328">
            <v>545419</v>
          </cell>
          <cell r="D328">
            <v>168679</v>
          </cell>
          <cell r="E328">
            <v>545419.43000000005</v>
          </cell>
          <cell r="G328">
            <v>545419.43000000005</v>
          </cell>
          <cell r="H328">
            <v>168679.43</v>
          </cell>
          <cell r="J328">
            <v>545419.43000000005</v>
          </cell>
          <cell r="K328">
            <v>0</v>
          </cell>
        </row>
        <row r="329">
          <cell r="A329">
            <v>411701</v>
          </cell>
          <cell r="B329" t="str">
            <v>Software Development &amp; Consultancy</v>
          </cell>
          <cell r="C329">
            <v>1969004</v>
          </cell>
          <cell r="D329">
            <v>3902000</v>
          </cell>
          <cell r="E329">
            <v>1969004</v>
          </cell>
          <cell r="G329">
            <v>1969004</v>
          </cell>
          <cell r="H329">
            <v>3902000</v>
          </cell>
          <cell r="J329">
            <v>1969004</v>
          </cell>
          <cell r="K329">
            <v>0</v>
          </cell>
        </row>
        <row r="330">
          <cell r="A330">
            <v>411702</v>
          </cell>
          <cell r="B330" t="str">
            <v>Software Expenses</v>
          </cell>
          <cell r="C330">
            <v>1692683</v>
          </cell>
          <cell r="D330">
            <v>1923535</v>
          </cell>
          <cell r="E330">
            <v>1692683.29</v>
          </cell>
          <cell r="G330">
            <v>1692683.29</v>
          </cell>
          <cell r="H330">
            <v>1923535.33</v>
          </cell>
          <cell r="J330">
            <v>1692683.29</v>
          </cell>
          <cell r="K330">
            <v>0</v>
          </cell>
        </row>
        <row r="331">
          <cell r="A331">
            <v>411801</v>
          </cell>
          <cell r="B331" t="str">
            <v>Telephone  Expenses</v>
          </cell>
          <cell r="C331">
            <v>9249327</v>
          </cell>
          <cell r="D331">
            <v>13358987</v>
          </cell>
          <cell r="E331">
            <v>9249326.8399999999</v>
          </cell>
          <cell r="G331">
            <v>9249326.8399999999</v>
          </cell>
          <cell r="H331">
            <v>13358986.5</v>
          </cell>
          <cell r="J331">
            <v>9249326.8399999999</v>
          </cell>
          <cell r="K331">
            <v>0</v>
          </cell>
        </row>
        <row r="332">
          <cell r="A332">
            <v>411802</v>
          </cell>
          <cell r="B332" t="str">
            <v>Cellphone  Expenses</v>
          </cell>
          <cell r="C332">
            <v>3229647</v>
          </cell>
          <cell r="D332">
            <v>4068396</v>
          </cell>
          <cell r="E332">
            <v>3229646.59</v>
          </cell>
          <cell r="G332">
            <v>3229646.59</v>
          </cell>
          <cell r="H332">
            <v>4068395.57</v>
          </cell>
          <cell r="J332">
            <v>3229646.59</v>
          </cell>
          <cell r="K332">
            <v>0</v>
          </cell>
        </row>
        <row r="333">
          <cell r="A333">
            <v>411803</v>
          </cell>
          <cell r="B333" t="str">
            <v>Postage &amp; Courier</v>
          </cell>
          <cell r="C333">
            <v>1143177</v>
          </cell>
          <cell r="D333">
            <v>799661</v>
          </cell>
          <cell r="E333">
            <v>1143177</v>
          </cell>
          <cell r="G333">
            <v>1143177</v>
          </cell>
          <cell r="H333">
            <v>799661.45</v>
          </cell>
          <cell r="J333">
            <v>1143177</v>
          </cell>
          <cell r="K333">
            <v>0</v>
          </cell>
        </row>
        <row r="334">
          <cell r="A334">
            <v>411804</v>
          </cell>
          <cell r="B334" t="str">
            <v>Telephone Residence</v>
          </cell>
          <cell r="C334">
            <v>1601326</v>
          </cell>
          <cell r="D334">
            <v>1733175</v>
          </cell>
          <cell r="E334">
            <v>1601326</v>
          </cell>
          <cell r="G334">
            <v>1601326</v>
          </cell>
          <cell r="H334">
            <v>1733175</v>
          </cell>
          <cell r="J334">
            <v>1601326</v>
          </cell>
          <cell r="K334">
            <v>0</v>
          </cell>
        </row>
        <row r="335">
          <cell r="A335">
            <v>411805</v>
          </cell>
          <cell r="B335" t="str">
            <v>Internet Account fees</v>
          </cell>
          <cell r="C335">
            <v>10899272</v>
          </cell>
          <cell r="D335">
            <v>8432783</v>
          </cell>
          <cell r="E335">
            <v>10899271.800000001</v>
          </cell>
          <cell r="G335">
            <v>10899271.800000001</v>
          </cell>
          <cell r="H335">
            <v>8432783.3100000005</v>
          </cell>
          <cell r="J335">
            <v>10899271.800000001</v>
          </cell>
          <cell r="K335">
            <v>0</v>
          </cell>
        </row>
        <row r="336">
          <cell r="A336">
            <v>411806</v>
          </cell>
          <cell r="B336" t="str">
            <v>Leaseline Charges</v>
          </cell>
          <cell r="C336">
            <v>-513602</v>
          </cell>
          <cell r="D336">
            <v>4563208</v>
          </cell>
          <cell r="E336">
            <v>-513602</v>
          </cell>
          <cell r="G336">
            <v>-513602</v>
          </cell>
          <cell r="H336">
            <v>4563207.97</v>
          </cell>
          <cell r="J336">
            <v>-513602</v>
          </cell>
          <cell r="K336">
            <v>0</v>
          </cell>
        </row>
        <row r="337">
          <cell r="A337">
            <v>411807</v>
          </cell>
          <cell r="B337" t="str">
            <v>Leaseline Charges for Customers</v>
          </cell>
          <cell r="C337">
            <v>9140818</v>
          </cell>
          <cell r="D337">
            <v>3021204</v>
          </cell>
          <cell r="E337">
            <v>9140817.7400000002</v>
          </cell>
          <cell r="G337">
            <v>9140817.7400000002</v>
          </cell>
          <cell r="H337">
            <v>3021203.5</v>
          </cell>
          <cell r="J337">
            <v>9140817.7400000002</v>
          </cell>
          <cell r="K337">
            <v>0</v>
          </cell>
        </row>
        <row r="338">
          <cell r="A338">
            <v>411901</v>
          </cell>
          <cell r="B338" t="str">
            <v>CAC Charges to HNS</v>
          </cell>
          <cell r="C338">
            <v>6182475</v>
          </cell>
          <cell r="D338">
            <v>4066575</v>
          </cell>
          <cell r="E338">
            <v>6182475</v>
          </cell>
          <cell r="G338">
            <v>6182475</v>
          </cell>
          <cell r="H338">
            <v>4066575</v>
          </cell>
          <cell r="J338">
            <v>6182475</v>
          </cell>
          <cell r="K338">
            <v>0</v>
          </cell>
        </row>
        <row r="339">
          <cell r="A339">
            <v>411902</v>
          </cell>
          <cell r="B339" t="str">
            <v>Franchisee Call Charges - VSAT under warranty</v>
          </cell>
          <cell r="C339">
            <v>27500</v>
          </cell>
          <cell r="D339">
            <v>33500</v>
          </cell>
          <cell r="E339">
            <v>27500</v>
          </cell>
          <cell r="G339">
            <v>27500</v>
          </cell>
          <cell r="H339">
            <v>33500</v>
          </cell>
          <cell r="J339">
            <v>27500</v>
          </cell>
          <cell r="K339">
            <v>0</v>
          </cell>
        </row>
        <row r="340">
          <cell r="A340">
            <v>411903</v>
          </cell>
          <cell r="B340" t="str">
            <v>Franchisee Call Charges - VSAT otherthan warranty</v>
          </cell>
          <cell r="C340">
            <v>1074043</v>
          </cell>
          <cell r="D340">
            <v>818550</v>
          </cell>
          <cell r="E340">
            <v>1074043</v>
          </cell>
          <cell r="G340">
            <v>1074043</v>
          </cell>
          <cell r="H340">
            <v>818550</v>
          </cell>
          <cell r="J340">
            <v>1074043</v>
          </cell>
          <cell r="K340">
            <v>0</v>
          </cell>
        </row>
        <row r="341">
          <cell r="A341">
            <v>411904</v>
          </cell>
          <cell r="B341" t="str">
            <v>Franchisee AMC  - VSAT under warranty</v>
          </cell>
          <cell r="C341">
            <v>243460</v>
          </cell>
          <cell r="D341">
            <v>232500</v>
          </cell>
          <cell r="E341">
            <v>243460</v>
          </cell>
          <cell r="G341">
            <v>243460</v>
          </cell>
          <cell r="H341">
            <v>232500</v>
          </cell>
          <cell r="J341">
            <v>243460</v>
          </cell>
          <cell r="K341">
            <v>0</v>
          </cell>
        </row>
        <row r="342">
          <cell r="A342">
            <v>411905</v>
          </cell>
          <cell r="B342" t="str">
            <v>Franchisee AMC  - VSAT otherthan warranty</v>
          </cell>
          <cell r="C342">
            <v>14804722</v>
          </cell>
          <cell r="D342">
            <v>8022658</v>
          </cell>
          <cell r="E342">
            <v>14804722</v>
          </cell>
          <cell r="G342">
            <v>14804722</v>
          </cell>
          <cell r="H342">
            <v>8022657.9100000001</v>
          </cell>
          <cell r="J342">
            <v>14804722</v>
          </cell>
          <cell r="K342">
            <v>0</v>
          </cell>
        </row>
        <row r="343">
          <cell r="A343">
            <v>411906</v>
          </cell>
          <cell r="B343" t="str">
            <v>Other warranty costs</v>
          </cell>
          <cell r="C343">
            <v>2537686</v>
          </cell>
          <cell r="D343">
            <v>-1143905</v>
          </cell>
          <cell r="E343">
            <v>2537686</v>
          </cell>
          <cell r="G343">
            <v>2537686</v>
          </cell>
          <cell r="H343">
            <v>-1143905</v>
          </cell>
          <cell r="J343">
            <v>2537686</v>
          </cell>
          <cell r="K343">
            <v>0</v>
          </cell>
        </row>
        <row r="344">
          <cell r="A344">
            <v>412001</v>
          </cell>
          <cell r="B344" t="str">
            <v>Repairs &amp; Maintainence - Buildings</v>
          </cell>
          <cell r="C344">
            <v>723971</v>
          </cell>
          <cell r="D344">
            <v>509350</v>
          </cell>
          <cell r="E344">
            <v>723971.21</v>
          </cell>
          <cell r="G344">
            <v>723971.21</v>
          </cell>
          <cell r="H344">
            <v>509350.05</v>
          </cell>
          <cell r="J344">
            <v>723971.21</v>
          </cell>
          <cell r="K344">
            <v>0</v>
          </cell>
        </row>
        <row r="345">
          <cell r="A345">
            <v>412101</v>
          </cell>
          <cell r="B345" t="str">
            <v>Repairs &amp; Maintainence - Plant &amp; Machinery</v>
          </cell>
          <cell r="C345">
            <v>8341112</v>
          </cell>
          <cell r="D345">
            <v>5738721</v>
          </cell>
          <cell r="E345">
            <v>8341111.5899999999</v>
          </cell>
          <cell r="G345">
            <v>8341111.5899999999</v>
          </cell>
          <cell r="H345">
            <v>5738720.5499999998</v>
          </cell>
          <cell r="J345">
            <v>8341111.5899999999</v>
          </cell>
          <cell r="K345">
            <v>0</v>
          </cell>
        </row>
        <row r="346">
          <cell r="A346">
            <v>412201</v>
          </cell>
          <cell r="B346" t="str">
            <v>Repairs &amp; Maintainence - Vehicles</v>
          </cell>
          <cell r="C346">
            <v>13691</v>
          </cell>
          <cell r="D346">
            <v>56663</v>
          </cell>
          <cell r="E346">
            <v>13691</v>
          </cell>
          <cell r="G346">
            <v>13691</v>
          </cell>
          <cell r="H346">
            <v>56663.46</v>
          </cell>
          <cell r="J346">
            <v>13691</v>
          </cell>
          <cell r="K346">
            <v>0</v>
          </cell>
        </row>
        <row r="347">
          <cell r="A347">
            <v>412301</v>
          </cell>
          <cell r="B347" t="str">
            <v>Repairs &amp; Maintainence - Office Eqpt &amp; Fur. &amp; Fix.</v>
          </cell>
          <cell r="C347">
            <v>3643557</v>
          </cell>
          <cell r="D347">
            <v>2057683</v>
          </cell>
          <cell r="E347">
            <v>3643556.75</v>
          </cell>
          <cell r="G347">
            <v>3643556.75</v>
          </cell>
          <cell r="H347">
            <v>2057683.28</v>
          </cell>
          <cell r="J347">
            <v>3643556.75</v>
          </cell>
          <cell r="K347">
            <v>0</v>
          </cell>
        </row>
        <row r="348">
          <cell r="A348">
            <v>412302</v>
          </cell>
          <cell r="B348" t="str">
            <v>Repairs VSAT Equipment - Imported</v>
          </cell>
          <cell r="C348">
            <v>12067176</v>
          </cell>
          <cell r="D348">
            <v>6120098</v>
          </cell>
          <cell r="E348">
            <v>12067176.08</v>
          </cell>
          <cell r="G348">
            <v>12067176.08</v>
          </cell>
          <cell r="H348">
            <v>6120097.5800000001</v>
          </cell>
          <cell r="J348">
            <v>12067176.08</v>
          </cell>
          <cell r="K348">
            <v>0</v>
          </cell>
        </row>
        <row r="349">
          <cell r="A349">
            <v>412303</v>
          </cell>
          <cell r="B349" t="str">
            <v>Repairs VSAT Equipment - Local</v>
          </cell>
          <cell r="C349">
            <v>418900</v>
          </cell>
          <cell r="D349">
            <v>515200</v>
          </cell>
          <cell r="E349">
            <v>418900</v>
          </cell>
          <cell r="G349">
            <v>418900</v>
          </cell>
          <cell r="H349">
            <v>515200</v>
          </cell>
          <cell r="J349">
            <v>418900</v>
          </cell>
          <cell r="K349">
            <v>0</v>
          </cell>
        </row>
        <row r="350">
          <cell r="A350">
            <v>412304</v>
          </cell>
          <cell r="B350" t="str">
            <v>Repairs &amp; Maintainence - Others</v>
          </cell>
          <cell r="C350">
            <v>413301</v>
          </cell>
          <cell r="D350">
            <v>245241</v>
          </cell>
          <cell r="E350">
            <v>413301</v>
          </cell>
          <cell r="G350">
            <v>413301</v>
          </cell>
          <cell r="H350">
            <v>245241</v>
          </cell>
          <cell r="J350">
            <v>413301</v>
          </cell>
          <cell r="K350">
            <v>0</v>
          </cell>
        </row>
        <row r="351">
          <cell r="A351">
            <v>412401</v>
          </cell>
          <cell r="B351" t="str">
            <v>DOT License fee</v>
          </cell>
          <cell r="C351">
            <v>63782600</v>
          </cell>
          <cell r="D351">
            <v>31062034</v>
          </cell>
          <cell r="E351">
            <v>63782600</v>
          </cell>
          <cell r="G351">
            <v>63782600</v>
          </cell>
          <cell r="H351">
            <v>31062034</v>
          </cell>
          <cell r="J351">
            <v>63782600</v>
          </cell>
          <cell r="K351">
            <v>0</v>
          </cell>
        </row>
        <row r="352">
          <cell r="A352">
            <v>412402</v>
          </cell>
          <cell r="B352" t="str">
            <v>WPC Royalty</v>
          </cell>
          <cell r="C352">
            <v>0</v>
          </cell>
          <cell r="D352">
            <v>0</v>
          </cell>
          <cell r="E352">
            <v>0</v>
          </cell>
          <cell r="G352">
            <v>0</v>
          </cell>
          <cell r="H352">
            <v>0</v>
          </cell>
          <cell r="J352">
            <v>0</v>
          </cell>
          <cell r="K352">
            <v>0</v>
          </cell>
        </row>
        <row r="353">
          <cell r="A353">
            <v>412403</v>
          </cell>
          <cell r="B353" t="str">
            <v>WPC Operating  License fee</v>
          </cell>
          <cell r="C353">
            <v>23456515</v>
          </cell>
          <cell r="D353">
            <v>14782040</v>
          </cell>
          <cell r="E353">
            <v>23456515</v>
          </cell>
          <cell r="G353">
            <v>23456515</v>
          </cell>
          <cell r="H353">
            <v>14782040</v>
          </cell>
          <cell r="J353">
            <v>23456515</v>
          </cell>
          <cell r="K353">
            <v>0</v>
          </cell>
        </row>
        <row r="354">
          <cell r="A354">
            <v>412404</v>
          </cell>
          <cell r="B354" t="str">
            <v>Satellite Access Charges</v>
          </cell>
          <cell r="C354">
            <v>0</v>
          </cell>
          <cell r="D354">
            <v>0</v>
          </cell>
          <cell r="E354">
            <v>0</v>
          </cell>
          <cell r="G354">
            <v>0</v>
          </cell>
          <cell r="H354">
            <v>0</v>
          </cell>
          <cell r="J354">
            <v>0</v>
          </cell>
          <cell r="K354">
            <v>0</v>
          </cell>
        </row>
        <row r="355">
          <cell r="A355">
            <v>412501</v>
          </cell>
          <cell r="B355" t="str">
            <v>Statutory Audit fee</v>
          </cell>
          <cell r="C355">
            <v>750000</v>
          </cell>
          <cell r="D355">
            <v>630000</v>
          </cell>
          <cell r="E355">
            <v>750000</v>
          </cell>
          <cell r="G355">
            <v>750000</v>
          </cell>
          <cell r="H355">
            <v>630000</v>
          </cell>
          <cell r="J355">
            <v>750000</v>
          </cell>
          <cell r="K355">
            <v>0</v>
          </cell>
        </row>
        <row r="356">
          <cell r="A356">
            <v>412502</v>
          </cell>
          <cell r="B356" t="str">
            <v>Tax Audit Fee</v>
          </cell>
          <cell r="C356">
            <v>250000</v>
          </cell>
          <cell r="D356">
            <v>220000</v>
          </cell>
          <cell r="E356">
            <v>250000</v>
          </cell>
          <cell r="G356">
            <v>250000</v>
          </cell>
          <cell r="H356">
            <v>220000</v>
          </cell>
          <cell r="J356">
            <v>250000</v>
          </cell>
          <cell r="K356">
            <v>0</v>
          </cell>
        </row>
        <row r="357">
          <cell r="A357">
            <v>412503</v>
          </cell>
          <cell r="B357" t="str">
            <v>Certification  fee</v>
          </cell>
          <cell r="C357">
            <v>286125</v>
          </cell>
          <cell r="D357">
            <v>781625</v>
          </cell>
          <cell r="E357">
            <v>286125</v>
          </cell>
          <cell r="G357">
            <v>286125</v>
          </cell>
          <cell r="H357">
            <v>781625</v>
          </cell>
          <cell r="J357">
            <v>286125</v>
          </cell>
          <cell r="K357">
            <v>0</v>
          </cell>
        </row>
        <row r="358">
          <cell r="A358">
            <v>412504</v>
          </cell>
          <cell r="B358" t="str">
            <v>Out of Pocket Expenses.</v>
          </cell>
          <cell r="C358">
            <v>122358</v>
          </cell>
          <cell r="D358">
            <v>64810</v>
          </cell>
          <cell r="E358">
            <v>122358</v>
          </cell>
          <cell r="G358">
            <v>122358</v>
          </cell>
          <cell r="H358">
            <v>64810</v>
          </cell>
          <cell r="J358">
            <v>122358</v>
          </cell>
          <cell r="K358">
            <v>0</v>
          </cell>
        </row>
        <row r="359">
          <cell r="A359">
            <v>412601</v>
          </cell>
          <cell r="B359" t="str">
            <v>Provision for Doubtful Debts</v>
          </cell>
          <cell r="C359">
            <v>12535110</v>
          </cell>
          <cell r="D359">
            <v>12747686</v>
          </cell>
          <cell r="E359">
            <v>12535110</v>
          </cell>
          <cell r="G359">
            <v>12535110</v>
          </cell>
          <cell r="H359">
            <v>12747686</v>
          </cell>
          <cell r="J359">
            <v>12535110</v>
          </cell>
          <cell r="K359">
            <v>0</v>
          </cell>
        </row>
        <row r="360">
          <cell r="A360">
            <v>412602</v>
          </cell>
          <cell r="B360" t="str">
            <v>Provision for Doubtful Advances</v>
          </cell>
          <cell r="C360">
            <v>0</v>
          </cell>
          <cell r="D360">
            <v>23878</v>
          </cell>
          <cell r="E360">
            <v>0</v>
          </cell>
          <cell r="G360">
            <v>0</v>
          </cell>
          <cell r="H360">
            <v>23878</v>
          </cell>
          <cell r="J360">
            <v>0</v>
          </cell>
          <cell r="K360">
            <v>0</v>
          </cell>
        </row>
        <row r="361">
          <cell r="A361">
            <v>412701</v>
          </cell>
          <cell r="B361" t="str">
            <v>Bad Debts written off</v>
          </cell>
          <cell r="C361">
            <v>622553</v>
          </cell>
          <cell r="D361">
            <v>5085973</v>
          </cell>
          <cell r="E361">
            <v>622553.47</v>
          </cell>
          <cell r="G361">
            <v>622553.47</v>
          </cell>
          <cell r="H361">
            <v>5085973</v>
          </cell>
          <cell r="J361">
            <v>622553.47</v>
          </cell>
          <cell r="K361">
            <v>0</v>
          </cell>
        </row>
        <row r="362">
          <cell r="A362">
            <v>412703</v>
          </cell>
          <cell r="B362" t="str">
            <v>Debit Balances written off</v>
          </cell>
          <cell r="C362">
            <v>15533</v>
          </cell>
          <cell r="D362">
            <v>80730</v>
          </cell>
          <cell r="E362">
            <v>15533.2</v>
          </cell>
          <cell r="G362">
            <v>15533.2</v>
          </cell>
          <cell r="H362">
            <v>80729.63</v>
          </cell>
          <cell r="J362">
            <v>15533.2</v>
          </cell>
          <cell r="K362">
            <v>0</v>
          </cell>
        </row>
        <row r="363">
          <cell r="A363">
            <v>412801</v>
          </cell>
          <cell r="B363" t="str">
            <v>Advertisement  &amp; Publicity</v>
          </cell>
          <cell r="C363">
            <v>1740970</v>
          </cell>
          <cell r="D363">
            <v>4544669</v>
          </cell>
          <cell r="E363">
            <v>1740970.3</v>
          </cell>
          <cell r="G363">
            <v>1740970.3</v>
          </cell>
          <cell r="H363">
            <v>4544668.5</v>
          </cell>
          <cell r="J363">
            <v>1740970.3</v>
          </cell>
          <cell r="K363">
            <v>0</v>
          </cell>
        </row>
        <row r="364">
          <cell r="A364">
            <v>412802</v>
          </cell>
          <cell r="B364" t="str">
            <v>Corporate Communication</v>
          </cell>
          <cell r="C364">
            <v>107386</v>
          </cell>
          <cell r="D364">
            <v>5617006</v>
          </cell>
          <cell r="E364">
            <v>107386</v>
          </cell>
          <cell r="G364">
            <v>107386</v>
          </cell>
          <cell r="H364">
            <v>5617005.7000000002</v>
          </cell>
          <cell r="J364">
            <v>107386</v>
          </cell>
          <cell r="K364">
            <v>0</v>
          </cell>
        </row>
        <row r="365">
          <cell r="A365">
            <v>412803</v>
          </cell>
          <cell r="B365" t="str">
            <v>Sales Representative Expenses</v>
          </cell>
          <cell r="C365">
            <v>1507761</v>
          </cell>
          <cell r="D365">
            <v>9994423</v>
          </cell>
          <cell r="E365">
            <v>1507761</v>
          </cell>
          <cell r="G365">
            <v>1507761</v>
          </cell>
          <cell r="H365">
            <v>9994423</v>
          </cell>
          <cell r="J365">
            <v>1507761</v>
          </cell>
          <cell r="K365">
            <v>0</v>
          </cell>
        </row>
        <row r="366">
          <cell r="A366">
            <v>412804</v>
          </cell>
          <cell r="B366" t="str">
            <v>Sponsorship for Seminars</v>
          </cell>
          <cell r="C366">
            <v>292500</v>
          </cell>
          <cell r="D366">
            <v>29472</v>
          </cell>
          <cell r="E366">
            <v>292500</v>
          </cell>
          <cell r="G366">
            <v>292500</v>
          </cell>
          <cell r="H366">
            <v>29471.5</v>
          </cell>
          <cell r="J366">
            <v>292500</v>
          </cell>
          <cell r="K366">
            <v>0</v>
          </cell>
        </row>
        <row r="367">
          <cell r="A367">
            <v>412805</v>
          </cell>
          <cell r="B367" t="str">
            <v>User Forum / Meet Expenses</v>
          </cell>
          <cell r="C367">
            <v>249462</v>
          </cell>
          <cell r="D367">
            <v>227597</v>
          </cell>
          <cell r="E367">
            <v>249462</v>
          </cell>
          <cell r="G367">
            <v>249462</v>
          </cell>
          <cell r="H367">
            <v>227597</v>
          </cell>
          <cell r="J367">
            <v>249462</v>
          </cell>
          <cell r="K367">
            <v>0</v>
          </cell>
        </row>
        <row r="368">
          <cell r="A368">
            <v>412806</v>
          </cell>
          <cell r="B368" t="str">
            <v>Entertainment</v>
          </cell>
          <cell r="C368">
            <v>552147</v>
          </cell>
          <cell r="D368">
            <v>544897</v>
          </cell>
          <cell r="E368">
            <v>552147.42000000004</v>
          </cell>
          <cell r="G368">
            <v>552147.42000000004</v>
          </cell>
          <cell r="H368">
            <v>544897</v>
          </cell>
          <cell r="J368">
            <v>552147.42000000004</v>
          </cell>
          <cell r="K368">
            <v>0</v>
          </cell>
        </row>
        <row r="369">
          <cell r="A369">
            <v>412807</v>
          </cell>
          <cell r="B369" t="str">
            <v>Gifts &amp; Presents</v>
          </cell>
          <cell r="C369">
            <v>328417</v>
          </cell>
          <cell r="D369">
            <v>512085</v>
          </cell>
          <cell r="E369">
            <v>328416.65999999997</v>
          </cell>
          <cell r="G369">
            <v>328416.65999999997</v>
          </cell>
          <cell r="H369">
            <v>512085</v>
          </cell>
          <cell r="J369">
            <v>328416.65999999997</v>
          </cell>
          <cell r="K369">
            <v>0</v>
          </cell>
        </row>
        <row r="370">
          <cell r="A370">
            <v>412811</v>
          </cell>
          <cell r="B370" t="str">
            <v>IDL- Advertisement Costs/ Recovery</v>
          </cell>
          <cell r="C370">
            <v>3405433</v>
          </cell>
          <cell r="D370">
            <v>0</v>
          </cell>
          <cell r="E370">
            <v>3405432.7</v>
          </cell>
          <cell r="G370">
            <v>3405432.7</v>
          </cell>
          <cell r="H370">
            <v>0</v>
          </cell>
          <cell r="J370">
            <v>3405432.7</v>
          </cell>
          <cell r="K370">
            <v>0</v>
          </cell>
        </row>
        <row r="371">
          <cell r="A371">
            <v>412901</v>
          </cell>
          <cell r="B371" t="str">
            <v>Consumables</v>
          </cell>
          <cell r="C371">
            <v>3931974</v>
          </cell>
          <cell r="D371">
            <v>2927462</v>
          </cell>
          <cell r="E371">
            <v>3931974.17</v>
          </cell>
          <cell r="G371">
            <v>3931974.17</v>
          </cell>
          <cell r="H371">
            <v>2927462.35</v>
          </cell>
          <cell r="J371">
            <v>3931974.17</v>
          </cell>
          <cell r="K371">
            <v>0</v>
          </cell>
        </row>
        <row r="372">
          <cell r="A372">
            <v>412902</v>
          </cell>
          <cell r="B372" t="str">
            <v>Components</v>
          </cell>
          <cell r="C372">
            <v>-578652</v>
          </cell>
          <cell r="D372">
            <v>6012968</v>
          </cell>
          <cell r="E372">
            <v>-578651.9</v>
          </cell>
          <cell r="G372">
            <v>-578651.9</v>
          </cell>
          <cell r="H372">
            <v>6012968.2300000004</v>
          </cell>
          <cell r="J372">
            <v>-578651.9</v>
          </cell>
          <cell r="K372">
            <v>0</v>
          </cell>
        </row>
        <row r="373">
          <cell r="A373">
            <v>413001</v>
          </cell>
          <cell r="B373" t="str">
            <v>Electricity &amp; Power</v>
          </cell>
          <cell r="C373">
            <v>10633665</v>
          </cell>
          <cell r="D373">
            <v>6368819</v>
          </cell>
          <cell r="E373">
            <v>10633664.789999999</v>
          </cell>
          <cell r="G373">
            <v>10633664.789999999</v>
          </cell>
          <cell r="H373">
            <v>6368819.1699999999</v>
          </cell>
          <cell r="J373">
            <v>10633664.789999999</v>
          </cell>
          <cell r="K373">
            <v>0</v>
          </cell>
        </row>
        <row r="374">
          <cell r="A374">
            <v>413002</v>
          </cell>
          <cell r="B374" t="str">
            <v>DG set running expenses</v>
          </cell>
          <cell r="C374">
            <v>4328371</v>
          </cell>
          <cell r="D374">
            <v>11473092</v>
          </cell>
          <cell r="E374">
            <v>4328371.2</v>
          </cell>
          <cell r="G374">
            <v>4328371.2</v>
          </cell>
          <cell r="H374">
            <v>11473092</v>
          </cell>
          <cell r="J374">
            <v>4328371.2</v>
          </cell>
          <cell r="K374">
            <v>0</v>
          </cell>
        </row>
        <row r="375">
          <cell r="A375">
            <v>413101</v>
          </cell>
          <cell r="B375" t="str">
            <v>Transponder fee Ext C Band</v>
          </cell>
          <cell r="C375">
            <v>48778544</v>
          </cell>
          <cell r="D375">
            <v>54718805</v>
          </cell>
          <cell r="E375">
            <v>48778544</v>
          </cell>
          <cell r="G375">
            <v>48778544</v>
          </cell>
          <cell r="H375">
            <v>54718805</v>
          </cell>
          <cell r="J375">
            <v>48778544</v>
          </cell>
          <cell r="K375">
            <v>0</v>
          </cell>
        </row>
        <row r="376">
          <cell r="A376">
            <v>413102</v>
          </cell>
          <cell r="B376" t="str">
            <v>Transponder fee KU  Band</v>
          </cell>
          <cell r="C376">
            <v>40540773</v>
          </cell>
          <cell r="D376">
            <v>25639606</v>
          </cell>
          <cell r="E376">
            <v>40540773</v>
          </cell>
          <cell r="G376">
            <v>40540773</v>
          </cell>
          <cell r="H376">
            <v>25639606</v>
          </cell>
          <cell r="J376">
            <v>40540773</v>
          </cell>
          <cell r="K376">
            <v>0</v>
          </cell>
        </row>
        <row r="377">
          <cell r="A377">
            <v>413201</v>
          </cell>
          <cell r="B377" t="str">
            <v>Internet Services</v>
          </cell>
          <cell r="C377">
            <v>0</v>
          </cell>
          <cell r="D377">
            <v>0</v>
          </cell>
          <cell r="E377">
            <v>0</v>
          </cell>
          <cell r="G377">
            <v>0</v>
          </cell>
          <cell r="H377">
            <v>0</v>
          </cell>
          <cell r="J377">
            <v>0</v>
          </cell>
          <cell r="K377">
            <v>0</v>
          </cell>
        </row>
        <row r="378">
          <cell r="A378">
            <v>413301</v>
          </cell>
          <cell r="B378" t="str">
            <v>IDL- Faculty expenses</v>
          </cell>
          <cell r="C378">
            <v>2307708</v>
          </cell>
          <cell r="D378">
            <v>97000</v>
          </cell>
          <cell r="E378">
            <v>2307707.81</v>
          </cell>
          <cell r="G378">
            <v>2307707.81</v>
          </cell>
          <cell r="H378">
            <v>97000</v>
          </cell>
          <cell r="J378">
            <v>2307707.81</v>
          </cell>
          <cell r="K378">
            <v>0</v>
          </cell>
        </row>
        <row r="379">
          <cell r="A379">
            <v>413302</v>
          </cell>
          <cell r="B379" t="str">
            <v>IDL-Content Partner Costs</v>
          </cell>
          <cell r="C379">
            <v>4726841</v>
          </cell>
          <cell r="D379">
            <v>73290</v>
          </cell>
          <cell r="E379">
            <v>4726840.72</v>
          </cell>
          <cell r="G379">
            <v>4726840.72</v>
          </cell>
          <cell r="H379">
            <v>73290</v>
          </cell>
          <cell r="J379">
            <v>4726840.72</v>
          </cell>
          <cell r="K379">
            <v>0</v>
          </cell>
        </row>
        <row r="380">
          <cell r="A380">
            <v>413303</v>
          </cell>
          <cell r="B380" t="str">
            <v>IDL-Course material Costs/ Recovery</v>
          </cell>
          <cell r="C380">
            <v>273230</v>
          </cell>
          <cell r="D380">
            <v>8191</v>
          </cell>
          <cell r="E380">
            <v>273229.74</v>
          </cell>
          <cell r="G380">
            <v>273229.74</v>
          </cell>
          <cell r="H380">
            <v>8191</v>
          </cell>
          <cell r="J380">
            <v>273229.74</v>
          </cell>
          <cell r="K380">
            <v>0</v>
          </cell>
        </row>
        <row r="381">
          <cell r="A381">
            <v>413304</v>
          </cell>
          <cell r="B381" t="str">
            <v>IDL- Franchisee Operating Costs</v>
          </cell>
          <cell r="C381">
            <v>9600942</v>
          </cell>
          <cell r="D381">
            <v>0</v>
          </cell>
          <cell r="E381">
            <v>9600942</v>
          </cell>
          <cell r="G381">
            <v>9600942</v>
          </cell>
          <cell r="H381">
            <v>0</v>
          </cell>
          <cell r="J381">
            <v>9600942</v>
          </cell>
          <cell r="K381">
            <v>0</v>
          </cell>
        </row>
        <row r="382">
          <cell r="A382">
            <v>413305</v>
          </cell>
          <cell r="B382" t="str">
            <v>IDL-Examination Cost</v>
          </cell>
          <cell r="C382">
            <v>220000</v>
          </cell>
          <cell r="D382">
            <v>0</v>
          </cell>
          <cell r="E382">
            <v>220000</v>
          </cell>
          <cell r="G382">
            <v>220000</v>
          </cell>
          <cell r="H382">
            <v>0</v>
          </cell>
          <cell r="J382">
            <v>220000</v>
          </cell>
          <cell r="K382">
            <v>0</v>
          </cell>
        </row>
        <row r="383">
          <cell r="A383">
            <v>413401</v>
          </cell>
          <cell r="B383" t="str">
            <v>Foreign Exchange Loss</v>
          </cell>
          <cell r="C383">
            <v>9263878</v>
          </cell>
          <cell r="D383">
            <v>12750451</v>
          </cell>
          <cell r="E383">
            <v>9263877.9800000004</v>
          </cell>
          <cell r="G383">
            <v>9263877.9800000004</v>
          </cell>
          <cell r="H383">
            <v>12750451.35</v>
          </cell>
          <cell r="J383">
            <v>9263877.9800000004</v>
          </cell>
          <cell r="K383">
            <v>0</v>
          </cell>
        </row>
        <row r="384">
          <cell r="A384">
            <v>413601</v>
          </cell>
          <cell r="B384" t="str">
            <v>Wealth Tax</v>
          </cell>
          <cell r="C384">
            <v>21760</v>
          </cell>
          <cell r="D384">
            <v>17400</v>
          </cell>
          <cell r="E384">
            <v>21760</v>
          </cell>
          <cell r="G384">
            <v>21760</v>
          </cell>
          <cell r="H384">
            <v>17400</v>
          </cell>
          <cell r="J384">
            <v>21760</v>
          </cell>
          <cell r="K384">
            <v>0</v>
          </cell>
        </row>
        <row r="385">
          <cell r="A385">
            <v>413701</v>
          </cell>
          <cell r="B385" t="str">
            <v>Customs Duty</v>
          </cell>
          <cell r="C385">
            <v>440027</v>
          </cell>
          <cell r="D385">
            <v>6184052</v>
          </cell>
          <cell r="E385">
            <v>440026.87</v>
          </cell>
          <cell r="G385">
            <v>440026.87</v>
          </cell>
          <cell r="H385">
            <v>6184052</v>
          </cell>
          <cell r="J385">
            <v>440026.87</v>
          </cell>
          <cell r="K385">
            <v>0</v>
          </cell>
        </row>
        <row r="386">
          <cell r="A386">
            <v>413702</v>
          </cell>
          <cell r="B386" t="str">
            <v>Sales tax Expenses</v>
          </cell>
          <cell r="C386">
            <v>1063276</v>
          </cell>
          <cell r="D386">
            <v>1258043</v>
          </cell>
          <cell r="E386">
            <v>1063275.5</v>
          </cell>
          <cell r="G386">
            <v>1063275.5</v>
          </cell>
          <cell r="H386">
            <v>1258043.3400000001</v>
          </cell>
          <cell r="J386">
            <v>1063275.5</v>
          </cell>
          <cell r="K386">
            <v>0</v>
          </cell>
        </row>
        <row r="387">
          <cell r="A387">
            <v>413703</v>
          </cell>
          <cell r="B387" t="str">
            <v>Muncipal Taxes</v>
          </cell>
          <cell r="C387">
            <v>357179</v>
          </cell>
          <cell r="D387">
            <v>295968</v>
          </cell>
          <cell r="E387">
            <v>357179</v>
          </cell>
          <cell r="G387">
            <v>357179</v>
          </cell>
          <cell r="H387">
            <v>295968</v>
          </cell>
          <cell r="J387">
            <v>357179</v>
          </cell>
          <cell r="K387">
            <v>0</v>
          </cell>
        </row>
        <row r="388">
          <cell r="A388">
            <v>413704</v>
          </cell>
          <cell r="B388" t="str">
            <v>Filing Fees</v>
          </cell>
          <cell r="C388">
            <v>33845</v>
          </cell>
          <cell r="D388">
            <v>25655</v>
          </cell>
          <cell r="E388">
            <v>33845</v>
          </cell>
          <cell r="G388">
            <v>33845</v>
          </cell>
          <cell r="H388">
            <v>25655</v>
          </cell>
          <cell r="J388">
            <v>33845</v>
          </cell>
          <cell r="K388">
            <v>0</v>
          </cell>
        </row>
        <row r="389">
          <cell r="A389">
            <v>413705</v>
          </cell>
          <cell r="B389" t="str">
            <v>Regulatory Expenses</v>
          </cell>
          <cell r="C389">
            <v>1118800</v>
          </cell>
          <cell r="D389">
            <v>1852478</v>
          </cell>
          <cell r="E389">
            <v>1118800</v>
          </cell>
          <cell r="G389">
            <v>1118800</v>
          </cell>
          <cell r="H389">
            <v>1852478</v>
          </cell>
          <cell r="J389">
            <v>1118800</v>
          </cell>
          <cell r="K389">
            <v>0</v>
          </cell>
        </row>
        <row r="390">
          <cell r="A390">
            <v>413706</v>
          </cell>
          <cell r="B390" t="str">
            <v>Professional Tax Registration</v>
          </cell>
          <cell r="C390">
            <v>10230</v>
          </cell>
          <cell r="D390">
            <v>15658</v>
          </cell>
          <cell r="E390">
            <v>10230</v>
          </cell>
          <cell r="G390">
            <v>10230</v>
          </cell>
          <cell r="H390">
            <v>15658</v>
          </cell>
          <cell r="J390">
            <v>10230</v>
          </cell>
          <cell r="K390">
            <v>0</v>
          </cell>
        </row>
        <row r="391">
          <cell r="A391">
            <v>413707</v>
          </cell>
          <cell r="B391" t="str">
            <v>Service Tax Expenses</v>
          </cell>
          <cell r="C391">
            <v>285787</v>
          </cell>
          <cell r="D391">
            <v>73793</v>
          </cell>
          <cell r="E391">
            <v>285787</v>
          </cell>
          <cell r="G391">
            <v>285787</v>
          </cell>
          <cell r="H391">
            <v>73793</v>
          </cell>
          <cell r="J391">
            <v>285787</v>
          </cell>
          <cell r="K391">
            <v>0</v>
          </cell>
        </row>
        <row r="392">
          <cell r="A392">
            <v>413801</v>
          </cell>
          <cell r="B392" t="str">
            <v>Loss on Sale of Fixed Assets</v>
          </cell>
          <cell r="C392">
            <v>404170</v>
          </cell>
          <cell r="D392">
            <v>15780</v>
          </cell>
          <cell r="E392">
            <v>404170.12</v>
          </cell>
          <cell r="G392">
            <v>404170.12</v>
          </cell>
          <cell r="H392">
            <v>15780.48</v>
          </cell>
          <cell r="J392">
            <v>404170.12</v>
          </cell>
          <cell r="K392">
            <v>0</v>
          </cell>
        </row>
        <row r="393">
          <cell r="A393">
            <v>413901</v>
          </cell>
          <cell r="B393" t="str">
            <v>Technical Consultancy to HNS</v>
          </cell>
          <cell r="C393">
            <v>11287175</v>
          </cell>
          <cell r="D393">
            <v>0</v>
          </cell>
          <cell r="E393">
            <v>11287175</v>
          </cell>
          <cell r="G393">
            <v>11287175</v>
          </cell>
          <cell r="H393">
            <v>0</v>
          </cell>
          <cell r="J393">
            <v>11287175</v>
          </cell>
          <cell r="K393">
            <v>0</v>
          </cell>
        </row>
        <row r="394">
          <cell r="A394">
            <v>414001</v>
          </cell>
          <cell r="B394" t="str">
            <v>Security Services</v>
          </cell>
          <cell r="C394">
            <v>729916</v>
          </cell>
          <cell r="D394">
            <v>865362</v>
          </cell>
          <cell r="E394">
            <v>729916.44</v>
          </cell>
          <cell r="G394">
            <v>729916.44</v>
          </cell>
          <cell r="H394">
            <v>865362</v>
          </cell>
          <cell r="J394">
            <v>729916.44</v>
          </cell>
          <cell r="K394">
            <v>0</v>
          </cell>
        </row>
        <row r="395">
          <cell r="A395">
            <v>414002</v>
          </cell>
          <cell r="B395" t="str">
            <v>Housekeeping Expenses</v>
          </cell>
          <cell r="C395">
            <v>8046044</v>
          </cell>
          <cell r="D395">
            <v>7936203</v>
          </cell>
          <cell r="E395">
            <v>8046044</v>
          </cell>
          <cell r="G395">
            <v>8046044</v>
          </cell>
          <cell r="H395">
            <v>7936202.8600000003</v>
          </cell>
          <cell r="J395">
            <v>8046044</v>
          </cell>
          <cell r="K395">
            <v>0</v>
          </cell>
        </row>
        <row r="396">
          <cell r="A396">
            <v>414003</v>
          </cell>
          <cell r="B396" t="str">
            <v>Guest House Expenses</v>
          </cell>
          <cell r="C396">
            <v>457025</v>
          </cell>
          <cell r="D396">
            <v>345603</v>
          </cell>
          <cell r="E396">
            <v>457025</v>
          </cell>
          <cell r="G396">
            <v>457025</v>
          </cell>
          <cell r="H396">
            <v>345603.48</v>
          </cell>
          <cell r="J396">
            <v>457025</v>
          </cell>
          <cell r="K396">
            <v>0</v>
          </cell>
        </row>
        <row r="397">
          <cell r="A397">
            <v>414004</v>
          </cell>
          <cell r="B397" t="str">
            <v>Eqpt Hire Charges</v>
          </cell>
          <cell r="C397">
            <v>545880</v>
          </cell>
          <cell r="D397">
            <v>238252</v>
          </cell>
          <cell r="E397">
            <v>545879.5</v>
          </cell>
          <cell r="G397">
            <v>545879.5</v>
          </cell>
          <cell r="H397">
            <v>238252</v>
          </cell>
          <cell r="J397">
            <v>545879.5</v>
          </cell>
          <cell r="K397">
            <v>0</v>
          </cell>
        </row>
        <row r="398">
          <cell r="A398">
            <v>414005</v>
          </cell>
          <cell r="B398" t="str">
            <v>Water Charges</v>
          </cell>
          <cell r="C398">
            <v>417555</v>
          </cell>
          <cell r="D398">
            <v>830020</v>
          </cell>
          <cell r="E398">
            <v>417555</v>
          </cell>
          <cell r="G398">
            <v>417555</v>
          </cell>
          <cell r="H398">
            <v>830020</v>
          </cell>
          <cell r="J398">
            <v>417555</v>
          </cell>
          <cell r="K398">
            <v>0</v>
          </cell>
        </row>
        <row r="399">
          <cell r="A399">
            <v>414011</v>
          </cell>
          <cell r="B399" t="str">
            <v>Octroi Stock Transfer</v>
          </cell>
          <cell r="C399">
            <v>2194099</v>
          </cell>
          <cell r="D399">
            <v>1376272</v>
          </cell>
          <cell r="E399">
            <v>2194099</v>
          </cell>
          <cell r="G399">
            <v>2194099</v>
          </cell>
          <cell r="H399">
            <v>1376272</v>
          </cell>
          <cell r="J399">
            <v>2194099</v>
          </cell>
          <cell r="K399">
            <v>0</v>
          </cell>
        </row>
        <row r="400">
          <cell r="A400">
            <v>414012</v>
          </cell>
          <cell r="B400" t="str">
            <v>Octroi Non recoverable</v>
          </cell>
          <cell r="C400">
            <v>-653179</v>
          </cell>
          <cell r="D400">
            <v>1692330</v>
          </cell>
          <cell r="E400">
            <v>-653178.75</v>
          </cell>
          <cell r="G400">
            <v>-653178.75</v>
          </cell>
          <cell r="H400">
            <v>1692330</v>
          </cell>
          <cell r="J400">
            <v>-653178.75</v>
          </cell>
          <cell r="K400">
            <v>0</v>
          </cell>
        </row>
        <row r="401">
          <cell r="A401">
            <v>414015</v>
          </cell>
          <cell r="B401" t="str">
            <v>Freight outwards - Stock Transfer</v>
          </cell>
          <cell r="C401">
            <v>4130501</v>
          </cell>
          <cell r="D401">
            <v>5062729</v>
          </cell>
          <cell r="E401">
            <v>4130501</v>
          </cell>
          <cell r="G401">
            <v>4130501</v>
          </cell>
          <cell r="H401">
            <v>5062729</v>
          </cell>
          <cell r="J401">
            <v>4130501</v>
          </cell>
          <cell r="K401">
            <v>0</v>
          </cell>
        </row>
        <row r="402">
          <cell r="A402">
            <v>414016</v>
          </cell>
          <cell r="B402" t="str">
            <v>Freight outwards non recoverable</v>
          </cell>
          <cell r="C402">
            <v>11203667</v>
          </cell>
          <cell r="D402">
            <v>3161218</v>
          </cell>
          <cell r="E402">
            <v>11203667</v>
          </cell>
          <cell r="G402">
            <v>11203667</v>
          </cell>
          <cell r="H402">
            <v>3161217.67</v>
          </cell>
          <cell r="J402">
            <v>11203667</v>
          </cell>
          <cell r="K402">
            <v>0</v>
          </cell>
        </row>
        <row r="403">
          <cell r="A403">
            <v>414021</v>
          </cell>
          <cell r="B403" t="str">
            <v>Recruitment Health Check up.</v>
          </cell>
          <cell r="C403">
            <v>123870</v>
          </cell>
          <cell r="D403">
            <v>109850</v>
          </cell>
          <cell r="E403">
            <v>123870</v>
          </cell>
          <cell r="G403">
            <v>123870</v>
          </cell>
          <cell r="H403">
            <v>109850</v>
          </cell>
          <cell r="J403">
            <v>123870</v>
          </cell>
          <cell r="K403">
            <v>0</v>
          </cell>
        </row>
        <row r="404">
          <cell r="A404">
            <v>414022</v>
          </cell>
          <cell r="B404" t="str">
            <v>Recruitment  Fare Reimbursement</v>
          </cell>
          <cell r="C404">
            <v>55810</v>
          </cell>
          <cell r="D404">
            <v>68504</v>
          </cell>
          <cell r="E404">
            <v>55810</v>
          </cell>
          <cell r="G404">
            <v>55810</v>
          </cell>
          <cell r="H404">
            <v>68504</v>
          </cell>
          <cell r="J404">
            <v>55810</v>
          </cell>
          <cell r="K404">
            <v>0</v>
          </cell>
        </row>
        <row r="405">
          <cell r="A405">
            <v>414023</v>
          </cell>
          <cell r="B405" t="str">
            <v>Training  &amp; Seminar Expenses</v>
          </cell>
          <cell r="C405">
            <v>1453295</v>
          </cell>
          <cell r="D405">
            <v>912757</v>
          </cell>
          <cell r="E405">
            <v>1453295</v>
          </cell>
          <cell r="G405">
            <v>1453295</v>
          </cell>
          <cell r="H405">
            <v>912757.25</v>
          </cell>
          <cell r="J405">
            <v>1453295</v>
          </cell>
          <cell r="K405">
            <v>0</v>
          </cell>
        </row>
        <row r="406">
          <cell r="A406">
            <v>414031</v>
          </cell>
          <cell r="B406" t="str">
            <v>Corporate Membership fee</v>
          </cell>
          <cell r="C406">
            <v>323000</v>
          </cell>
          <cell r="D406">
            <v>246843</v>
          </cell>
          <cell r="E406">
            <v>323000</v>
          </cell>
          <cell r="G406">
            <v>323000</v>
          </cell>
          <cell r="H406">
            <v>246842.94</v>
          </cell>
          <cell r="J406">
            <v>323000</v>
          </cell>
          <cell r="K406">
            <v>0</v>
          </cell>
        </row>
        <row r="407">
          <cell r="A407">
            <v>414032</v>
          </cell>
          <cell r="B407" t="str">
            <v>Books &amp; Periodicals</v>
          </cell>
          <cell r="C407">
            <v>193470</v>
          </cell>
          <cell r="D407">
            <v>123764</v>
          </cell>
          <cell r="E407">
            <v>193469.5</v>
          </cell>
          <cell r="G407">
            <v>193469.5</v>
          </cell>
          <cell r="H407">
            <v>123764</v>
          </cell>
          <cell r="J407">
            <v>193469.5</v>
          </cell>
          <cell r="K407">
            <v>0</v>
          </cell>
        </row>
        <row r="408">
          <cell r="A408">
            <v>414033</v>
          </cell>
          <cell r="B408" t="str">
            <v>Tender fee</v>
          </cell>
          <cell r="C408">
            <v>131899</v>
          </cell>
          <cell r="D408">
            <v>110460</v>
          </cell>
          <cell r="E408">
            <v>131899</v>
          </cell>
          <cell r="G408">
            <v>131899</v>
          </cell>
          <cell r="H408">
            <v>110460</v>
          </cell>
          <cell r="J408">
            <v>131899</v>
          </cell>
          <cell r="K408">
            <v>0</v>
          </cell>
        </row>
        <row r="409">
          <cell r="A409">
            <v>414034</v>
          </cell>
          <cell r="B409" t="str">
            <v>Donations</v>
          </cell>
          <cell r="C409">
            <v>0</v>
          </cell>
          <cell r="D409">
            <v>266722</v>
          </cell>
          <cell r="E409">
            <v>0</v>
          </cell>
          <cell r="G409">
            <v>0</v>
          </cell>
          <cell r="H409">
            <v>266722</v>
          </cell>
          <cell r="J409">
            <v>0</v>
          </cell>
          <cell r="K409">
            <v>0</v>
          </cell>
        </row>
        <row r="410">
          <cell r="A410">
            <v>414035</v>
          </cell>
          <cell r="B410" t="str">
            <v>Interest on Others</v>
          </cell>
          <cell r="C410">
            <v>1145441</v>
          </cell>
          <cell r="D410">
            <v>1444755</v>
          </cell>
          <cell r="E410">
            <v>1145441</v>
          </cell>
          <cell r="G410">
            <v>1145441</v>
          </cell>
          <cell r="H410">
            <v>1444755</v>
          </cell>
          <cell r="J410">
            <v>1145441</v>
          </cell>
          <cell r="K410">
            <v>0</v>
          </cell>
        </row>
        <row r="411">
          <cell r="A411">
            <v>414036</v>
          </cell>
          <cell r="B411" t="str">
            <v>Credit Card Subscription</v>
          </cell>
          <cell r="C411">
            <v>75617</v>
          </cell>
          <cell r="D411">
            <v>116168</v>
          </cell>
          <cell r="E411">
            <v>75617</v>
          </cell>
          <cell r="G411">
            <v>75617</v>
          </cell>
          <cell r="H411">
            <v>116168</v>
          </cell>
          <cell r="J411">
            <v>75617</v>
          </cell>
          <cell r="K411">
            <v>0</v>
          </cell>
        </row>
        <row r="412">
          <cell r="A412">
            <v>414037</v>
          </cell>
          <cell r="B412" t="str">
            <v>Warehouse Ser. Chrgs</v>
          </cell>
          <cell r="C412">
            <v>1774841</v>
          </cell>
          <cell r="D412">
            <v>1784500</v>
          </cell>
          <cell r="E412">
            <v>1774841</v>
          </cell>
          <cell r="G412">
            <v>1774841</v>
          </cell>
          <cell r="H412">
            <v>1784500</v>
          </cell>
          <cell r="J412">
            <v>1774841</v>
          </cell>
          <cell r="K412">
            <v>0</v>
          </cell>
        </row>
        <row r="413">
          <cell r="A413">
            <v>414038</v>
          </cell>
          <cell r="B413" t="str">
            <v>Domain Registration Charges</v>
          </cell>
          <cell r="C413">
            <v>3000</v>
          </cell>
          <cell r="D413">
            <v>9625</v>
          </cell>
          <cell r="E413">
            <v>3000</v>
          </cell>
          <cell r="G413">
            <v>3000</v>
          </cell>
          <cell r="H413">
            <v>9625</v>
          </cell>
          <cell r="J413">
            <v>3000</v>
          </cell>
          <cell r="K413">
            <v>0</v>
          </cell>
        </row>
        <row r="414">
          <cell r="A414">
            <v>414039</v>
          </cell>
          <cell r="B414" t="str">
            <v>Liquidated Damages</v>
          </cell>
          <cell r="C414">
            <v>9252496</v>
          </cell>
          <cell r="D414">
            <v>3799661</v>
          </cell>
          <cell r="E414">
            <v>9252495.8800000008</v>
          </cell>
          <cell r="G414">
            <v>9252495.8800000008</v>
          </cell>
          <cell r="H414">
            <v>3799661.15</v>
          </cell>
          <cell r="J414">
            <v>9252495.8800000008</v>
          </cell>
          <cell r="K414">
            <v>0</v>
          </cell>
        </row>
        <row r="415">
          <cell r="A415">
            <v>414040</v>
          </cell>
          <cell r="B415" t="str">
            <v>Investments W/Off</v>
          </cell>
          <cell r="C415">
            <v>0</v>
          </cell>
          <cell r="D415">
            <v>0</v>
          </cell>
          <cell r="E415">
            <v>0</v>
          </cell>
          <cell r="G415">
            <v>0</v>
          </cell>
          <cell r="H415">
            <v>0</v>
          </cell>
          <cell r="J415">
            <v>0</v>
          </cell>
          <cell r="K415">
            <v>0</v>
          </cell>
        </row>
        <row r="416">
          <cell r="A416">
            <v>414099</v>
          </cell>
          <cell r="B416" t="str">
            <v>Miscellaneous Expenses</v>
          </cell>
          <cell r="C416">
            <v>19450</v>
          </cell>
          <cell r="D416">
            <v>39211</v>
          </cell>
          <cell r="E416">
            <v>19452.07</v>
          </cell>
          <cell r="G416">
            <v>19452.07</v>
          </cell>
          <cell r="H416">
            <v>39215.4</v>
          </cell>
          <cell r="J416">
            <v>19452.07</v>
          </cell>
          <cell r="K416">
            <v>0</v>
          </cell>
        </row>
        <row r="417">
          <cell r="A417">
            <v>415001</v>
          </cell>
          <cell r="B417" t="str">
            <v>Diminution of Ceycom Investments w/off</v>
          </cell>
          <cell r="C417">
            <v>0</v>
          </cell>
          <cell r="D417">
            <v>0</v>
          </cell>
          <cell r="E417">
            <v>0</v>
          </cell>
          <cell r="G417">
            <v>0</v>
          </cell>
          <cell r="H417">
            <v>0</v>
          </cell>
          <cell r="J417">
            <v>0</v>
          </cell>
          <cell r="K417">
            <v>0</v>
          </cell>
        </row>
        <row r="418">
          <cell r="A418">
            <v>420001</v>
          </cell>
          <cell r="B418" t="str">
            <v>Interest on Term Loan - ABN Amro Bank</v>
          </cell>
          <cell r="C418">
            <v>16785587</v>
          </cell>
          <cell r="D418">
            <v>16529156</v>
          </cell>
          <cell r="E418">
            <v>16785586.870000001</v>
          </cell>
          <cell r="G418">
            <v>16785586.870000001</v>
          </cell>
          <cell r="H418">
            <v>16529156.02</v>
          </cell>
          <cell r="J418">
            <v>16785586.870000001</v>
          </cell>
          <cell r="K418">
            <v>0</v>
          </cell>
        </row>
        <row r="419">
          <cell r="A419">
            <v>420002</v>
          </cell>
          <cell r="B419" t="str">
            <v>Interest on Term Loan - Credit Lyonnais</v>
          </cell>
          <cell r="C419">
            <v>9401534</v>
          </cell>
          <cell r="D419">
            <v>5356575</v>
          </cell>
          <cell r="E419">
            <v>9401534.2899999991</v>
          </cell>
          <cell r="G419">
            <v>9401534.2899999991</v>
          </cell>
          <cell r="H419">
            <v>5356574.8600000003</v>
          </cell>
          <cell r="J419">
            <v>9401534.2899999991</v>
          </cell>
          <cell r="K419">
            <v>0</v>
          </cell>
        </row>
        <row r="420">
          <cell r="A420">
            <v>420003</v>
          </cell>
          <cell r="B420" t="str">
            <v>Interest on Term Loan - Bank of Maharshtra</v>
          </cell>
          <cell r="C420">
            <v>6213144</v>
          </cell>
          <cell r="D420">
            <v>0</v>
          </cell>
          <cell r="E420">
            <v>6213144.04</v>
          </cell>
          <cell r="G420">
            <v>6213144.04</v>
          </cell>
          <cell r="H420">
            <v>0</v>
          </cell>
          <cell r="J420">
            <v>6213144.04</v>
          </cell>
          <cell r="K420">
            <v>0</v>
          </cell>
        </row>
        <row r="421">
          <cell r="A421">
            <v>420101</v>
          </cell>
          <cell r="B421" t="str">
            <v>Interest on CC - Citi Bank</v>
          </cell>
          <cell r="C421">
            <v>315791</v>
          </cell>
          <cell r="D421">
            <v>49240</v>
          </cell>
          <cell r="E421">
            <v>315791.37</v>
          </cell>
          <cell r="G421">
            <v>315791.37</v>
          </cell>
          <cell r="H421">
            <v>49239.99</v>
          </cell>
          <cell r="J421">
            <v>315791.37</v>
          </cell>
          <cell r="K421">
            <v>0</v>
          </cell>
        </row>
        <row r="422">
          <cell r="A422">
            <v>420102</v>
          </cell>
          <cell r="B422" t="str">
            <v>Interest on CC - Credit Lyonnais- Delhi</v>
          </cell>
          <cell r="C422">
            <v>176474</v>
          </cell>
          <cell r="D422">
            <v>34682</v>
          </cell>
          <cell r="E422">
            <v>176474.46</v>
          </cell>
          <cell r="G422">
            <v>176474.46</v>
          </cell>
          <cell r="H422">
            <v>34682.11</v>
          </cell>
          <cell r="J422">
            <v>176474.46</v>
          </cell>
          <cell r="K422">
            <v>0</v>
          </cell>
        </row>
        <row r="423">
          <cell r="A423">
            <v>420103</v>
          </cell>
          <cell r="B423" t="str">
            <v>Interest on CC - ANZ Grindlays, Delhi.</v>
          </cell>
          <cell r="C423">
            <v>1276360</v>
          </cell>
          <cell r="D423">
            <v>48759</v>
          </cell>
          <cell r="E423">
            <v>1276360.1499999999</v>
          </cell>
          <cell r="G423">
            <v>1276360.1499999999</v>
          </cell>
          <cell r="H423">
            <v>48758.96</v>
          </cell>
          <cell r="J423">
            <v>1276360.1499999999</v>
          </cell>
          <cell r="K423">
            <v>0</v>
          </cell>
        </row>
        <row r="424">
          <cell r="A424">
            <v>420104</v>
          </cell>
          <cell r="B424" t="str">
            <v>Interest on CC - ICICI Bank,  Delhi</v>
          </cell>
          <cell r="C424">
            <v>2424405</v>
          </cell>
          <cell r="D424">
            <v>1538121</v>
          </cell>
          <cell r="E424">
            <v>2424405</v>
          </cell>
          <cell r="G424">
            <v>2424405</v>
          </cell>
          <cell r="H424">
            <v>1538121</v>
          </cell>
          <cell r="J424">
            <v>2424405</v>
          </cell>
          <cell r="K424">
            <v>0</v>
          </cell>
        </row>
        <row r="425">
          <cell r="A425">
            <v>420105</v>
          </cell>
          <cell r="B425" t="str">
            <v>Interest on WCL - ANZ Grindlays Bank,  New Delhi</v>
          </cell>
          <cell r="C425">
            <v>1640514</v>
          </cell>
          <cell r="D425">
            <v>3520959</v>
          </cell>
          <cell r="E425">
            <v>1640513.67</v>
          </cell>
          <cell r="G425">
            <v>1640513.67</v>
          </cell>
          <cell r="H425">
            <v>3520958.91</v>
          </cell>
          <cell r="J425">
            <v>1640513.67</v>
          </cell>
          <cell r="K425">
            <v>0</v>
          </cell>
        </row>
        <row r="426">
          <cell r="A426">
            <v>420106</v>
          </cell>
          <cell r="B426" t="str">
            <v>Interest on WCL - ICICI Bank,  Delhi</v>
          </cell>
          <cell r="C426">
            <v>0</v>
          </cell>
          <cell r="D426">
            <v>0</v>
          </cell>
          <cell r="E426">
            <v>0</v>
          </cell>
          <cell r="G426">
            <v>0</v>
          </cell>
          <cell r="H426">
            <v>0</v>
          </cell>
          <cell r="J426">
            <v>0</v>
          </cell>
          <cell r="K426">
            <v>0</v>
          </cell>
        </row>
        <row r="427">
          <cell r="A427">
            <v>420107</v>
          </cell>
          <cell r="B427" t="str">
            <v>Interest on WCL - Credit Lyonnais, Delhi</v>
          </cell>
          <cell r="C427">
            <v>3381773</v>
          </cell>
          <cell r="D427">
            <v>3349692</v>
          </cell>
          <cell r="E427">
            <v>3381772.83</v>
          </cell>
          <cell r="G427">
            <v>3381772.83</v>
          </cell>
          <cell r="H427">
            <v>3349691.7</v>
          </cell>
          <cell r="J427">
            <v>3381772.83</v>
          </cell>
          <cell r="K427">
            <v>0</v>
          </cell>
        </row>
        <row r="428">
          <cell r="A428">
            <v>420108</v>
          </cell>
          <cell r="B428" t="str">
            <v>Interest on WCL - ABN AMRO, Delhi</v>
          </cell>
          <cell r="C428">
            <v>0</v>
          </cell>
          <cell r="D428">
            <v>2916018</v>
          </cell>
          <cell r="E428">
            <v>0</v>
          </cell>
          <cell r="G428">
            <v>0</v>
          </cell>
          <cell r="H428">
            <v>2916017.68</v>
          </cell>
          <cell r="J428">
            <v>0</v>
          </cell>
          <cell r="K428">
            <v>0</v>
          </cell>
        </row>
        <row r="429">
          <cell r="A429">
            <v>420109</v>
          </cell>
          <cell r="B429" t="str">
            <v>Interest on WCL - Citi Bank, Delhi</v>
          </cell>
          <cell r="C429">
            <v>1167021</v>
          </cell>
          <cell r="D429">
            <v>45205</v>
          </cell>
          <cell r="E429">
            <v>1167020.55</v>
          </cell>
          <cell r="G429">
            <v>1167020.55</v>
          </cell>
          <cell r="H429">
            <v>45205.48</v>
          </cell>
          <cell r="J429">
            <v>1167020.55</v>
          </cell>
          <cell r="K429">
            <v>0</v>
          </cell>
        </row>
        <row r="430">
          <cell r="A430">
            <v>420110</v>
          </cell>
          <cell r="B430" t="str">
            <v>Interest on CC - ABN AMRO,  Delhi</v>
          </cell>
          <cell r="C430">
            <v>6814</v>
          </cell>
          <cell r="D430">
            <v>269051</v>
          </cell>
          <cell r="E430">
            <v>6814.27</v>
          </cell>
          <cell r="G430">
            <v>6814.27</v>
          </cell>
          <cell r="H430">
            <v>269051.03999999998</v>
          </cell>
          <cell r="J430">
            <v>6814.27</v>
          </cell>
          <cell r="K430">
            <v>0</v>
          </cell>
        </row>
        <row r="431">
          <cell r="A431">
            <v>420111</v>
          </cell>
          <cell r="B431" t="str">
            <v>Interest on CC - Bank of Maharashtra</v>
          </cell>
          <cell r="C431">
            <v>3401193</v>
          </cell>
          <cell r="D431">
            <v>0</v>
          </cell>
          <cell r="E431">
            <v>3401192.71</v>
          </cell>
          <cell r="G431">
            <v>3401192.71</v>
          </cell>
          <cell r="H431">
            <v>0</v>
          </cell>
          <cell r="J431">
            <v>3401192.71</v>
          </cell>
          <cell r="K431">
            <v>0</v>
          </cell>
        </row>
        <row r="432">
          <cell r="A432">
            <v>420201</v>
          </cell>
          <cell r="B432" t="str">
            <v>Bank Charges</v>
          </cell>
          <cell r="C432">
            <v>1320418</v>
          </cell>
          <cell r="D432">
            <v>1328788</v>
          </cell>
          <cell r="E432">
            <v>1320417.73</v>
          </cell>
          <cell r="G432">
            <v>1320417.73</v>
          </cell>
          <cell r="H432">
            <v>1328788.02</v>
          </cell>
          <cell r="J432">
            <v>1320417.73</v>
          </cell>
          <cell r="K432">
            <v>0</v>
          </cell>
        </row>
        <row r="433">
          <cell r="A433">
            <v>420202</v>
          </cell>
          <cell r="B433" t="str">
            <v>Bank  Guarantee Commission</v>
          </cell>
          <cell r="C433">
            <v>4948140</v>
          </cell>
          <cell r="D433">
            <v>4792793</v>
          </cell>
          <cell r="E433">
            <v>4948140</v>
          </cell>
          <cell r="G433">
            <v>4948140</v>
          </cell>
          <cell r="H433">
            <v>4792793.0199999996</v>
          </cell>
          <cell r="J433">
            <v>4948140</v>
          </cell>
          <cell r="K433">
            <v>0</v>
          </cell>
        </row>
        <row r="434">
          <cell r="A434">
            <v>430001</v>
          </cell>
          <cell r="B434" t="str">
            <v>Depreciation - Buildings</v>
          </cell>
          <cell r="C434">
            <v>1137566</v>
          </cell>
          <cell r="D434">
            <v>1137566</v>
          </cell>
          <cell r="E434">
            <v>1137566.23</v>
          </cell>
          <cell r="G434">
            <v>1137566.23</v>
          </cell>
          <cell r="H434">
            <v>1137566.24</v>
          </cell>
          <cell r="J434">
            <v>1137566.23</v>
          </cell>
          <cell r="K434">
            <v>0</v>
          </cell>
        </row>
        <row r="435">
          <cell r="A435">
            <v>430002</v>
          </cell>
          <cell r="B435" t="str">
            <v>Depreciation - Leasehold Land</v>
          </cell>
          <cell r="C435">
            <v>56387</v>
          </cell>
          <cell r="D435">
            <v>56387</v>
          </cell>
          <cell r="E435">
            <v>56387.29</v>
          </cell>
          <cell r="G435">
            <v>56387.29</v>
          </cell>
          <cell r="H435">
            <v>56387.29</v>
          </cell>
          <cell r="J435">
            <v>56387.29</v>
          </cell>
          <cell r="K435">
            <v>0</v>
          </cell>
        </row>
        <row r="436">
          <cell r="A436">
            <v>430003</v>
          </cell>
          <cell r="B436" t="str">
            <v>Depreciation - Plant &amp; Machinery</v>
          </cell>
          <cell r="C436">
            <v>74990425</v>
          </cell>
          <cell r="D436">
            <v>71073808</v>
          </cell>
          <cell r="E436">
            <v>74990424.969999999</v>
          </cell>
          <cell r="G436">
            <v>74990424.969999999</v>
          </cell>
          <cell r="H436">
            <v>71073808.140000001</v>
          </cell>
          <cell r="J436">
            <v>74990424.969999999</v>
          </cell>
          <cell r="K436">
            <v>0</v>
          </cell>
        </row>
        <row r="437">
          <cell r="A437">
            <v>430004</v>
          </cell>
          <cell r="B437" t="str">
            <v>Depreciation - Office Equipment</v>
          </cell>
          <cell r="C437">
            <v>3438813</v>
          </cell>
          <cell r="D437">
            <v>3010920</v>
          </cell>
          <cell r="E437">
            <v>3438812.96</v>
          </cell>
          <cell r="G437">
            <v>3438812.96</v>
          </cell>
          <cell r="H437">
            <v>3010920.33</v>
          </cell>
          <cell r="J437">
            <v>3438812.96</v>
          </cell>
          <cell r="K437">
            <v>0</v>
          </cell>
        </row>
        <row r="438">
          <cell r="A438">
            <v>430005</v>
          </cell>
          <cell r="B438" t="str">
            <v>Depreciation - Computers</v>
          </cell>
          <cell r="C438">
            <v>11970749</v>
          </cell>
          <cell r="D438">
            <v>10559612</v>
          </cell>
          <cell r="E438">
            <v>11970748.6</v>
          </cell>
          <cell r="G438">
            <v>11970748.6</v>
          </cell>
          <cell r="H438">
            <v>10559611.810000001</v>
          </cell>
          <cell r="J438">
            <v>11970748.6</v>
          </cell>
          <cell r="K438">
            <v>0</v>
          </cell>
        </row>
        <row r="439">
          <cell r="A439">
            <v>430006</v>
          </cell>
          <cell r="B439" t="str">
            <v>Depreciation - Furniture &amp; Fixtures</v>
          </cell>
          <cell r="C439">
            <v>4410613</v>
          </cell>
          <cell r="D439">
            <v>4200039</v>
          </cell>
          <cell r="E439">
            <v>4410613.13</v>
          </cell>
          <cell r="G439">
            <v>4410613.13</v>
          </cell>
          <cell r="H439">
            <v>4200038.8499999996</v>
          </cell>
          <cell r="J439">
            <v>4410613.13</v>
          </cell>
          <cell r="K439">
            <v>0</v>
          </cell>
        </row>
        <row r="440">
          <cell r="A440">
            <v>430007</v>
          </cell>
          <cell r="B440" t="str">
            <v>Depreciation - L.easehold Improvements</v>
          </cell>
          <cell r="C440">
            <v>4313111</v>
          </cell>
          <cell r="D440">
            <v>1986350</v>
          </cell>
          <cell r="E440">
            <v>4313111.2</v>
          </cell>
          <cell r="G440">
            <v>4313111.2</v>
          </cell>
          <cell r="H440">
            <v>1986349.67</v>
          </cell>
          <cell r="J440">
            <v>4313111.2</v>
          </cell>
          <cell r="K440">
            <v>0</v>
          </cell>
        </row>
        <row r="441">
          <cell r="A441">
            <v>430008</v>
          </cell>
          <cell r="B441" t="str">
            <v>Depreciation - Vehicles</v>
          </cell>
          <cell r="C441">
            <v>1136399</v>
          </cell>
          <cell r="D441">
            <v>1044649</v>
          </cell>
          <cell r="E441">
            <v>1136399.3799999999</v>
          </cell>
          <cell r="G441">
            <v>1136399.3799999999</v>
          </cell>
          <cell r="H441">
            <v>1044648.93</v>
          </cell>
          <cell r="J441">
            <v>1136399.3799999999</v>
          </cell>
          <cell r="K441">
            <v>0</v>
          </cell>
        </row>
        <row r="442">
          <cell r="A442">
            <v>430009</v>
          </cell>
          <cell r="B442" t="str">
            <v>Depreciation - Computer SW</v>
          </cell>
          <cell r="C442">
            <v>6030038</v>
          </cell>
          <cell r="D442">
            <v>3490647</v>
          </cell>
          <cell r="E442">
            <v>6030038.1699999999</v>
          </cell>
          <cell r="G442">
            <v>6030038.1699999999</v>
          </cell>
          <cell r="H442">
            <v>3490647.19</v>
          </cell>
          <cell r="J442">
            <v>6030038.1699999999</v>
          </cell>
          <cell r="K442">
            <v>0</v>
          </cell>
        </row>
        <row r="443">
          <cell r="A443">
            <v>430010</v>
          </cell>
          <cell r="B443" t="str">
            <v>Depreciation - Equipment on rental</v>
          </cell>
          <cell r="C443">
            <v>2035472</v>
          </cell>
          <cell r="D443">
            <v>2664011</v>
          </cell>
          <cell r="E443">
            <v>2035471.51</v>
          </cell>
          <cell r="G443">
            <v>2035471.51</v>
          </cell>
          <cell r="H443">
            <v>2664011</v>
          </cell>
          <cell r="J443">
            <v>2035471.51</v>
          </cell>
          <cell r="K443">
            <v>0</v>
          </cell>
        </row>
        <row r="444">
          <cell r="A444">
            <v>431001</v>
          </cell>
          <cell r="B444" t="str">
            <v>OQPSK Expenditure written off</v>
          </cell>
          <cell r="C444">
            <v>2914308</v>
          </cell>
          <cell r="D444">
            <v>2914308</v>
          </cell>
          <cell r="E444">
            <v>2914308</v>
          </cell>
          <cell r="G444">
            <v>2914308</v>
          </cell>
          <cell r="H444">
            <v>2914308</v>
          </cell>
          <cell r="J444">
            <v>2914308</v>
          </cell>
          <cell r="K444">
            <v>0</v>
          </cell>
        </row>
        <row r="445">
          <cell r="A445">
            <v>440001</v>
          </cell>
          <cell r="B445" t="str">
            <v>Prior Period Items</v>
          </cell>
          <cell r="C445">
            <v>3128744</v>
          </cell>
          <cell r="D445">
            <v>0</v>
          </cell>
          <cell r="E445">
            <v>3128744</v>
          </cell>
          <cell r="G445">
            <v>3128744</v>
          </cell>
          <cell r="H445">
            <v>0</v>
          </cell>
          <cell r="J445">
            <v>3128744</v>
          </cell>
          <cell r="K445">
            <v>0</v>
          </cell>
        </row>
        <row r="446">
          <cell r="A446">
            <v>450001</v>
          </cell>
          <cell r="B446" t="str">
            <v>Income Tax Expense</v>
          </cell>
          <cell r="C446">
            <v>35000000</v>
          </cell>
          <cell r="D446">
            <v>31000000</v>
          </cell>
          <cell r="E446">
            <v>0</v>
          </cell>
          <cell r="G446">
            <v>35000000</v>
          </cell>
          <cell r="H446">
            <v>31000000</v>
          </cell>
          <cell r="J446">
            <v>0</v>
          </cell>
          <cell r="K446">
            <v>35000000</v>
          </cell>
        </row>
        <row r="447">
          <cell r="A447">
            <v>451001</v>
          </cell>
          <cell r="B447" t="str">
            <v>Prior period tax adjustment</v>
          </cell>
          <cell r="C447">
            <v>714637</v>
          </cell>
          <cell r="D447">
            <v>0</v>
          </cell>
          <cell r="E447">
            <v>714637</v>
          </cell>
          <cell r="G447">
            <v>714637</v>
          </cell>
          <cell r="H447">
            <v>0</v>
          </cell>
          <cell r="J447">
            <v>714637</v>
          </cell>
          <cell r="K447">
            <v>0</v>
          </cell>
        </row>
        <row r="448">
          <cell r="A448">
            <v>460001</v>
          </cell>
          <cell r="B448" t="str">
            <v>Dividend</v>
          </cell>
          <cell r="C448">
            <v>0</v>
          </cell>
          <cell r="D448">
            <v>7500000</v>
          </cell>
          <cell r="E448">
            <v>0</v>
          </cell>
          <cell r="G448">
            <v>0</v>
          </cell>
          <cell r="H448">
            <v>7500000</v>
          </cell>
          <cell r="J448">
            <v>0</v>
          </cell>
          <cell r="K448">
            <v>0</v>
          </cell>
        </row>
        <row r="449">
          <cell r="A449">
            <v>499909</v>
          </cell>
          <cell r="B449" t="str">
            <v>Price difference a/c</v>
          </cell>
          <cell r="C449">
            <v>724623</v>
          </cell>
          <cell r="D449">
            <v>-33753</v>
          </cell>
          <cell r="E449">
            <v>724622.5</v>
          </cell>
          <cell r="G449">
            <v>724622.5</v>
          </cell>
          <cell r="H449">
            <v>-33753.440000000002</v>
          </cell>
          <cell r="J449">
            <v>724622.5</v>
          </cell>
          <cell r="K449">
            <v>0</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cell r="K454">
            <v>0</v>
          </cell>
        </row>
        <row r="455">
          <cell r="A455">
            <v>299992</v>
          </cell>
          <cell r="B455" t="str">
            <v>Deferred Tax Adjustment</v>
          </cell>
          <cell r="C455">
            <v>0</v>
          </cell>
          <cell r="D455">
            <v>0</v>
          </cell>
          <cell r="H455">
            <v>0</v>
          </cell>
          <cell r="K455">
            <v>0</v>
          </cell>
        </row>
      </sheetData>
      <sheetData sheetId="6"/>
      <sheetData sheetId="7"/>
      <sheetData sheetId="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D PLAN"/>
    </sheetNames>
    <sheetDataSet>
      <sheetData sheetId="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Date Check"/>
      <sheetName val="Database"/>
      <sheetName val="Sheet3"/>
      <sheetName val="Database.xlsx"/>
    </sheetNames>
    <definedNames>
      <definedName name="Branches" refersTo="='Sheet2'!$A$2:$A$3"/>
      <definedName name="Chennai_vend" refersTo="#REF!"/>
      <definedName name="Delhi_vend" refersTo="#REF!"/>
    </definedNames>
    <sheetDataSet>
      <sheetData sheetId="0"/>
      <sheetData sheetId="1">
        <row r="2">
          <cell r="A2" t="str">
            <v>Chennai</v>
          </cell>
        </row>
        <row r="3">
          <cell r="A3" t="str">
            <v>Delhi</v>
          </cell>
        </row>
      </sheetData>
      <sheetData sheetId="2" refreshError="1"/>
      <sheetData sheetId="3" refreshError="1"/>
      <sheetData sheetId="4"/>
      <sheetData sheetId="5"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
      <sheetName val="SAPBEXqueries"/>
      <sheetName val="SAPBEXfilters"/>
      <sheetName val="Instructions"/>
      <sheetName val="BCS JE 99"/>
      <sheetName val="BCS Journal Entry"/>
      <sheetName val="Change History"/>
      <sheetName val="Differences Defined"/>
      <sheetName val="Differences Summary"/>
      <sheetName val="Recon Review"/>
      <sheetName val="Recon Review_Expected"/>
      <sheetName val="Recon Review_Unexpected"/>
      <sheetName val="COMPARE"/>
      <sheetName val="Query - Proc_BS"/>
      <sheetName val="Query - Proc_PL"/>
      <sheetName val="Query - Prod_PL"/>
      <sheetName val="totals records"/>
      <sheetName val="ic pivot"/>
      <sheetName val="ic totals"/>
      <sheetName val="Split Logic"/>
      <sheetName val="HYP to B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
          <cell r="A1" t="str">
            <v>Cons Unit View - BS Process Report</v>
          </cell>
        </row>
        <row r="3">
          <cell r="A3" t="str">
            <v>Cons Group</v>
          </cell>
          <cell r="B3" t="str">
            <v/>
          </cell>
        </row>
        <row r="4">
          <cell r="A4" t="str">
            <v>Company</v>
          </cell>
          <cell r="B4" t="str">
            <v>409101 Whirlpool Of India ltd</v>
          </cell>
        </row>
        <row r="5">
          <cell r="A5" t="str">
            <v>Trading partner</v>
          </cell>
          <cell r="B5" t="str">
            <v/>
          </cell>
        </row>
        <row r="6">
          <cell r="A6" t="str">
            <v>Posting Level</v>
          </cell>
          <cell r="B6" t="str">
            <v/>
          </cell>
        </row>
        <row r="7">
          <cell r="A7" t="str">
            <v>Document Type</v>
          </cell>
          <cell r="B7" t="str">
            <v>9999 Universal Document Types, REST_H REST_H...</v>
          </cell>
        </row>
        <row r="8">
          <cell r="A8" t="str">
            <v>Consolidated KF</v>
          </cell>
          <cell r="B8" t="str">
            <v xml:space="preserve">    FEB 2007 Act YTD (GC),     FEB 2007 Act YTD (LC)</v>
          </cell>
        </row>
        <row r="9">
          <cell r="A9" t="str">
            <v>Item</v>
          </cell>
          <cell r="B9" t="str">
            <v/>
          </cell>
        </row>
        <row r="11">
          <cell r="A11" t="str">
            <v>Cons Chart of Accts</v>
          </cell>
          <cell r="B11" t="str">
            <v>Whirlpool Consolidations COA</v>
          </cell>
        </row>
        <row r="12">
          <cell r="A12" t="str">
            <v>Item</v>
          </cell>
          <cell r="B12" t="str">
            <v>Liab &amp; Stkhldr Eqty, Assets</v>
          </cell>
        </row>
        <row r="13">
          <cell r="A13" t="str">
            <v>Posting Level</v>
          </cell>
          <cell r="B13" t="str">
            <v>]Two-sided Elimination Entry[</v>
          </cell>
        </row>
        <row r="14">
          <cell r="A14" t="str">
            <v>Fiscal Year Variant</v>
          </cell>
          <cell r="B14" t="str">
            <v>Calendar year, 4 spec. periods</v>
          </cell>
        </row>
        <row r="16">
          <cell r="A16" t="str">
            <v>Item</v>
          </cell>
          <cell r="B16" t="str">
            <v/>
          </cell>
          <cell r="C16" t="str">
            <v xml:space="preserve">    FEB 2007 Act YTD (GC)</v>
          </cell>
        </row>
        <row r="17">
          <cell r="A17" t="str">
            <v>11010</v>
          </cell>
          <cell r="B17" t="str">
            <v>GENERAL CASH</v>
          </cell>
          <cell r="C17">
            <v>9.1933399999999992</v>
          </cell>
        </row>
        <row r="18">
          <cell r="A18" t="str">
            <v>11020</v>
          </cell>
          <cell r="B18" t="str">
            <v>BANK ACCOUNTS</v>
          </cell>
          <cell r="C18">
            <v>13732.374690000001</v>
          </cell>
        </row>
        <row r="19">
          <cell r="A19" t="str">
            <v>11030</v>
          </cell>
          <cell r="B19" t="str">
            <v>BANK CLEARING ACCTS</v>
          </cell>
          <cell r="C19">
            <v>52.899760000000001</v>
          </cell>
        </row>
        <row r="20">
          <cell r="A20" t="str">
            <v>BS111100</v>
          </cell>
          <cell r="B20" t="str">
            <v>Cash</v>
          </cell>
          <cell r="C20">
            <v>13794.467790000001</v>
          </cell>
        </row>
        <row r="21">
          <cell r="A21" t="str">
            <v>11200</v>
          </cell>
          <cell r="B21" t="str">
            <v>ST DEP (30-90 DAYS)</v>
          </cell>
          <cell r="C21">
            <v>0.11311</v>
          </cell>
        </row>
        <row r="22">
          <cell r="A22" t="str">
            <v>BS111200</v>
          </cell>
          <cell r="B22" t="str">
            <v>Short term invest</v>
          </cell>
          <cell r="C22">
            <v>0.11311</v>
          </cell>
        </row>
        <row r="23">
          <cell r="A23" t="str">
            <v>BS111000</v>
          </cell>
          <cell r="B23" t="str">
            <v>Cash and cash equiv</v>
          </cell>
          <cell r="C23">
            <v>13794.580900000001</v>
          </cell>
        </row>
        <row r="24">
          <cell r="A24" t="str">
            <v>13300</v>
          </cell>
          <cell r="B24" t="str">
            <v>A/R - DEBTOR CNTRL</v>
          </cell>
          <cell r="C24">
            <v>17898.605019999999</v>
          </cell>
        </row>
        <row r="25">
          <cell r="A25" t="str">
            <v>13330</v>
          </cell>
          <cell r="B25" t="str">
            <v>A/R - RTNS &amp; OTH CR</v>
          </cell>
          <cell r="C25">
            <v>-6409.6369100000002</v>
          </cell>
        </row>
        <row r="26">
          <cell r="A26" t="str">
            <v>13370</v>
          </cell>
          <cell r="B26" t="str">
            <v>A/R - CURR REVAL</v>
          </cell>
          <cell r="C26">
            <v>-10.82244</v>
          </cell>
        </row>
        <row r="27">
          <cell r="A27" t="str">
            <v>BS112110</v>
          </cell>
          <cell r="B27" t="str">
            <v>Gross receivables</v>
          </cell>
          <cell r="C27">
            <v>11478.14567</v>
          </cell>
        </row>
        <row r="28">
          <cell r="A28" t="str">
            <v>13380</v>
          </cell>
          <cell r="B28" t="str">
            <v>A/R PROVISION</v>
          </cell>
          <cell r="C28">
            <v>-2460.6922800000002</v>
          </cell>
        </row>
        <row r="29">
          <cell r="A29" t="str">
            <v>BS112130</v>
          </cell>
          <cell r="B29" t="str">
            <v>Allowance</v>
          </cell>
          <cell r="C29">
            <v>-2460.6922800000002</v>
          </cell>
        </row>
        <row r="30">
          <cell r="A30" t="str">
            <v>BS112100</v>
          </cell>
          <cell r="B30" t="str">
            <v>Third party rec</v>
          </cell>
          <cell r="C30">
            <v>9017.4533900000006</v>
          </cell>
        </row>
        <row r="31">
          <cell r="A31" t="str">
            <v>13000</v>
          </cell>
          <cell r="B31" t="str">
            <v>I/C RECEIVABLES</v>
          </cell>
          <cell r="C31">
            <v>7854.6268300000002</v>
          </cell>
        </row>
        <row r="32">
          <cell r="A32" t="str">
            <v>BS112220</v>
          </cell>
          <cell r="B32" t="str">
            <v>Intercompany rec</v>
          </cell>
          <cell r="C32">
            <v>7854.6268300000002</v>
          </cell>
        </row>
        <row r="33">
          <cell r="A33" t="str">
            <v>BS112200</v>
          </cell>
          <cell r="B33" t="str">
            <v>Inter/Intraco rec</v>
          </cell>
          <cell r="C33">
            <v>7854.6268300000002</v>
          </cell>
        </row>
        <row r="34">
          <cell r="A34" t="str">
            <v>BS112000</v>
          </cell>
          <cell r="B34" t="str">
            <v>Accounts receivable</v>
          </cell>
          <cell r="C34">
            <v>16872.08022</v>
          </cell>
        </row>
        <row r="35">
          <cell r="A35" t="str">
            <v>14000</v>
          </cell>
          <cell r="B35" t="str">
            <v>FINISHED GOODS</v>
          </cell>
          <cell r="C35">
            <v>22302.970880000001</v>
          </cell>
        </row>
        <row r="36">
          <cell r="A36" t="str">
            <v>14010</v>
          </cell>
          <cell r="B36" t="str">
            <v>FG MANUAL ADJ</v>
          </cell>
          <cell r="C36">
            <v>-149.48920000000001</v>
          </cell>
        </row>
        <row r="37">
          <cell r="A37" t="str">
            <v>14020</v>
          </cell>
          <cell r="B37" t="str">
            <v>FG GOODS IN TRANSIT</v>
          </cell>
          <cell r="C37">
            <v>5678.1607100000001</v>
          </cell>
        </row>
        <row r="38">
          <cell r="A38" t="str">
            <v>14060</v>
          </cell>
          <cell r="B38" t="str">
            <v>FG PROMOTIONS</v>
          </cell>
          <cell r="C38">
            <v>785.82947000000001</v>
          </cell>
        </row>
        <row r="39">
          <cell r="A39" t="str">
            <v>BS113100</v>
          </cell>
          <cell r="B39" t="str">
            <v>Finished goods</v>
          </cell>
          <cell r="C39">
            <v>28617.471860000001</v>
          </cell>
        </row>
        <row r="40">
          <cell r="A40" t="str">
            <v>14100</v>
          </cell>
          <cell r="B40" t="str">
            <v>"SERVICE PARTS, GROS</v>
          </cell>
          <cell r="C40">
            <v>7727.8939799999998</v>
          </cell>
        </row>
        <row r="41">
          <cell r="A41" t="str">
            <v>14110</v>
          </cell>
          <cell r="B41" t="str">
            <v>SVC PARTS MANUAL ADJ</v>
          </cell>
          <cell r="C41">
            <v>-640.97175000000004</v>
          </cell>
        </row>
        <row r="42">
          <cell r="A42" t="str">
            <v>BS113200</v>
          </cell>
          <cell r="B42" t="str">
            <v>Service parts</v>
          </cell>
          <cell r="C42">
            <v>7086.9222300000001</v>
          </cell>
        </row>
        <row r="43">
          <cell r="A43" t="str">
            <v>14300</v>
          </cell>
          <cell r="B43" t="str">
            <v>INDUSTRIAL INVENTORY</v>
          </cell>
          <cell r="C43">
            <v>10311.713739999999</v>
          </cell>
        </row>
        <row r="44">
          <cell r="A44" t="str">
            <v>14310</v>
          </cell>
          <cell r="B44" t="str">
            <v>INDUST INVY WIP</v>
          </cell>
          <cell r="C44">
            <v>805.35019999999997</v>
          </cell>
        </row>
        <row r="45">
          <cell r="A45" t="str">
            <v>14350</v>
          </cell>
          <cell r="B45" t="str">
            <v>NON-PRODUCTION PARTS</v>
          </cell>
          <cell r="C45">
            <v>524.43043999999998</v>
          </cell>
        </row>
        <row r="46">
          <cell r="A46" t="str">
            <v>14370</v>
          </cell>
          <cell r="B46" t="str">
            <v>NON BOM ITEMS</v>
          </cell>
          <cell r="C46">
            <v>85.619320000000002</v>
          </cell>
        </row>
        <row r="47">
          <cell r="A47" t="str">
            <v>BS113300</v>
          </cell>
          <cell r="B47" t="str">
            <v>Raw and in process</v>
          </cell>
          <cell r="C47">
            <v>11727.1137</v>
          </cell>
        </row>
        <row r="48">
          <cell r="A48" t="str">
            <v>14030</v>
          </cell>
          <cell r="B48" t="str">
            <v>FG OBSOL RESERVE</v>
          </cell>
          <cell r="C48">
            <v>-340.18295000000001</v>
          </cell>
        </row>
        <row r="49">
          <cell r="A49" t="str">
            <v>14330</v>
          </cell>
          <cell r="B49" t="str">
            <v>IND INV OBSOL RES</v>
          </cell>
          <cell r="C49">
            <v>-139.26723000000001</v>
          </cell>
        </row>
        <row r="50">
          <cell r="A50" t="str">
            <v>BS113500</v>
          </cell>
          <cell r="B50" t="str">
            <v>Invy obsol reserve</v>
          </cell>
          <cell r="C50">
            <v>-479.45017999999999</v>
          </cell>
        </row>
        <row r="51">
          <cell r="A51" t="str">
            <v>14040</v>
          </cell>
          <cell r="B51" t="str">
            <v>FG MKT NRV RESERVE</v>
          </cell>
          <cell r="C51">
            <v>-1458.86212</v>
          </cell>
        </row>
        <row r="52">
          <cell r="A52" t="str">
            <v>14050</v>
          </cell>
          <cell r="B52" t="str">
            <v>FG OTHER RESERVES</v>
          </cell>
          <cell r="C52">
            <v>3469.17769</v>
          </cell>
        </row>
        <row r="53">
          <cell r="A53" t="str">
            <v>BS113600</v>
          </cell>
          <cell r="B53" t="str">
            <v>Other invy reserves</v>
          </cell>
          <cell r="C53">
            <v>2010.31557</v>
          </cell>
        </row>
        <row r="54">
          <cell r="A54" t="str">
            <v>BS113000</v>
          </cell>
          <cell r="B54" t="str">
            <v>Inventories</v>
          </cell>
          <cell r="C54">
            <v>48962.373180000002</v>
          </cell>
        </row>
        <row r="55">
          <cell r="A55" t="str">
            <v>15030</v>
          </cell>
          <cell r="B55" t="str">
            <v>PPD EXP INSURANCE</v>
          </cell>
          <cell r="C55">
            <v>32.340690000000002</v>
          </cell>
        </row>
        <row r="56">
          <cell r="A56" t="str">
            <v>BS115200</v>
          </cell>
          <cell r="B56" t="str">
            <v>Prepaid insurance</v>
          </cell>
          <cell r="C56">
            <v>32.340690000000002</v>
          </cell>
        </row>
        <row r="57">
          <cell r="A57" t="str">
            <v>15090</v>
          </cell>
          <cell r="B57" t="str">
            <v>PPD EXP OTHER</v>
          </cell>
          <cell r="C57">
            <v>562.81282999999996</v>
          </cell>
        </row>
        <row r="58">
          <cell r="A58" t="str">
            <v>BS115400</v>
          </cell>
          <cell r="B58" t="str">
            <v>Prepaid other</v>
          </cell>
          <cell r="C58">
            <v>562.81282999999996</v>
          </cell>
        </row>
        <row r="59">
          <cell r="A59" t="str">
            <v>15330</v>
          </cell>
          <cell r="B59" t="str">
            <v>INPUT/OUTPUT TAX REC</v>
          </cell>
          <cell r="C59">
            <v>8964.0782600000002</v>
          </cell>
        </row>
        <row r="60">
          <cell r="A60" t="str">
            <v>BS115600</v>
          </cell>
          <cell r="B60" t="str">
            <v>VAT asset</v>
          </cell>
          <cell r="C60">
            <v>8964.0782600000002</v>
          </cell>
        </row>
        <row r="61">
          <cell r="A61" t="str">
            <v>15300</v>
          </cell>
          <cell r="B61" t="str">
            <v>CORP/FED INCOME TAX</v>
          </cell>
          <cell r="C61">
            <v>512.70487000000003</v>
          </cell>
        </row>
        <row r="62">
          <cell r="A62" t="str">
            <v>15350</v>
          </cell>
          <cell r="B62" t="str">
            <v>WITHHOLDING TAXES</v>
          </cell>
          <cell r="C62">
            <v>223.53276</v>
          </cell>
        </row>
        <row r="63">
          <cell r="A63" t="str">
            <v>BS115700</v>
          </cell>
          <cell r="B63" t="str">
            <v>Other tax assets</v>
          </cell>
          <cell r="C63">
            <v>736.23762999999997</v>
          </cell>
        </row>
        <row r="64">
          <cell r="A64" t="str">
            <v>15500</v>
          </cell>
          <cell r="B64" t="str">
            <v>TRAVEL EXP/ADVANCE</v>
          </cell>
          <cell r="C64">
            <v>345.36925000000002</v>
          </cell>
        </row>
        <row r="65">
          <cell r="A65" t="str">
            <v>15502</v>
          </cell>
          <cell r="B65" t="str">
            <v>OTH ADVANCE TO EMPL</v>
          </cell>
          <cell r="C65">
            <v>56.726599999999998</v>
          </cell>
        </row>
        <row r="66">
          <cell r="A66" t="str">
            <v>BS115800</v>
          </cell>
          <cell r="B66" t="str">
            <v>Advances</v>
          </cell>
          <cell r="C66">
            <v>402.09584999999998</v>
          </cell>
        </row>
        <row r="67">
          <cell r="A67" t="str">
            <v>15200</v>
          </cell>
          <cell r="B67" t="str">
            <v>REBILLING COSTS/WORK</v>
          </cell>
          <cell r="C67">
            <v>51.555250000000001</v>
          </cell>
        </row>
        <row r="68">
          <cell r="A68" t="str">
            <v>15140</v>
          </cell>
          <cell r="B68" t="str">
            <v>OTHER RECEIVABLES</v>
          </cell>
          <cell r="C68">
            <v>2254.9550800000002</v>
          </cell>
        </row>
        <row r="69">
          <cell r="A69" t="str">
            <v>BS116000</v>
          </cell>
          <cell r="B69" t="str">
            <v>Other receivables</v>
          </cell>
          <cell r="C69">
            <v>2306.5103300000001</v>
          </cell>
        </row>
        <row r="70">
          <cell r="A70" t="str">
            <v>15120</v>
          </cell>
          <cell r="B70" t="str">
            <v>VNDR ACCT RECLASS</v>
          </cell>
          <cell r="C70">
            <v>-11.619820000000001</v>
          </cell>
        </row>
        <row r="71">
          <cell r="A71" t="str">
            <v>15550</v>
          </cell>
          <cell r="B71" t="str">
            <v>LEASE DEPOSITS</v>
          </cell>
          <cell r="C71">
            <v>1849.62573</v>
          </cell>
        </row>
        <row r="72">
          <cell r="A72" t="str">
            <v>15570</v>
          </cell>
          <cell r="B72" t="str">
            <v>OTHER CURRENT ASSETS</v>
          </cell>
          <cell r="C72">
            <v>-609.26869999999997</v>
          </cell>
        </row>
        <row r="73">
          <cell r="A73" t="str">
            <v>BS116100</v>
          </cell>
          <cell r="B73" t="str">
            <v>Other</v>
          </cell>
          <cell r="C73">
            <v>1228.73721</v>
          </cell>
        </row>
        <row r="74">
          <cell r="A74" t="str">
            <v>BS115000</v>
          </cell>
          <cell r="B74" t="str">
            <v>Other current assets</v>
          </cell>
          <cell r="C74">
            <v>14232.8128</v>
          </cell>
        </row>
        <row r="75">
          <cell r="A75" t="str">
            <v>BS110000</v>
          </cell>
          <cell r="B75" t="str">
            <v>Current Assets</v>
          </cell>
          <cell r="C75">
            <v>93861.847099999999</v>
          </cell>
        </row>
        <row r="76">
          <cell r="A76" t="str">
            <v>18220</v>
          </cell>
          <cell r="B76" t="str">
            <v>DEF TAX ASSET LT</v>
          </cell>
          <cell r="C76">
            <v>27138.668750000001</v>
          </cell>
        </row>
        <row r="77">
          <cell r="A77" t="str">
            <v>BS124100</v>
          </cell>
          <cell r="B77" t="str">
            <v>Deferred inc tax LT</v>
          </cell>
          <cell r="C77">
            <v>27138.668750000001</v>
          </cell>
        </row>
        <row r="78">
          <cell r="A78" t="str">
            <v>BS124000</v>
          </cell>
          <cell r="B78" t="str">
            <v>Deferred inc tax LT</v>
          </cell>
          <cell r="C78">
            <v>27138.668750000001</v>
          </cell>
        </row>
        <row r="79">
          <cell r="A79" t="str">
            <v>16400</v>
          </cell>
          <cell r="B79" t="str">
            <v>GUARANTEE DEPOSITS</v>
          </cell>
          <cell r="C79">
            <v>213.51934</v>
          </cell>
        </row>
        <row r="80">
          <cell r="A80" t="str">
            <v>16401</v>
          </cell>
          <cell r="B80" t="str">
            <v>OTHER LT DEPOSITS</v>
          </cell>
          <cell r="C80">
            <v>401.82889</v>
          </cell>
        </row>
        <row r="81">
          <cell r="A81" t="str">
            <v>BS126300</v>
          </cell>
          <cell r="B81" t="str">
            <v>Deposits</v>
          </cell>
          <cell r="C81">
            <v>615.34822999999994</v>
          </cell>
        </row>
        <row r="82">
          <cell r="A82" t="str">
            <v>18110</v>
          </cell>
          <cell r="B82" t="str">
            <v>OTHER LOAN ISSUED LT</v>
          </cell>
          <cell r="C82">
            <v>384.52722</v>
          </cell>
        </row>
        <row r="83">
          <cell r="A83" t="str">
            <v>BS126600</v>
          </cell>
          <cell r="B83" t="str">
            <v>Other</v>
          </cell>
          <cell r="C83">
            <v>384.52722</v>
          </cell>
        </row>
        <row r="84">
          <cell r="A84" t="str">
            <v>BS126000</v>
          </cell>
          <cell r="B84" t="str">
            <v>Other assets</v>
          </cell>
          <cell r="C84">
            <v>999.87545</v>
          </cell>
        </row>
        <row r="85">
          <cell r="A85" t="str">
            <v>BS120000</v>
          </cell>
          <cell r="B85" t="str">
            <v>Other Assets</v>
          </cell>
          <cell r="C85">
            <v>28138.5442</v>
          </cell>
        </row>
        <row r="86">
          <cell r="A86" t="str">
            <v>19000</v>
          </cell>
          <cell r="B86" t="str">
            <v>LAND</v>
          </cell>
          <cell r="C86">
            <v>3068.7299400000002</v>
          </cell>
        </row>
        <row r="87">
          <cell r="A87" t="str">
            <v>BS131000</v>
          </cell>
          <cell r="B87" t="str">
            <v>Land</v>
          </cell>
          <cell r="C87">
            <v>3068.7299400000002</v>
          </cell>
        </row>
        <row r="88">
          <cell r="A88" t="str">
            <v>19001</v>
          </cell>
          <cell r="B88" t="str">
            <v>LAND IMPROVEMENTS</v>
          </cell>
          <cell r="C88">
            <v>1064.2209</v>
          </cell>
        </row>
        <row r="89">
          <cell r="A89" t="str">
            <v>19010</v>
          </cell>
          <cell r="B89" t="str">
            <v>BUILDINGS</v>
          </cell>
          <cell r="C89">
            <v>17724.733639999999</v>
          </cell>
        </row>
        <row r="90">
          <cell r="A90" t="str">
            <v>19012</v>
          </cell>
          <cell r="B90" t="str">
            <v>BUILDING LSHOLD IMPR</v>
          </cell>
          <cell r="C90">
            <v>295.38549999999998</v>
          </cell>
        </row>
        <row r="91">
          <cell r="A91" t="str">
            <v>BS132000</v>
          </cell>
          <cell r="B91" t="str">
            <v>Buildings</v>
          </cell>
          <cell r="C91">
            <v>19084.340039999999</v>
          </cell>
        </row>
        <row r="92">
          <cell r="A92" t="str">
            <v>19020</v>
          </cell>
          <cell r="B92" t="str">
            <v>OFFICE EQUIPMENT</v>
          </cell>
          <cell r="C92">
            <v>4241.8744699999997</v>
          </cell>
        </row>
        <row r="93">
          <cell r="A93" t="str">
            <v>19021</v>
          </cell>
          <cell r="B93" t="str">
            <v>MACHINERY</v>
          </cell>
          <cell r="C93">
            <v>110959.20143</v>
          </cell>
        </row>
        <row r="94">
          <cell r="A94" t="str">
            <v>19030</v>
          </cell>
          <cell r="B94" t="str">
            <v>FIXTURES &amp; FURNITURE</v>
          </cell>
          <cell r="C94">
            <v>843.42898000000002</v>
          </cell>
        </row>
        <row r="95">
          <cell r="A95" t="str">
            <v>19040</v>
          </cell>
          <cell r="B95" t="str">
            <v>TRANSPORT EQUIPMENT</v>
          </cell>
          <cell r="C95">
            <v>291.78178000000003</v>
          </cell>
        </row>
        <row r="96">
          <cell r="A96" t="str">
            <v>19060</v>
          </cell>
          <cell r="B96" t="str">
            <v>ASSETS IN CONSTR</v>
          </cell>
          <cell r="C96">
            <v>362.50358999999997</v>
          </cell>
        </row>
        <row r="97">
          <cell r="A97" t="str">
            <v>19090</v>
          </cell>
          <cell r="B97" t="str">
            <v>FIXED ASSET CLEARING</v>
          </cell>
          <cell r="C97">
            <v>-0.70723000000000003</v>
          </cell>
        </row>
        <row r="98">
          <cell r="A98" t="str">
            <v>19099</v>
          </cell>
          <cell r="B98" t="str">
            <v>FIXED ASSETS IMPAIR</v>
          </cell>
          <cell r="C98">
            <v>-37.542700000000004</v>
          </cell>
        </row>
        <row r="99">
          <cell r="A99" t="str">
            <v>BS133000</v>
          </cell>
          <cell r="B99" t="str">
            <v>Machinery and equip</v>
          </cell>
          <cell r="C99">
            <v>116660.54032</v>
          </cell>
        </row>
        <row r="100">
          <cell r="A100" t="str">
            <v>19110</v>
          </cell>
          <cell r="B100" t="str">
            <v>ACC DEPR BUILDINGS</v>
          </cell>
          <cell r="C100">
            <v>-5684.4694799999997</v>
          </cell>
        </row>
        <row r="101">
          <cell r="A101" t="str">
            <v>19112</v>
          </cell>
          <cell r="B101" t="str">
            <v>ACC DEP BLD LSE IMPR</v>
          </cell>
          <cell r="C101">
            <v>-341.34165999999999</v>
          </cell>
        </row>
        <row r="102">
          <cell r="A102" t="str">
            <v>19120</v>
          </cell>
          <cell r="B102" t="str">
            <v>ACC DEP OFFICE EQUIP</v>
          </cell>
          <cell r="C102">
            <v>-2527.1887099999999</v>
          </cell>
        </row>
        <row r="103">
          <cell r="A103" t="str">
            <v>19121</v>
          </cell>
          <cell r="B103" t="str">
            <v>ACC DEPR MACHINERY</v>
          </cell>
          <cell r="C103">
            <v>-64240.881459999997</v>
          </cell>
        </row>
        <row r="104">
          <cell r="A104" t="str">
            <v>19130</v>
          </cell>
          <cell r="B104" t="str">
            <v>ACC DEPR FIXT &amp; FURN</v>
          </cell>
          <cell r="C104">
            <v>-531.57091000000003</v>
          </cell>
        </row>
        <row r="105">
          <cell r="A105" t="str">
            <v>19140</v>
          </cell>
          <cell r="B105" t="str">
            <v>ACC DEP TRANSP EQUIP</v>
          </cell>
          <cell r="C105">
            <v>-137.45301000000001</v>
          </cell>
        </row>
        <row r="106">
          <cell r="A106" t="str">
            <v>BS134000</v>
          </cell>
          <cell r="B106" t="str">
            <v>Accumulated depr</v>
          </cell>
          <cell r="C106">
            <v>-73462.905230000004</v>
          </cell>
        </row>
        <row r="107">
          <cell r="A107" t="str">
            <v>BS130000</v>
          </cell>
          <cell r="B107" t="str">
            <v>Prop Plant &amp; Equip</v>
          </cell>
          <cell r="C107">
            <v>65350.705070000004</v>
          </cell>
        </row>
        <row r="108">
          <cell r="A108" t="str">
            <v>BS100000</v>
          </cell>
          <cell r="B108" t="str">
            <v>Assets</v>
          </cell>
          <cell r="C108">
            <v>187351.09637000001</v>
          </cell>
        </row>
        <row r="109">
          <cell r="A109" t="str">
            <v>21000</v>
          </cell>
          <cell r="B109" t="str">
            <v>NOTES PAY TO BANKS</v>
          </cell>
          <cell r="C109">
            <v>-14502.500889999999</v>
          </cell>
        </row>
        <row r="110">
          <cell r="A110" t="str">
            <v>21010</v>
          </cell>
          <cell r="B110" t="str">
            <v>NOTES PAY CASH OD</v>
          </cell>
          <cell r="C110">
            <v>-4771.7499100000005</v>
          </cell>
        </row>
        <row r="111">
          <cell r="A111" t="str">
            <v>21100</v>
          </cell>
          <cell r="B111" t="str">
            <v>ST PRIVATE LOANS</v>
          </cell>
          <cell r="C111">
            <v>-3.73828</v>
          </cell>
        </row>
        <row r="112">
          <cell r="A112" t="str">
            <v>21110</v>
          </cell>
          <cell r="B112" t="str">
            <v>BORROWING ST OTHER</v>
          </cell>
          <cell r="C112">
            <v>-28729.7817</v>
          </cell>
        </row>
        <row r="113">
          <cell r="A113" t="str">
            <v>BS211100</v>
          </cell>
          <cell r="B113" t="str">
            <v>Third party note pay</v>
          </cell>
          <cell r="C113">
            <v>-48007.770779999999</v>
          </cell>
        </row>
        <row r="114">
          <cell r="A114" t="str">
            <v>BS211000</v>
          </cell>
          <cell r="B114" t="str">
            <v>Total notes payable</v>
          </cell>
          <cell r="C114">
            <v>-48007.770779999999</v>
          </cell>
        </row>
        <row r="115">
          <cell r="A115" t="str">
            <v>22000</v>
          </cell>
          <cell r="B115" t="str">
            <v>3PTY A/P CTRL ACCT</v>
          </cell>
          <cell r="C115">
            <v>-22865.80068</v>
          </cell>
        </row>
        <row r="116">
          <cell r="A116" t="str">
            <v>22010</v>
          </cell>
          <cell r="B116" t="str">
            <v>3PTY A/P MAN ADJ AC</v>
          </cell>
          <cell r="C116">
            <v>-135.19468000000001</v>
          </cell>
        </row>
        <row r="117">
          <cell r="A117" t="str">
            <v>22020</v>
          </cell>
          <cell r="B117" t="str">
            <v>3PTY A/P CLEARING AC</v>
          </cell>
          <cell r="C117">
            <v>-229.96509</v>
          </cell>
        </row>
        <row r="118">
          <cell r="A118" t="str">
            <v>22030</v>
          </cell>
          <cell r="B118" t="str">
            <v>TRADE A/P ADV PMT</v>
          </cell>
          <cell r="C118">
            <v>3304.2146899999998</v>
          </cell>
        </row>
        <row r="119">
          <cell r="A119" t="str">
            <v>22040</v>
          </cell>
          <cell r="B119" t="str">
            <v>3PTY A/P BILLS EXCH</v>
          </cell>
          <cell r="C119">
            <v>-19625.733840000001</v>
          </cell>
        </row>
        <row r="120">
          <cell r="A120" t="str">
            <v>22050</v>
          </cell>
          <cell r="B120" t="str">
            <v>3PTY A/P CURR REVAL</v>
          </cell>
          <cell r="C120">
            <v>2.06087</v>
          </cell>
        </row>
        <row r="121">
          <cell r="A121" t="str">
            <v>22060</v>
          </cell>
          <cell r="B121" t="str">
            <v>A/P INV TO BE REC</v>
          </cell>
          <cell r="C121">
            <v>-3994.3049299999998</v>
          </cell>
        </row>
        <row r="122">
          <cell r="A122" t="str">
            <v>BS212100</v>
          </cell>
          <cell r="B122" t="str">
            <v>Third prty trade pay</v>
          </cell>
          <cell r="C122">
            <v>-43544.723660000003</v>
          </cell>
        </row>
        <row r="123">
          <cell r="A123" t="str">
            <v>22100</v>
          </cell>
          <cell r="B123" t="str">
            <v>I/C TRADE A/P</v>
          </cell>
          <cell r="C123">
            <v>-4158.3989600000004</v>
          </cell>
        </row>
        <row r="124">
          <cell r="A124" t="str">
            <v>BS212210</v>
          </cell>
          <cell r="B124" t="str">
            <v>Intercompany pay</v>
          </cell>
          <cell r="C124">
            <v>-4158.3989600000004</v>
          </cell>
        </row>
        <row r="125">
          <cell r="A125" t="str">
            <v>22200</v>
          </cell>
          <cell r="B125" t="str">
            <v>INTRACO CLEARING</v>
          </cell>
          <cell r="C125">
            <v>-2.0000000000000002E-5</v>
          </cell>
        </row>
        <row r="126">
          <cell r="A126" t="str">
            <v>BS212220</v>
          </cell>
          <cell r="B126" t="str">
            <v>Intracompany pay</v>
          </cell>
          <cell r="C126">
            <v>-2.0000000000000002E-5</v>
          </cell>
        </row>
        <row r="127">
          <cell r="A127" t="str">
            <v>BS212200</v>
          </cell>
          <cell r="B127" t="str">
            <v>Inter/Intraco pay</v>
          </cell>
          <cell r="C127">
            <v>-4158.3989799999999</v>
          </cell>
        </row>
        <row r="128">
          <cell r="A128" t="str">
            <v>BS212000</v>
          </cell>
          <cell r="B128" t="str">
            <v>Accounts payable</v>
          </cell>
          <cell r="C128">
            <v>-47703.122640000001</v>
          </cell>
        </row>
        <row r="129">
          <cell r="A129" t="str">
            <v>23000</v>
          </cell>
          <cell r="B129" t="str">
            <v>ACCRUED PAYROLL</v>
          </cell>
          <cell r="C129">
            <v>-287.00576999999998</v>
          </cell>
        </row>
        <row r="130">
          <cell r="A130" t="str">
            <v>BS213100</v>
          </cell>
          <cell r="B130" t="str">
            <v>Accrued payroll</v>
          </cell>
          <cell r="C130">
            <v>-287.00576999999998</v>
          </cell>
        </row>
        <row r="131">
          <cell r="A131" t="str">
            <v>23110</v>
          </cell>
          <cell r="B131" t="str">
            <v>BONUS ACCRUAL</v>
          </cell>
          <cell r="C131">
            <v>-1781.1039599999999</v>
          </cell>
        </row>
        <row r="132">
          <cell r="A132" t="str">
            <v>23120</v>
          </cell>
          <cell r="B132" t="str">
            <v>SPECIAL COMP ACCRUAL</v>
          </cell>
          <cell r="C132">
            <v>-34.061639999999997</v>
          </cell>
        </row>
        <row r="133">
          <cell r="A133" t="str">
            <v>23170</v>
          </cell>
          <cell r="B133" t="str">
            <v>LONGEVITY SVC ACC ST</v>
          </cell>
          <cell r="C133">
            <v>0.11311</v>
          </cell>
        </row>
        <row r="134">
          <cell r="A134" t="str">
            <v>BS213200</v>
          </cell>
          <cell r="B134" t="str">
            <v>Accrued bonus</v>
          </cell>
          <cell r="C134">
            <v>-1815.05249</v>
          </cell>
        </row>
        <row r="135">
          <cell r="A135" t="str">
            <v>23010</v>
          </cell>
          <cell r="B135" t="str">
            <v>PAYROLL DEDUCTIONS</v>
          </cell>
          <cell r="C135">
            <v>-104.26067999999999</v>
          </cell>
        </row>
        <row r="136">
          <cell r="A136" t="str">
            <v>23040</v>
          </cell>
          <cell r="B136" t="str">
            <v>SOCIAL SECURITY PAY</v>
          </cell>
          <cell r="C136">
            <v>-128.0401</v>
          </cell>
        </row>
        <row r="137">
          <cell r="A137" t="str">
            <v>BS213300</v>
          </cell>
          <cell r="B137" t="str">
            <v>Payroll taxes</v>
          </cell>
          <cell r="C137">
            <v>-232.30078</v>
          </cell>
        </row>
        <row r="138">
          <cell r="A138" t="str">
            <v>23020</v>
          </cell>
          <cell r="B138" t="str">
            <v>ACCR EMPL PENSION</v>
          </cell>
          <cell r="C138">
            <v>-95.049769999999995</v>
          </cell>
        </row>
        <row r="139">
          <cell r="A139" t="str">
            <v>BS213400</v>
          </cell>
          <cell r="B139" t="str">
            <v>Accd pension costs</v>
          </cell>
          <cell r="C139">
            <v>-95.049769999999995</v>
          </cell>
        </row>
        <row r="140">
          <cell r="A140" t="str">
            <v>23031</v>
          </cell>
          <cell r="B140" t="str">
            <v>SAVINGS SCHEME</v>
          </cell>
          <cell r="C140">
            <v>-10.138350000000001</v>
          </cell>
        </row>
        <row r="141">
          <cell r="A141" t="str">
            <v>23033</v>
          </cell>
          <cell r="B141" t="str">
            <v>REPAYMENT OF LOANS</v>
          </cell>
          <cell r="C141">
            <v>-14.91588</v>
          </cell>
        </row>
        <row r="142">
          <cell r="A142" t="str">
            <v>23035</v>
          </cell>
          <cell r="B142" t="str">
            <v>ACCR EMPL UNION DUES</v>
          </cell>
          <cell r="C142">
            <v>6.7640000000000006E-2</v>
          </cell>
        </row>
        <row r="143">
          <cell r="A143" t="str">
            <v>23060</v>
          </cell>
          <cell r="B143" t="str">
            <v>PAYROLL OTHER</v>
          </cell>
          <cell r="C143">
            <v>-226.12956</v>
          </cell>
        </row>
        <row r="144">
          <cell r="A144" t="str">
            <v>23141</v>
          </cell>
          <cell r="B144" t="str">
            <v>VACATION HOLIDAY PAY</v>
          </cell>
          <cell r="C144">
            <v>-979.52562</v>
          </cell>
        </row>
        <row r="145">
          <cell r="A145" t="str">
            <v>23150</v>
          </cell>
          <cell r="B145" t="str">
            <v>ADDL MONTH SALARY</v>
          </cell>
          <cell r="C145">
            <v>-6.72919</v>
          </cell>
        </row>
        <row r="146">
          <cell r="A146" t="str">
            <v>BS213500</v>
          </cell>
          <cell r="B146" t="str">
            <v>Other</v>
          </cell>
          <cell r="C146">
            <v>-1237.37096</v>
          </cell>
        </row>
        <row r="147">
          <cell r="A147" t="str">
            <v>BS213000</v>
          </cell>
          <cell r="B147" t="str">
            <v>Employee comp</v>
          </cell>
          <cell r="C147">
            <v>-3666.7797700000001</v>
          </cell>
        </row>
        <row r="148">
          <cell r="A148" t="str">
            <v>24001</v>
          </cell>
          <cell r="B148" t="str">
            <v>ACCRUED DISCOUNTS</v>
          </cell>
          <cell r="C148">
            <v>0</v>
          </cell>
        </row>
        <row r="149">
          <cell r="A149" t="str">
            <v>24003</v>
          </cell>
          <cell r="B149" t="str">
            <v>ACCR PROMO &amp; ADV</v>
          </cell>
          <cell r="C149">
            <v>-81.383679999999998</v>
          </cell>
        </row>
        <row r="150">
          <cell r="A150" t="str">
            <v>24007</v>
          </cell>
          <cell r="B150" t="str">
            <v>TPI ACCRUALS</v>
          </cell>
          <cell r="C150">
            <v>0</v>
          </cell>
        </row>
        <row r="151">
          <cell r="A151" t="str">
            <v>BS214100</v>
          </cell>
          <cell r="B151" t="str">
            <v>Accd adv &amp; promotion</v>
          </cell>
          <cell r="C151">
            <v>-81.383679999999998</v>
          </cell>
        </row>
        <row r="152">
          <cell r="A152" t="str">
            <v>26110</v>
          </cell>
          <cell r="B152" t="str">
            <v>INPT/OUTPT TAX PAY</v>
          </cell>
          <cell r="C152">
            <v>-4859.9946300000001</v>
          </cell>
        </row>
        <row r="153">
          <cell r="A153" t="str">
            <v>BS214400</v>
          </cell>
          <cell r="B153" t="str">
            <v>VAT liability</v>
          </cell>
          <cell r="C153">
            <v>-4859.9946300000001</v>
          </cell>
        </row>
        <row r="154">
          <cell r="A154" t="str">
            <v>24108</v>
          </cell>
          <cell r="B154" t="str">
            <v>ACCRUED OTHER</v>
          </cell>
          <cell r="C154">
            <v>-4546.26523</v>
          </cell>
        </row>
        <row r="155">
          <cell r="A155" t="str">
            <v>BS214500</v>
          </cell>
          <cell r="B155" t="str">
            <v>Misc SG&amp;A accruals</v>
          </cell>
          <cell r="C155">
            <v>-4546.26523</v>
          </cell>
        </row>
        <row r="156">
          <cell r="A156" t="str">
            <v>26120</v>
          </cell>
          <cell r="B156" t="str">
            <v>OTHER TAXES CURRENT</v>
          </cell>
          <cell r="C156">
            <v>-50.398040000000002</v>
          </cell>
        </row>
        <row r="157">
          <cell r="A157" t="str">
            <v>26150</v>
          </cell>
          <cell r="B157" t="str">
            <v>WITHHOLDING TAX PAY</v>
          </cell>
          <cell r="C157">
            <v>-375.73926</v>
          </cell>
        </row>
        <row r="158">
          <cell r="A158" t="str">
            <v>BS214800</v>
          </cell>
          <cell r="B158" t="str">
            <v>Other taxes</v>
          </cell>
          <cell r="C158">
            <v>-426.13729999999998</v>
          </cell>
        </row>
        <row r="159">
          <cell r="A159" t="str">
            <v>24200</v>
          </cell>
          <cell r="B159" t="str">
            <v>ACCRUED BANK INT</v>
          </cell>
          <cell r="C159">
            <v>-423.41460000000001</v>
          </cell>
        </row>
        <row r="160">
          <cell r="A160" t="str">
            <v>24201</v>
          </cell>
          <cell r="B160" t="str">
            <v>INT ACCR TAX RELATED</v>
          </cell>
          <cell r="C160">
            <v>0</v>
          </cell>
        </row>
        <row r="161">
          <cell r="A161" t="str">
            <v>BS214900</v>
          </cell>
          <cell r="B161" t="str">
            <v>Accrued interest</v>
          </cell>
          <cell r="C161">
            <v>-423.41460000000001</v>
          </cell>
        </row>
        <row r="162">
          <cell r="A162" t="str">
            <v>24006</v>
          </cell>
          <cell r="B162" t="str">
            <v>OTHER ACCR ON SALES</v>
          </cell>
          <cell r="C162">
            <v>-0.12867999999999999</v>
          </cell>
        </row>
        <row r="163">
          <cell r="A163" t="str">
            <v>24011</v>
          </cell>
          <cell r="B163" t="str">
            <v>FREIGHT ACCRUAL</v>
          </cell>
          <cell r="C163">
            <v>-38.971449999999997</v>
          </cell>
        </row>
        <row r="164">
          <cell r="A164" t="str">
            <v>24012</v>
          </cell>
          <cell r="B164" t="str">
            <v>CUSTOMS ACCRUAL</v>
          </cell>
          <cell r="C164">
            <v>0</v>
          </cell>
        </row>
        <row r="165">
          <cell r="A165" t="str">
            <v>24013</v>
          </cell>
          <cell r="B165" t="str">
            <v>OTH ACCR IN STD</v>
          </cell>
          <cell r="C165">
            <v>-1076.6881599999999</v>
          </cell>
        </row>
        <row r="166">
          <cell r="A166" t="str">
            <v>24104</v>
          </cell>
          <cell r="B166" t="str">
            <v>ACCR FRGHT AND WHSG</v>
          </cell>
          <cell r="C166">
            <v>-76.585949999999997</v>
          </cell>
        </row>
        <row r="167">
          <cell r="A167" t="str">
            <v>24105</v>
          </cell>
          <cell r="B167" t="str">
            <v>ACCRUED ROYALTIES</v>
          </cell>
          <cell r="C167">
            <v>-399.72307999999998</v>
          </cell>
        </row>
        <row r="168">
          <cell r="A168" t="str">
            <v>24330</v>
          </cell>
          <cell r="B168" t="str">
            <v>I/C GIT ACCRUAL</v>
          </cell>
          <cell r="C168">
            <v>-394.34663</v>
          </cell>
        </row>
        <row r="169">
          <cell r="A169" t="str">
            <v>BS215000</v>
          </cell>
          <cell r="B169" t="str">
            <v>Other</v>
          </cell>
          <cell r="C169">
            <v>-1986.4439500000001</v>
          </cell>
        </row>
        <row r="170">
          <cell r="A170" t="str">
            <v>BS214000</v>
          </cell>
          <cell r="B170" t="str">
            <v>Accrued expenses</v>
          </cell>
          <cell r="C170">
            <v>-12323.63939</v>
          </cell>
        </row>
        <row r="171">
          <cell r="A171" t="str">
            <v>25040</v>
          </cell>
          <cell r="B171" t="str">
            <v>RESTRUCT RESERVE ST</v>
          </cell>
          <cell r="C171">
            <v>-732.04241999999999</v>
          </cell>
        </row>
        <row r="172">
          <cell r="A172" t="str">
            <v>BS216000</v>
          </cell>
          <cell r="B172" t="str">
            <v>Restruct accrual</v>
          </cell>
          <cell r="C172">
            <v>-732.04241999999999</v>
          </cell>
        </row>
        <row r="173">
          <cell r="A173" t="str">
            <v>26020</v>
          </cell>
          <cell r="B173" t="str">
            <v>ST WARRANTY ACCRUAL</v>
          </cell>
          <cell r="C173">
            <v>-1373.2781299999999</v>
          </cell>
        </row>
        <row r="174">
          <cell r="A174" t="str">
            <v>BS217000</v>
          </cell>
          <cell r="B174" t="str">
            <v>Product warranty ST</v>
          </cell>
          <cell r="C174">
            <v>-1373.2781299999999</v>
          </cell>
        </row>
        <row r="175">
          <cell r="A175" t="str">
            <v>26001</v>
          </cell>
          <cell r="B175" t="str">
            <v>DEF INCOME SVC CONTR</v>
          </cell>
          <cell r="C175">
            <v>-5946.2922099999996</v>
          </cell>
        </row>
        <row r="176">
          <cell r="A176" t="str">
            <v>BS221200</v>
          </cell>
          <cell r="B176" t="str">
            <v>Deferred inc current</v>
          </cell>
          <cell r="C176">
            <v>-5946.2922099999996</v>
          </cell>
        </row>
        <row r="177">
          <cell r="A177" t="str">
            <v>26200</v>
          </cell>
          <cell r="B177" t="str">
            <v>OTHER ST LIABILITIES</v>
          </cell>
          <cell r="C177">
            <v>-564.90150000000006</v>
          </cell>
        </row>
        <row r="178">
          <cell r="A178" t="str">
            <v>BS221400</v>
          </cell>
          <cell r="B178" t="str">
            <v>Other</v>
          </cell>
          <cell r="C178">
            <v>-564.90150000000006</v>
          </cell>
        </row>
        <row r="179">
          <cell r="A179" t="str">
            <v>BS221000</v>
          </cell>
          <cell r="B179" t="str">
            <v>Other current liab</v>
          </cell>
          <cell r="C179">
            <v>-6511.1937099999996</v>
          </cell>
        </row>
        <row r="180">
          <cell r="A180" t="str">
            <v>BS210000</v>
          </cell>
          <cell r="B180" t="str">
            <v>Current Liabilities</v>
          </cell>
          <cell r="C180">
            <v>-120317.82683999999</v>
          </cell>
        </row>
        <row r="181">
          <cell r="A181" t="str">
            <v>27300</v>
          </cell>
          <cell r="B181" t="str">
            <v>CAP LEASE LT PORTION</v>
          </cell>
          <cell r="C181">
            <v>-10.206910000000001</v>
          </cell>
        </row>
        <row r="182">
          <cell r="A182" t="str">
            <v>28000</v>
          </cell>
          <cell r="B182" t="str">
            <v>LT DEBT/LOANS</v>
          </cell>
          <cell r="C182">
            <v>-6786.5626099999999</v>
          </cell>
        </row>
        <row r="183">
          <cell r="A183" t="str">
            <v>28710</v>
          </cell>
          <cell r="B183" t="str">
            <v>OTH LOANS PAYABLE LT</v>
          </cell>
          <cell r="C183">
            <v>-180.16061999999999</v>
          </cell>
        </row>
        <row r="184">
          <cell r="A184" t="str">
            <v>BS231100</v>
          </cell>
          <cell r="B184" t="str">
            <v>LT Debt</v>
          </cell>
          <cell r="C184">
            <v>-6976.9301400000004</v>
          </cell>
        </row>
        <row r="185">
          <cell r="A185" t="str">
            <v>28600</v>
          </cell>
          <cell r="B185" t="str">
            <v>I/C LOAN LT INT BEAR</v>
          </cell>
          <cell r="C185">
            <v>-50397.571069999998</v>
          </cell>
        </row>
        <row r="186">
          <cell r="A186" t="str">
            <v>BS231200</v>
          </cell>
          <cell r="B186" t="str">
            <v>Intercompany LT debt</v>
          </cell>
          <cell r="C186">
            <v>-50397.571069999998</v>
          </cell>
        </row>
        <row r="187">
          <cell r="A187" t="str">
            <v>BS231000</v>
          </cell>
          <cell r="B187" t="str">
            <v>Total LT debt</v>
          </cell>
          <cell r="C187">
            <v>-57374.501210000002</v>
          </cell>
        </row>
        <row r="188">
          <cell r="A188" t="str">
            <v>27720</v>
          </cell>
          <cell r="B188" t="str">
            <v>DEF TAX LIABILITY LT</v>
          </cell>
          <cell r="C188">
            <v>-7054.9239200000002</v>
          </cell>
        </row>
        <row r="189">
          <cell r="A189" t="str">
            <v>BS234000</v>
          </cell>
          <cell r="B189" t="str">
            <v>Deferred inc tax LT</v>
          </cell>
          <cell r="C189">
            <v>-7054.9239200000002</v>
          </cell>
        </row>
        <row r="190">
          <cell r="A190" t="str">
            <v>27100</v>
          </cell>
          <cell r="B190" t="str">
            <v>LT WARRANTY ACCRUAL</v>
          </cell>
          <cell r="C190">
            <v>-8181.2974599999998</v>
          </cell>
        </row>
        <row r="191">
          <cell r="A191" t="str">
            <v>BS235000</v>
          </cell>
          <cell r="B191" t="str">
            <v>Product warranty LT</v>
          </cell>
          <cell r="C191">
            <v>-8181.2974599999998</v>
          </cell>
        </row>
        <row r="192">
          <cell r="A192" t="str">
            <v>27910</v>
          </cell>
          <cell r="B192" t="str">
            <v>ENVIRONMENTAL LIAB</v>
          </cell>
          <cell r="C192">
            <v>-349.87970000000001</v>
          </cell>
        </row>
        <row r="193">
          <cell r="A193" t="str">
            <v>BS236300</v>
          </cell>
          <cell r="B193" t="str">
            <v>Environmental liab</v>
          </cell>
          <cell r="C193">
            <v>-349.87970000000001</v>
          </cell>
        </row>
        <row r="194">
          <cell r="A194" t="str">
            <v>BS236000</v>
          </cell>
          <cell r="B194" t="str">
            <v>Other liabilities</v>
          </cell>
          <cell r="C194">
            <v>-349.87970000000001</v>
          </cell>
        </row>
        <row r="195">
          <cell r="A195" t="str">
            <v>BS230000</v>
          </cell>
          <cell r="B195" t="str">
            <v>Other Liabilities</v>
          </cell>
          <cell r="C195">
            <v>-72960.602289999995</v>
          </cell>
        </row>
        <row r="196">
          <cell r="A196" t="str">
            <v>29000</v>
          </cell>
          <cell r="B196" t="str">
            <v>MIN INT OPEN BAL</v>
          </cell>
          <cell r="C196">
            <v>-21949.89703</v>
          </cell>
        </row>
        <row r="197">
          <cell r="A197" t="str">
            <v>BS241000</v>
          </cell>
          <cell r="B197" t="str">
            <v>Minority interests</v>
          </cell>
          <cell r="C197">
            <v>-21949.89703</v>
          </cell>
        </row>
        <row r="198">
          <cell r="A198" t="str">
            <v>BS240000</v>
          </cell>
          <cell r="B198" t="str">
            <v>Minority Interests</v>
          </cell>
          <cell r="C198">
            <v>-21949.89703</v>
          </cell>
        </row>
        <row r="199">
          <cell r="A199" t="str">
            <v>31000</v>
          </cell>
          <cell r="B199" t="str">
            <v>COMMON STK OPEN BAL</v>
          </cell>
          <cell r="C199">
            <v>-12885.24834</v>
          </cell>
        </row>
        <row r="200">
          <cell r="A200" t="str">
            <v>BS251100</v>
          </cell>
          <cell r="B200" t="str">
            <v>Common stock</v>
          </cell>
          <cell r="C200">
            <v>-12885.24834</v>
          </cell>
        </row>
        <row r="201">
          <cell r="A201" t="str">
            <v>34000</v>
          </cell>
          <cell r="B201" t="str">
            <v>ADDL PIC OPEN BAL</v>
          </cell>
          <cell r="C201">
            <v>-121981.67902</v>
          </cell>
        </row>
        <row r="202">
          <cell r="A202" t="str">
            <v>BS251210</v>
          </cell>
          <cell r="B202" t="str">
            <v>Paid-in capital</v>
          </cell>
          <cell r="C202">
            <v>-121981.67902</v>
          </cell>
        </row>
        <row r="203">
          <cell r="A203" t="str">
            <v>BS251200</v>
          </cell>
          <cell r="B203" t="str">
            <v>Paid-in capital</v>
          </cell>
          <cell r="C203">
            <v>-121981.67902</v>
          </cell>
        </row>
        <row r="204">
          <cell r="A204" t="str">
            <v>37000</v>
          </cell>
          <cell r="B204" t="str">
            <v>EARNINGS BEG YEAR</v>
          </cell>
          <cell r="C204">
            <v>164473.39989</v>
          </cell>
        </row>
        <row r="205">
          <cell r="A205" t="str">
            <v>37010</v>
          </cell>
          <cell r="B205" t="str">
            <v>EARNINGS ADJ Y/E BAL</v>
          </cell>
          <cell r="C205">
            <v>-11845.850200000001</v>
          </cell>
        </row>
        <row r="206">
          <cell r="A206" t="str">
            <v>39900</v>
          </cell>
          <cell r="B206" t="str">
            <v>DATA MIGRATION ACCT</v>
          </cell>
          <cell r="C206">
            <v>7.0019999999999999E-2</v>
          </cell>
        </row>
        <row r="207">
          <cell r="A207" t="str">
            <v>BS251310</v>
          </cell>
          <cell r="B207" t="str">
            <v>Beg retained earn</v>
          </cell>
          <cell r="C207">
            <v>152627.61971</v>
          </cell>
        </row>
        <row r="208">
          <cell r="A208" t="str">
            <v>37001</v>
          </cell>
          <cell r="B208" t="str">
            <v>CUR YEAR EARNINGS</v>
          </cell>
          <cell r="C208">
            <v>273.09444999999999</v>
          </cell>
        </row>
        <row r="209">
          <cell r="A209" t="str">
            <v>BS251320</v>
          </cell>
          <cell r="B209" t="str">
            <v>Current year earning</v>
          </cell>
          <cell r="C209">
            <v>273.09444999999999</v>
          </cell>
        </row>
        <row r="210">
          <cell r="A210" t="str">
            <v>BS251300</v>
          </cell>
          <cell r="B210" t="str">
            <v>Retained earnings</v>
          </cell>
          <cell r="C210">
            <v>152900.71416</v>
          </cell>
        </row>
        <row r="211">
          <cell r="A211" t="str">
            <v>37600</v>
          </cell>
          <cell r="B211" t="str">
            <v>TRANSL DIF BEG YEAR</v>
          </cell>
          <cell r="C211">
            <v>9617.4763700000003</v>
          </cell>
        </row>
        <row r="212">
          <cell r="A212" t="str">
            <v>BS251420</v>
          </cell>
          <cell r="B212" t="str">
            <v>Translation adj beg</v>
          </cell>
          <cell r="C212">
            <v>9617.4763700000003</v>
          </cell>
        </row>
        <row r="213">
          <cell r="A213" t="str">
            <v>37610</v>
          </cell>
          <cell r="B213" t="str">
            <v>TRANSL DIF CUR YEAR</v>
          </cell>
          <cell r="C213">
            <v>225.96662000000001</v>
          </cell>
        </row>
        <row r="214">
          <cell r="A214" t="str">
            <v>BS251430</v>
          </cell>
          <cell r="B214" t="str">
            <v>Cur year transl adj</v>
          </cell>
          <cell r="C214">
            <v>225.96662000000001</v>
          </cell>
        </row>
        <row r="215">
          <cell r="A215" t="str">
            <v>BS251400</v>
          </cell>
          <cell r="B215" t="str">
            <v>Acc other comp inc</v>
          </cell>
          <cell r="C215">
            <v>9843.4429899999996</v>
          </cell>
        </row>
        <row r="216">
          <cell r="A216" t="str">
            <v>BS251000</v>
          </cell>
          <cell r="B216" t="str">
            <v>Total equity</v>
          </cell>
          <cell r="C216">
            <v>27877.229790000001</v>
          </cell>
        </row>
        <row r="217">
          <cell r="A217" t="str">
            <v>BS250000</v>
          </cell>
          <cell r="B217" t="str">
            <v>Stockholders' Equity</v>
          </cell>
          <cell r="C217">
            <v>27877.229790000001</v>
          </cell>
        </row>
        <row r="218">
          <cell r="A218" t="str">
            <v>BS200000</v>
          </cell>
          <cell r="B218" t="str">
            <v>Liab &amp; Stkhldr Eqty</v>
          </cell>
          <cell r="C218">
            <v>-187351.09637000001</v>
          </cell>
        </row>
      </sheetData>
      <sheetData sheetId="14" refreshError="1">
        <row r="1">
          <cell r="A1" t="str">
            <v>Cons Unit View - IS Process Report</v>
          </cell>
        </row>
        <row r="3">
          <cell r="A3" t="str">
            <v>Cons Group</v>
          </cell>
          <cell r="B3" t="str">
            <v/>
          </cell>
        </row>
        <row r="4">
          <cell r="A4" t="str">
            <v>Company</v>
          </cell>
          <cell r="B4" t="str">
            <v>409101 Whirlpool Of India ltd</v>
          </cell>
        </row>
        <row r="5">
          <cell r="A5" t="str">
            <v>Posting Level</v>
          </cell>
          <cell r="B5" t="str">
            <v/>
          </cell>
        </row>
        <row r="6">
          <cell r="A6" t="str">
            <v>Trading partner</v>
          </cell>
          <cell r="B6" t="str">
            <v/>
          </cell>
        </row>
        <row r="7">
          <cell r="A7" t="str">
            <v>Document Type</v>
          </cell>
          <cell r="B7" t="str">
            <v>9999 Universal Document Types, REST_H REST_H...</v>
          </cell>
        </row>
        <row r="8">
          <cell r="A8" t="str">
            <v>Global Functional Ar</v>
          </cell>
          <cell r="B8" t="str">
            <v/>
          </cell>
        </row>
        <row r="9">
          <cell r="A9" t="str">
            <v>Consolidated IS KF</v>
          </cell>
          <cell r="B9" t="str">
            <v/>
          </cell>
        </row>
        <row r="10">
          <cell r="A10" t="str">
            <v>Item</v>
          </cell>
          <cell r="B10" t="str">
            <v/>
          </cell>
        </row>
        <row r="12">
          <cell r="A12" t="str">
            <v>Cons Chart of Accts</v>
          </cell>
          <cell r="B12" t="str">
            <v>Whirlpool Consolidations COA</v>
          </cell>
        </row>
        <row r="13">
          <cell r="A13" t="str">
            <v>Item</v>
          </cell>
          <cell r="B13" t="str">
            <v>Net Earnings</v>
          </cell>
        </row>
        <row r="14">
          <cell r="A14" t="str">
            <v>Posting Level</v>
          </cell>
          <cell r="B14" t="str">
            <v>]Two-sided Elimination Entry[</v>
          </cell>
        </row>
        <row r="15">
          <cell r="A15" t="str">
            <v>Fiscal Year Variant</v>
          </cell>
          <cell r="B15" t="str">
            <v>Calendar year, 4 spec. periods</v>
          </cell>
        </row>
        <row r="17">
          <cell r="A17" t="str">
            <v>Item</v>
          </cell>
          <cell r="B17" t="str">
            <v/>
          </cell>
          <cell r="C17" t="str">
            <v xml:space="preserve">    FEB 2007 Act YTD (GC)</v>
          </cell>
        </row>
        <row r="18">
          <cell r="A18" t="str">
            <v>40000</v>
          </cell>
          <cell r="B18" t="str">
            <v>SLS 3P GROSS FG SALE</v>
          </cell>
          <cell r="C18">
            <v>-37198.718699999998</v>
          </cell>
        </row>
        <row r="19">
          <cell r="A19" t="str">
            <v>41000</v>
          </cell>
          <cell r="B19" t="str">
            <v>SLS 3P CS GROSS SALE</v>
          </cell>
          <cell r="C19">
            <v>-1655.54573</v>
          </cell>
        </row>
        <row r="20">
          <cell r="A20" t="str">
            <v>41100</v>
          </cell>
          <cell r="B20" t="str">
            <v>SLS 3P CS PD REPAIRS</v>
          </cell>
          <cell r="C20">
            <v>-1.63093</v>
          </cell>
        </row>
        <row r="21">
          <cell r="A21" t="str">
            <v>41200</v>
          </cell>
          <cell r="B21" t="str">
            <v>SLS 3P CS SVC CONTR</v>
          </cell>
          <cell r="C21">
            <v>-601.35707000000002</v>
          </cell>
        </row>
        <row r="22">
          <cell r="A22" t="str">
            <v>41300</v>
          </cell>
          <cell r="B22" t="str">
            <v>SLS 3P OTHER CS REV</v>
          </cell>
          <cell r="C22">
            <v>-110.35908999999999</v>
          </cell>
        </row>
        <row r="23">
          <cell r="A23" t="str">
            <v>41400</v>
          </cell>
          <cell r="B23" t="str">
            <v>SLS 3P GROSS OTHER</v>
          </cell>
          <cell r="C23">
            <v>-467.17415</v>
          </cell>
        </row>
        <row r="24">
          <cell r="A24" t="str">
            <v>63000</v>
          </cell>
          <cell r="B24" t="str">
            <v>FACT RM SALES DOM</v>
          </cell>
          <cell r="C24">
            <v>-1256.9851699999999</v>
          </cell>
        </row>
        <row r="25">
          <cell r="A25" t="str">
            <v>IS411000</v>
          </cell>
          <cell r="B25" t="str">
            <v>Ext Sales prod &amp; svc</v>
          </cell>
          <cell r="C25">
            <v>-41291.770839999997</v>
          </cell>
        </row>
        <row r="26">
          <cell r="A26" t="str">
            <v>42000</v>
          </cell>
          <cell r="B26" t="str">
            <v>I/C SALES FG</v>
          </cell>
          <cell r="C26">
            <v>-4750.6952899999997</v>
          </cell>
        </row>
        <row r="27">
          <cell r="A27" t="str">
            <v>42100</v>
          </cell>
          <cell r="B27" t="str">
            <v>I/C SALES SPARE PTS</v>
          </cell>
          <cell r="C27">
            <v>-0.44850000000000001</v>
          </cell>
        </row>
        <row r="28">
          <cell r="A28" t="str">
            <v>42200</v>
          </cell>
          <cell r="B28" t="str">
            <v>I/C SALES SERVICES</v>
          </cell>
          <cell r="C28">
            <v>-667.18601999999998</v>
          </cell>
        </row>
        <row r="29">
          <cell r="A29" t="str">
            <v>IS411100</v>
          </cell>
          <cell r="B29" t="str">
            <v>IC Sales prod &amp; svcs</v>
          </cell>
          <cell r="C29">
            <v>-5418.3298100000002</v>
          </cell>
        </row>
        <row r="30">
          <cell r="A30" t="str">
            <v>40010</v>
          </cell>
          <cell r="B30" t="str">
            <v>SLS 3P FG FRT SURCH</v>
          </cell>
          <cell r="C30">
            <v>-614.58631000000003</v>
          </cell>
        </row>
        <row r="31">
          <cell r="A31" t="str">
            <v>IS413000</v>
          </cell>
          <cell r="B31" t="str">
            <v>Freight recovery</v>
          </cell>
          <cell r="C31">
            <v>-614.58631000000003</v>
          </cell>
        </row>
        <row r="32">
          <cell r="A32" t="str">
            <v>IS410000</v>
          </cell>
          <cell r="B32" t="str">
            <v>Gross sales</v>
          </cell>
          <cell r="C32">
            <v>-47324.686959999999</v>
          </cell>
        </row>
        <row r="33">
          <cell r="A33" t="str">
            <v>45101</v>
          </cell>
          <cell r="B33" t="str">
            <v>TPI-CONDITIONAL</v>
          </cell>
          <cell r="C33">
            <v>2447.2251799999999</v>
          </cell>
        </row>
        <row r="34">
          <cell r="A34" t="str">
            <v>IS421000</v>
          </cell>
          <cell r="B34" t="str">
            <v>TPI Conditional</v>
          </cell>
          <cell r="C34">
            <v>2447.2251799999999</v>
          </cell>
        </row>
        <row r="35">
          <cell r="A35" t="str">
            <v>45102</v>
          </cell>
          <cell r="B35" t="str">
            <v>TPI-POINT OF SALE</v>
          </cell>
          <cell r="C35">
            <v>3653.2913699999999</v>
          </cell>
        </row>
        <row r="36">
          <cell r="A36" t="str">
            <v>IS422000</v>
          </cell>
          <cell r="B36" t="str">
            <v>TPI Point of sale</v>
          </cell>
          <cell r="C36">
            <v>3653.2913699999999</v>
          </cell>
        </row>
        <row r="37">
          <cell r="A37" t="str">
            <v>45070</v>
          </cell>
          <cell r="B37" t="str">
            <v>SALES DEDUCT FG OTH</v>
          </cell>
          <cell r="C37">
            <v>-5.3665799999999999</v>
          </cell>
        </row>
        <row r="38">
          <cell r="A38" t="str">
            <v>45110</v>
          </cell>
          <cell r="B38" t="str">
            <v>CS SLS VOLUME REBATE</v>
          </cell>
          <cell r="C38">
            <v>44.958210000000001</v>
          </cell>
        </row>
        <row r="39">
          <cell r="A39" t="str">
            <v>45140</v>
          </cell>
          <cell r="B39" t="str">
            <v>CS TRADE DISCOUNT</v>
          </cell>
          <cell r="C39">
            <v>103.54107</v>
          </cell>
        </row>
        <row r="40">
          <cell r="A40" t="str">
            <v>IS427000</v>
          </cell>
          <cell r="B40" t="str">
            <v>Other</v>
          </cell>
          <cell r="C40">
            <v>143.1327</v>
          </cell>
        </row>
        <row r="41">
          <cell r="A41" t="str">
            <v>IS420000</v>
          </cell>
          <cell r="B41" t="str">
            <v>Sales allowances</v>
          </cell>
          <cell r="C41">
            <v>6243.6492500000004</v>
          </cell>
        </row>
        <row r="42">
          <cell r="A42" t="str">
            <v>IS400000</v>
          </cell>
          <cell r="B42" t="str">
            <v>Net Sales</v>
          </cell>
          <cell r="C42">
            <v>-41081.037709999997</v>
          </cell>
        </row>
        <row r="43">
          <cell r="A43" t="str">
            <v>50000</v>
          </cell>
          <cell r="B43" t="str">
            <v>COS FG INV VAL</v>
          </cell>
          <cell r="C43">
            <v>28924.34259</v>
          </cell>
        </row>
        <row r="44">
          <cell r="A44" t="str">
            <v>50101</v>
          </cell>
          <cell r="B44" t="str">
            <v>COS FG SCRAP COSTS</v>
          </cell>
          <cell r="C44">
            <v>241.40020000000001</v>
          </cell>
        </row>
        <row r="45">
          <cell r="A45" t="str">
            <v>50107</v>
          </cell>
          <cell r="B45" t="str">
            <v>COS FG OTHERS</v>
          </cell>
          <cell r="C45">
            <v>57.676189999999998</v>
          </cell>
        </row>
        <row r="46">
          <cell r="A46" t="str">
            <v>51000</v>
          </cell>
          <cell r="B46" t="str">
            <v>CS INV VAL PARTS</v>
          </cell>
          <cell r="C46">
            <v>1088.3424199999999</v>
          </cell>
        </row>
        <row r="47">
          <cell r="A47" t="str">
            <v>51010</v>
          </cell>
          <cell r="B47" t="str">
            <v>CS INV VAL PD REPAIR</v>
          </cell>
          <cell r="C47">
            <v>-68.655779999999993</v>
          </cell>
        </row>
        <row r="48">
          <cell r="A48" t="str">
            <v>51030</v>
          </cell>
          <cell r="B48" t="str">
            <v>CS SVC CONTR COSTS</v>
          </cell>
          <cell r="C48">
            <v>397.01348999999999</v>
          </cell>
        </row>
        <row r="49">
          <cell r="A49" t="str">
            <v>51140</v>
          </cell>
          <cell r="B49" t="str">
            <v>CS PRICE DIFF</v>
          </cell>
          <cell r="C49">
            <v>7.4402900000000001</v>
          </cell>
        </row>
        <row r="50">
          <cell r="A50" t="str">
            <v>51170</v>
          </cell>
          <cell r="B50" t="str">
            <v>CS EXTRA COSTS OTHER</v>
          </cell>
          <cell r="C50">
            <v>56.99794</v>
          </cell>
        </row>
        <row r="51">
          <cell r="A51" t="str">
            <v>52000</v>
          </cell>
          <cell r="B51" t="str">
            <v>I/C COS LAND COST FG</v>
          </cell>
          <cell r="C51">
            <v>26.12472</v>
          </cell>
        </row>
        <row r="52">
          <cell r="A52" t="str">
            <v>66000</v>
          </cell>
          <cell r="B52" t="str">
            <v>COS RAW MATERIALS</v>
          </cell>
          <cell r="C52">
            <v>1272.27754</v>
          </cell>
        </row>
        <row r="53">
          <cell r="A53" t="str">
            <v>IS514000</v>
          </cell>
          <cell r="B53" t="str">
            <v>All other</v>
          </cell>
          <cell r="C53">
            <v>32002.959599999998</v>
          </cell>
        </row>
        <row r="54">
          <cell r="A54" t="str">
            <v>IS510000</v>
          </cell>
          <cell r="B54" t="str">
            <v>Product cost</v>
          </cell>
          <cell r="C54">
            <v>32002.959599999998</v>
          </cell>
        </row>
        <row r="55">
          <cell r="A55" t="str">
            <v>69010</v>
          </cell>
          <cell r="B55" t="str">
            <v>MATERIAL PRICE VAR</v>
          </cell>
          <cell r="C55">
            <v>-128.69182000000001</v>
          </cell>
        </row>
        <row r="56">
          <cell r="A56" t="str">
            <v>69013</v>
          </cell>
          <cell r="B56" t="str">
            <v>MAT PRICE PURCH DISC</v>
          </cell>
          <cell r="C56">
            <v>-150.12984</v>
          </cell>
        </row>
        <row r="57">
          <cell r="A57" t="str">
            <v>69017</v>
          </cell>
          <cell r="B57" t="str">
            <v>MATERIAL PRICE OTHER</v>
          </cell>
          <cell r="C57">
            <v>-142.33156</v>
          </cell>
        </row>
        <row r="58">
          <cell r="A58" t="str">
            <v>IS521000</v>
          </cell>
          <cell r="B58" t="str">
            <v>Material price var</v>
          </cell>
          <cell r="C58">
            <v>-421.15321999999998</v>
          </cell>
        </row>
        <row r="59">
          <cell r="A59" t="str">
            <v>69011</v>
          </cell>
          <cell r="B59" t="str">
            <v>MATL PRICE PPV</v>
          </cell>
          <cell r="C59">
            <v>252.36496</v>
          </cell>
        </row>
        <row r="60">
          <cell r="A60" t="str">
            <v>IS522000</v>
          </cell>
          <cell r="B60" t="str">
            <v>Other matl price var</v>
          </cell>
          <cell r="C60">
            <v>252.36496</v>
          </cell>
        </row>
        <row r="61">
          <cell r="A61" t="str">
            <v>65000</v>
          </cell>
          <cell r="B61" t="str">
            <v>VAR OF INVY WIP</v>
          </cell>
          <cell r="C61">
            <v>-43822.749810000001</v>
          </cell>
        </row>
        <row r="62">
          <cell r="A62" t="str">
            <v>69000</v>
          </cell>
          <cell r="B62" t="str">
            <v>PRODUCTION RECOVERY</v>
          </cell>
          <cell r="C62">
            <v>40071.988649999999</v>
          </cell>
        </row>
        <row r="63">
          <cell r="A63" t="str">
            <v>69020</v>
          </cell>
          <cell r="B63" t="str">
            <v>INVENTORY REVAL</v>
          </cell>
          <cell r="C63">
            <v>-61.632559999999998</v>
          </cell>
        </row>
        <row r="64">
          <cell r="A64" t="str">
            <v>69042</v>
          </cell>
          <cell r="B64" t="str">
            <v>SCRAP</v>
          </cell>
          <cell r="C64">
            <v>125.46308999999999</v>
          </cell>
        </row>
        <row r="65">
          <cell r="A65" t="str">
            <v>69043</v>
          </cell>
          <cell r="B65" t="str">
            <v>SCRAP SALES</v>
          </cell>
          <cell r="C65">
            <v>-140.19897</v>
          </cell>
        </row>
        <row r="66">
          <cell r="A66" t="str">
            <v>69045</v>
          </cell>
          <cell r="B66" t="str">
            <v>YEAR-END INVY ADJ</v>
          </cell>
          <cell r="C66">
            <v>-20.586290000000002</v>
          </cell>
        </row>
        <row r="67">
          <cell r="A67" t="str">
            <v>IS526000</v>
          </cell>
          <cell r="B67" t="str">
            <v>Other mfg variances</v>
          </cell>
          <cell r="C67">
            <v>-3847.7158899999999</v>
          </cell>
        </row>
        <row r="68">
          <cell r="A68" t="str">
            <v>IS520000</v>
          </cell>
          <cell r="B68" t="str">
            <v>Mfg and purch var</v>
          </cell>
          <cell r="C68">
            <v>-4016.5041500000002</v>
          </cell>
        </row>
        <row r="69">
          <cell r="A69" t="str">
            <v>57000</v>
          </cell>
          <cell r="B69" t="str">
            <v>WARR MAT FLD SVC DIR</v>
          </cell>
          <cell r="C69">
            <v>375.74817000000002</v>
          </cell>
        </row>
        <row r="70">
          <cell r="A70" t="str">
            <v>57100</v>
          </cell>
          <cell r="B70" t="str">
            <v>WARR MATL CONTRACT</v>
          </cell>
          <cell r="C70">
            <v>31.992270000000001</v>
          </cell>
        </row>
        <row r="71">
          <cell r="A71" t="str">
            <v>IS531000</v>
          </cell>
          <cell r="B71" t="str">
            <v>Variable - parts</v>
          </cell>
          <cell r="C71">
            <v>407.74043999999998</v>
          </cell>
        </row>
        <row r="72">
          <cell r="A72" t="str">
            <v>57300</v>
          </cell>
          <cell r="B72" t="str">
            <v>WARR LABOR CONTRACT</v>
          </cell>
          <cell r="C72">
            <v>2.2201900000000001</v>
          </cell>
        </row>
        <row r="73">
          <cell r="A73" t="str">
            <v>IS532000</v>
          </cell>
          <cell r="B73" t="str">
            <v>Variable - labor</v>
          </cell>
          <cell r="C73">
            <v>2.2201900000000001</v>
          </cell>
        </row>
        <row r="74">
          <cell r="A74" t="str">
            <v>57500</v>
          </cell>
          <cell r="B74" t="str">
            <v>WARR PRODUCT EXCH</v>
          </cell>
          <cell r="C74">
            <v>94.781170000000003</v>
          </cell>
        </row>
        <row r="75">
          <cell r="A75" t="str">
            <v>57700</v>
          </cell>
          <cell r="B75" t="str">
            <v>WARR OTH CONCESSIONS</v>
          </cell>
          <cell r="C75">
            <v>100.43817</v>
          </cell>
        </row>
        <row r="76">
          <cell r="A76" t="str">
            <v>IS533100</v>
          </cell>
          <cell r="B76" t="str">
            <v>PEX/PAD</v>
          </cell>
          <cell r="C76">
            <v>195.21933999999999</v>
          </cell>
        </row>
        <row r="77">
          <cell r="A77" t="str">
            <v>IS533000</v>
          </cell>
          <cell r="B77" t="str">
            <v>Fixed</v>
          </cell>
          <cell r="C77">
            <v>195.21933999999999</v>
          </cell>
        </row>
        <row r="78">
          <cell r="A78" t="str">
            <v>57800</v>
          </cell>
          <cell r="B78" t="str">
            <v>ACCR MOVEMENT WARR</v>
          </cell>
          <cell r="C78">
            <v>-0.35672999999999999</v>
          </cell>
        </row>
        <row r="79">
          <cell r="A79" t="str">
            <v>57900</v>
          </cell>
          <cell r="B79" t="str">
            <v>EXT WARR CONTRACTS</v>
          </cell>
          <cell r="C79">
            <v>240.38982999999999</v>
          </cell>
        </row>
        <row r="80">
          <cell r="A80" t="str">
            <v>IS534000</v>
          </cell>
          <cell r="B80" t="str">
            <v>Warranty Other</v>
          </cell>
          <cell r="C80">
            <v>240.03309999999999</v>
          </cell>
        </row>
        <row r="81">
          <cell r="A81" t="str">
            <v>IS530000</v>
          </cell>
          <cell r="B81" t="str">
            <v>Warranty</v>
          </cell>
          <cell r="C81">
            <v>845.21307000000002</v>
          </cell>
        </row>
        <row r="82">
          <cell r="A82" t="str">
            <v>58100</v>
          </cell>
          <cell r="B82" t="str">
            <v>VAR FRT SECONDARY</v>
          </cell>
          <cell r="C82">
            <v>600.56251999999995</v>
          </cell>
        </row>
        <row r="83">
          <cell r="A83" t="str">
            <v>IS551000</v>
          </cell>
          <cell r="B83" t="str">
            <v>Secondary freight</v>
          </cell>
          <cell r="C83">
            <v>600.56251999999995</v>
          </cell>
        </row>
        <row r="84">
          <cell r="A84" t="str">
            <v>58120</v>
          </cell>
          <cell r="B84" t="str">
            <v>VAR FRT PRIMARY</v>
          </cell>
          <cell r="C84">
            <v>1059.9938500000001</v>
          </cell>
        </row>
        <row r="85">
          <cell r="A85" t="str">
            <v>IS552000</v>
          </cell>
          <cell r="B85" t="str">
            <v>Primary freight</v>
          </cell>
          <cell r="C85">
            <v>1059.9938500000001</v>
          </cell>
        </row>
        <row r="86">
          <cell r="A86" t="str">
            <v>58140</v>
          </cell>
          <cell r="B86" t="str">
            <v>OEM/INTERREG TO DC</v>
          </cell>
          <cell r="C86">
            <v>402.31288999999998</v>
          </cell>
        </row>
        <row r="87">
          <cell r="A87" t="str">
            <v>IS553000</v>
          </cell>
          <cell r="B87" t="str">
            <v>OEM/Interreg to DC</v>
          </cell>
          <cell r="C87">
            <v>402.31288999999998</v>
          </cell>
        </row>
        <row r="88">
          <cell r="A88" t="str">
            <v>58200</v>
          </cell>
          <cell r="B88" t="str">
            <v>VARIABLE WAREHOUSING</v>
          </cell>
          <cell r="C88">
            <v>280.14690999999999</v>
          </cell>
        </row>
        <row r="89">
          <cell r="A89" t="str">
            <v>IS553500</v>
          </cell>
          <cell r="B89" t="str">
            <v>Variable warehousing</v>
          </cell>
          <cell r="C89">
            <v>280.14690999999999</v>
          </cell>
        </row>
        <row r="90">
          <cell r="A90" t="str">
            <v>IS550000</v>
          </cell>
          <cell r="B90" t="str">
            <v>Freight and whsg</v>
          </cell>
          <cell r="C90">
            <v>2343.0161699999999</v>
          </cell>
        </row>
        <row r="91">
          <cell r="A91" t="str">
            <v>51100</v>
          </cell>
          <cell r="B91" t="str">
            <v>CS OBSOL RESERVE</v>
          </cell>
          <cell r="C91">
            <v>-34.182589999999998</v>
          </cell>
        </row>
        <row r="92">
          <cell r="A92" t="str">
            <v>IS566000</v>
          </cell>
          <cell r="B92" t="str">
            <v>Inventory obs</v>
          </cell>
          <cell r="C92">
            <v>-34.182589999999998</v>
          </cell>
        </row>
        <row r="93">
          <cell r="A93" t="str">
            <v>51160</v>
          </cell>
          <cell r="B93" t="str">
            <v>CS STOCK REVALUATION</v>
          </cell>
          <cell r="C93">
            <v>-6.0804</v>
          </cell>
        </row>
        <row r="94">
          <cell r="A94" t="str">
            <v>IS567000</v>
          </cell>
          <cell r="B94" t="str">
            <v>Inventory adjust</v>
          </cell>
          <cell r="C94">
            <v>-6.0804</v>
          </cell>
        </row>
        <row r="95">
          <cell r="A95" t="str">
            <v>IS560000</v>
          </cell>
          <cell r="B95" t="str">
            <v>Other cost of sales</v>
          </cell>
          <cell r="C95">
            <v>-40.262990000000002</v>
          </cell>
        </row>
        <row r="96">
          <cell r="A96" t="str">
            <v>IS500000</v>
          </cell>
          <cell r="B96" t="str">
            <v>Cost of Sales</v>
          </cell>
          <cell r="C96">
            <v>31134.421699999999</v>
          </cell>
        </row>
        <row r="97">
          <cell r="A97" t="str">
            <v>IS599999</v>
          </cell>
          <cell r="B97" t="str">
            <v>Gross Margin</v>
          </cell>
          <cell r="C97">
            <v>-9946.6160099999997</v>
          </cell>
        </row>
        <row r="98">
          <cell r="A98" t="str">
            <v>72800</v>
          </cell>
          <cell r="B98" t="str">
            <v>CONS ADV TV COMM</v>
          </cell>
          <cell r="C98">
            <v>-17.737269999999999</v>
          </cell>
        </row>
        <row r="99">
          <cell r="A99" t="str">
            <v>72802</v>
          </cell>
          <cell r="B99" t="str">
            <v>CONS ADV CONS PRESS</v>
          </cell>
          <cell r="C99">
            <v>-41.21134</v>
          </cell>
        </row>
        <row r="100">
          <cell r="A100" t="str">
            <v>72806</v>
          </cell>
          <cell r="B100" t="str">
            <v>CONS ADV PROD COSTS</v>
          </cell>
          <cell r="C100">
            <v>239.65983</v>
          </cell>
        </row>
        <row r="101">
          <cell r="A101" t="str">
            <v>IS711000</v>
          </cell>
          <cell r="B101" t="str">
            <v>Media advertising</v>
          </cell>
          <cell r="C101">
            <v>180.71122</v>
          </cell>
        </row>
        <row r="102">
          <cell r="A102" t="str">
            <v>72600</v>
          </cell>
          <cell r="B102" t="str">
            <v>TRADE POS MATERIAL</v>
          </cell>
          <cell r="C102">
            <v>32.572769999999998</v>
          </cell>
        </row>
        <row r="103">
          <cell r="A103" t="str">
            <v>72609</v>
          </cell>
          <cell r="B103" t="str">
            <v>TRADE PRODUCT LAUNCH</v>
          </cell>
          <cell r="C103">
            <v>-4.58338</v>
          </cell>
        </row>
        <row r="104">
          <cell r="A104" t="str">
            <v>IS713000</v>
          </cell>
          <cell r="B104" t="str">
            <v>Point of sale</v>
          </cell>
          <cell r="C104">
            <v>27.98939</v>
          </cell>
        </row>
        <row r="105">
          <cell r="A105" t="str">
            <v>IS710000</v>
          </cell>
          <cell r="B105" t="str">
            <v>Brand SG&amp;A</v>
          </cell>
          <cell r="C105">
            <v>208.70061000000001</v>
          </cell>
        </row>
        <row r="106">
          <cell r="A106" t="str">
            <v>72608</v>
          </cell>
          <cell r="B106" t="str">
            <v>TRADE MKT RESEARCH</v>
          </cell>
          <cell r="C106">
            <v>6.3207100000000001</v>
          </cell>
        </row>
        <row r="107">
          <cell r="A107" t="str">
            <v>72615</v>
          </cell>
          <cell r="B107" t="str">
            <v>TRADE IN STORE PROMO</v>
          </cell>
          <cell r="C107">
            <v>1.132E-2</v>
          </cell>
        </row>
        <row r="108">
          <cell r="A108" t="str">
            <v>IS723000</v>
          </cell>
          <cell r="B108" t="str">
            <v>Trade partnr support</v>
          </cell>
          <cell r="C108">
            <v>6.3320299999999996</v>
          </cell>
        </row>
        <row r="109">
          <cell r="A109" t="str">
            <v>72619</v>
          </cell>
          <cell r="B109" t="str">
            <v>TRADE OTHERS</v>
          </cell>
          <cell r="C109">
            <v>88.201570000000004</v>
          </cell>
        </row>
        <row r="110">
          <cell r="A110" t="str">
            <v>IS724000</v>
          </cell>
          <cell r="B110" t="str">
            <v>All other Trade SG&amp;A</v>
          </cell>
          <cell r="C110">
            <v>88.201570000000004</v>
          </cell>
        </row>
        <row r="111">
          <cell r="A111" t="str">
            <v>IS720000</v>
          </cell>
          <cell r="B111" t="str">
            <v>Trade SG&amp;A</v>
          </cell>
          <cell r="C111">
            <v>94.533600000000007</v>
          </cell>
        </row>
        <row r="112">
          <cell r="A112" t="str">
            <v>70100</v>
          </cell>
          <cell r="B112" t="str">
            <v>NON-MANUF SALARIES</v>
          </cell>
          <cell r="C112">
            <v>1903.67092</v>
          </cell>
        </row>
        <row r="113">
          <cell r="A113" t="str">
            <v>70101</v>
          </cell>
          <cell r="B113" t="str">
            <v>NON-MANUF WAGES</v>
          </cell>
          <cell r="C113">
            <v>933.15228999999999</v>
          </cell>
        </row>
        <row r="114">
          <cell r="A114" t="str">
            <v>70102</v>
          </cell>
          <cell r="B114" t="str">
            <v>NON-MANUF OVERTIME</v>
          </cell>
          <cell r="C114">
            <v>2.5781399999999999</v>
          </cell>
        </row>
        <row r="115">
          <cell r="A115" t="str">
            <v>70103</v>
          </cell>
          <cell r="B115" t="str">
            <v>NON-MFG SAL STF COMM</v>
          </cell>
          <cell r="C115">
            <v>61.454770000000003</v>
          </cell>
        </row>
        <row r="116">
          <cell r="A116" t="str">
            <v>70105</v>
          </cell>
          <cell r="B116" t="str">
            <v>NON-MFG DIR &amp; BOARD</v>
          </cell>
          <cell r="C116">
            <v>1.6559299999999999</v>
          </cell>
        </row>
        <row r="117">
          <cell r="A117" t="str">
            <v>70106</v>
          </cell>
          <cell r="B117" t="str">
            <v>NON-MFG SOC SEC COST</v>
          </cell>
          <cell r="C117">
            <v>253.38824</v>
          </cell>
        </row>
        <row r="118">
          <cell r="A118" t="str">
            <v>70107</v>
          </cell>
          <cell r="B118" t="str">
            <v>NON-MFG ADDL MTH SAL</v>
          </cell>
          <cell r="C118">
            <v>28.583880000000001</v>
          </cell>
        </row>
        <row r="119">
          <cell r="A119" t="str">
            <v>70108</v>
          </cell>
          <cell r="B119" t="str">
            <v>NON-MFG HOLIDAY PAY</v>
          </cell>
          <cell r="C119">
            <v>61.268880000000003</v>
          </cell>
        </row>
        <row r="120">
          <cell r="A120" t="str">
            <v>70109</v>
          </cell>
          <cell r="B120" t="str">
            <v>NON-MFG VACATION PAY</v>
          </cell>
          <cell r="C120">
            <v>31.756129999999999</v>
          </cell>
        </row>
        <row r="121">
          <cell r="A121" t="str">
            <v>70110</v>
          </cell>
          <cell r="B121" t="str">
            <v>NON-MANUF SICK PAY</v>
          </cell>
          <cell r="C121">
            <v>17.84244</v>
          </cell>
        </row>
        <row r="122">
          <cell r="A122" t="str">
            <v>70111</v>
          </cell>
          <cell r="B122" t="str">
            <v>NON-MANUF CO AUTO</v>
          </cell>
          <cell r="C122">
            <v>19.211179999999999</v>
          </cell>
        </row>
        <row r="123">
          <cell r="A123" t="str">
            <v>70113</v>
          </cell>
          <cell r="B123" t="str">
            <v>NON-MFG ALLOW PAID</v>
          </cell>
          <cell r="C123">
            <v>27.969270000000002</v>
          </cell>
        </row>
        <row r="124">
          <cell r="A124" t="str">
            <v>70120</v>
          </cell>
          <cell r="B124" t="str">
            <v>NONMFG SVC ENTITLMNT</v>
          </cell>
          <cell r="C124">
            <v>192.99845999999999</v>
          </cell>
        </row>
        <row r="125">
          <cell r="A125" t="str">
            <v>70210</v>
          </cell>
          <cell r="B125" t="str">
            <v>FRINGE EE PMP BONUS</v>
          </cell>
          <cell r="C125">
            <v>196.38426000000001</v>
          </cell>
        </row>
        <row r="126">
          <cell r="A126" t="str">
            <v>70214</v>
          </cell>
          <cell r="B126" t="str">
            <v>FRINGE GRP LIFE INS</v>
          </cell>
          <cell r="C126">
            <v>28.842040000000001</v>
          </cell>
        </row>
        <row r="127">
          <cell r="A127" t="str">
            <v>70222</v>
          </cell>
          <cell r="B127" t="str">
            <v>FRINGE PROF FEES</v>
          </cell>
          <cell r="C127">
            <v>380.37051000000002</v>
          </cell>
        </row>
        <row r="128">
          <cell r="A128" t="str">
            <v>70223</v>
          </cell>
          <cell r="B128" t="str">
            <v>FRINGE SOC ACTVY CST</v>
          </cell>
          <cell r="C128">
            <v>81.538449999999997</v>
          </cell>
        </row>
        <row r="129">
          <cell r="A129" t="str">
            <v>70224</v>
          </cell>
          <cell r="B129" t="str">
            <v>FRINGE UNIFORMS</v>
          </cell>
          <cell r="C129">
            <v>8.1424099999999999</v>
          </cell>
        </row>
        <row r="130">
          <cell r="A130" t="str">
            <v>70225</v>
          </cell>
          <cell r="B130" t="str">
            <v>FRINGE HEALTH &amp; SEC</v>
          </cell>
          <cell r="C130">
            <v>16.058990000000001</v>
          </cell>
        </row>
        <row r="131">
          <cell r="A131" t="str">
            <v>70227</v>
          </cell>
          <cell r="B131" t="str">
            <v>FRINGE EE AWDS RECOG</v>
          </cell>
          <cell r="C131">
            <v>24.191990000000001</v>
          </cell>
        </row>
        <row r="132">
          <cell r="A132" t="str">
            <v>70233</v>
          </cell>
          <cell r="B132" t="str">
            <v>OTH FRINGE BENEFITS</v>
          </cell>
          <cell r="C132">
            <v>2.43988</v>
          </cell>
        </row>
        <row r="133">
          <cell r="A133" t="str">
            <v>IS731100</v>
          </cell>
          <cell r="B133" t="str">
            <v>Payroll and Benefits</v>
          </cell>
          <cell r="C133">
            <v>4273.4990600000001</v>
          </cell>
        </row>
        <row r="134">
          <cell r="A134" t="str">
            <v>70401</v>
          </cell>
          <cell r="B134" t="str">
            <v>PERS RELOCATION EXP</v>
          </cell>
          <cell r="C134">
            <v>7.5715599999999998</v>
          </cell>
        </row>
        <row r="135">
          <cell r="A135" t="str">
            <v>IS731200</v>
          </cell>
          <cell r="B135" t="str">
            <v>Recruitment/Reloc</v>
          </cell>
          <cell r="C135">
            <v>7.5715599999999998</v>
          </cell>
        </row>
        <row r="136">
          <cell r="A136" t="str">
            <v>70500</v>
          </cell>
          <cell r="B136" t="str">
            <v>OTH EMPLOYMENT COSTS</v>
          </cell>
          <cell r="C136">
            <v>18.849029999999999</v>
          </cell>
        </row>
        <row r="137">
          <cell r="A137" t="str">
            <v>70600</v>
          </cell>
          <cell r="B137" t="str">
            <v>TMP EMPL PD THRU PYR</v>
          </cell>
          <cell r="C137">
            <v>14.9725</v>
          </cell>
        </row>
        <row r="138">
          <cell r="A138" t="str">
            <v>IS731300</v>
          </cell>
          <cell r="B138" t="str">
            <v>Other Employee Costs</v>
          </cell>
          <cell r="C138">
            <v>33.821530000000003</v>
          </cell>
        </row>
        <row r="139">
          <cell r="A139" t="str">
            <v>70705</v>
          </cell>
          <cell r="B139" t="str">
            <v>INTRNL TRAIN FACILIT</v>
          </cell>
          <cell r="C139">
            <v>2.36564</v>
          </cell>
        </row>
        <row r="140">
          <cell r="A140" t="str">
            <v>70708</v>
          </cell>
          <cell r="B140" t="str">
            <v>OTHER TRAINING COSTS</v>
          </cell>
          <cell r="C140">
            <v>64.444130000000001</v>
          </cell>
        </row>
        <row r="141">
          <cell r="A141" t="str">
            <v>IS731400</v>
          </cell>
          <cell r="B141" t="str">
            <v>Training and Educ</v>
          </cell>
          <cell r="C141">
            <v>66.80977</v>
          </cell>
        </row>
        <row r="142">
          <cell r="A142" t="str">
            <v>70802</v>
          </cell>
          <cell r="B142" t="str">
            <v>FLIGHT COST</v>
          </cell>
          <cell r="C142">
            <v>77.096379999999996</v>
          </cell>
        </row>
        <row r="143">
          <cell r="A143" t="str">
            <v>70804</v>
          </cell>
          <cell r="B143" t="str">
            <v>OTHER TRANSP COSTS</v>
          </cell>
          <cell r="C143">
            <v>135.12927999999999</v>
          </cell>
        </row>
        <row r="144">
          <cell r="A144" t="str">
            <v>70805</v>
          </cell>
          <cell r="B144" t="str">
            <v>HOTEL COSTS</v>
          </cell>
          <cell r="C144">
            <v>89.727010000000007</v>
          </cell>
        </row>
        <row r="145">
          <cell r="A145" t="str">
            <v>70809</v>
          </cell>
          <cell r="B145" t="str">
            <v>OTHER TRAVEL COSTS</v>
          </cell>
          <cell r="C145">
            <v>33.451340000000002</v>
          </cell>
        </row>
        <row r="146">
          <cell r="A146" t="str">
            <v>70822</v>
          </cell>
          <cell r="B146" t="str">
            <v>FLIGHT COST-DOMESTIC</v>
          </cell>
          <cell r="C146">
            <v>123.02018</v>
          </cell>
        </row>
        <row r="147">
          <cell r="A147" t="str">
            <v>70825</v>
          </cell>
          <cell r="B147" t="str">
            <v>HOTEL DOMESTIC</v>
          </cell>
          <cell r="C147">
            <v>36.880690000000001</v>
          </cell>
        </row>
        <row r="148">
          <cell r="A148" t="str">
            <v>70829</v>
          </cell>
          <cell r="B148" t="str">
            <v>OTHER TRAVEL DOM</v>
          </cell>
          <cell r="C148">
            <v>4.2509999999999999E-2</v>
          </cell>
        </row>
        <row r="149">
          <cell r="A149" t="str">
            <v>70900</v>
          </cell>
          <cell r="B149" t="str">
            <v>ENTERT EXP STAFF</v>
          </cell>
          <cell r="C149">
            <v>81.306190000000001</v>
          </cell>
        </row>
        <row r="150">
          <cell r="A150" t="str">
            <v>70901</v>
          </cell>
          <cell r="B150" t="str">
            <v>ENTERT NON DEDUCT</v>
          </cell>
          <cell r="C150">
            <v>3.2138100000000001</v>
          </cell>
        </row>
        <row r="151">
          <cell r="A151" t="str">
            <v>70902</v>
          </cell>
          <cell r="B151" t="str">
            <v>ENTERT THIRD PARTIES</v>
          </cell>
          <cell r="C151">
            <v>1.1520900000000001</v>
          </cell>
        </row>
        <row r="152">
          <cell r="A152" t="str">
            <v>IS731500</v>
          </cell>
          <cell r="B152" t="str">
            <v>Travel and Entertain</v>
          </cell>
          <cell r="C152">
            <v>581.01948000000004</v>
          </cell>
        </row>
        <row r="153">
          <cell r="A153" t="str">
            <v>71900</v>
          </cell>
          <cell r="B153" t="str">
            <v>NETWORK WIDE AREA</v>
          </cell>
          <cell r="C153">
            <v>45.291080000000001</v>
          </cell>
        </row>
        <row r="154">
          <cell r="A154" t="str">
            <v>71910</v>
          </cell>
          <cell r="B154" t="str">
            <v>TELEPHONE CHARGES</v>
          </cell>
          <cell r="C154">
            <v>109.52063</v>
          </cell>
        </row>
        <row r="155">
          <cell r="A155" t="str">
            <v>71912</v>
          </cell>
          <cell r="B155" t="str">
            <v>MOBILE PHONE CHARGES</v>
          </cell>
          <cell r="C155">
            <v>34.671120000000002</v>
          </cell>
        </row>
        <row r="156">
          <cell r="A156" t="str">
            <v>71921</v>
          </cell>
          <cell r="B156" t="str">
            <v>HOME WORK PHONE COST</v>
          </cell>
          <cell r="C156">
            <v>4.3096699999999997</v>
          </cell>
        </row>
        <row r="157">
          <cell r="A157" t="str">
            <v>IS731600</v>
          </cell>
          <cell r="B157" t="str">
            <v>Network &amp; Telephone</v>
          </cell>
          <cell r="C157">
            <v>193.79249999999999</v>
          </cell>
        </row>
        <row r="158">
          <cell r="A158" t="str">
            <v>IS731000</v>
          </cell>
          <cell r="B158" t="str">
            <v>Personnel cost</v>
          </cell>
          <cell r="C158">
            <v>5156.5138999999999</v>
          </cell>
        </row>
        <row r="159">
          <cell r="A159" t="str">
            <v>71000</v>
          </cell>
          <cell r="B159" t="str">
            <v>FLEET LEASE CAR COST</v>
          </cell>
          <cell r="C159">
            <v>8.2526899999999994</v>
          </cell>
        </row>
        <row r="160">
          <cell r="A160" t="str">
            <v>71005</v>
          </cell>
          <cell r="B160" t="str">
            <v>FLEET OWNED DEPR</v>
          </cell>
          <cell r="C160">
            <v>6.3227700000000002</v>
          </cell>
        </row>
        <row r="161">
          <cell r="A161" t="str">
            <v>IS732010</v>
          </cell>
          <cell r="B161" t="str">
            <v>Fleet Costs</v>
          </cell>
          <cell r="C161">
            <v>14.57546</v>
          </cell>
        </row>
        <row r="162">
          <cell r="A162" t="str">
            <v>71200</v>
          </cell>
          <cell r="B162" t="str">
            <v>PROPERTY RENT</v>
          </cell>
          <cell r="C162">
            <v>145.67061000000001</v>
          </cell>
        </row>
        <row r="163">
          <cell r="A163" t="str">
            <v>71201</v>
          </cell>
          <cell r="B163" t="str">
            <v>MISC BUILDING EXPENS</v>
          </cell>
          <cell r="C163">
            <v>4.33087</v>
          </cell>
        </row>
        <row r="164">
          <cell r="A164" t="str">
            <v>71202</v>
          </cell>
          <cell r="B164" t="str">
            <v>PROPERTY DEPR</v>
          </cell>
          <cell r="C164">
            <v>89.970730000000003</v>
          </cell>
        </row>
        <row r="165">
          <cell r="A165" t="str">
            <v>71203</v>
          </cell>
          <cell r="B165" t="str">
            <v>PROPERTY SECURITY</v>
          </cell>
          <cell r="C165">
            <v>26.374469999999999</v>
          </cell>
        </row>
        <row r="166">
          <cell r="A166" t="str">
            <v>71204</v>
          </cell>
          <cell r="B166" t="str">
            <v>DEPR LSE BLDG IMPRVT</v>
          </cell>
          <cell r="C166">
            <v>5.3205099999999996</v>
          </cell>
        </row>
        <row r="167">
          <cell r="A167" t="str">
            <v>71209</v>
          </cell>
          <cell r="B167" t="str">
            <v>PROPERTY REPAIRS</v>
          </cell>
          <cell r="C167">
            <v>16.366389999999999</v>
          </cell>
        </row>
        <row r="168">
          <cell r="A168" t="str">
            <v>IS732020</v>
          </cell>
          <cell r="B168" t="str">
            <v>Property Costs</v>
          </cell>
          <cell r="C168">
            <v>288.03357999999997</v>
          </cell>
        </row>
        <row r="169">
          <cell r="A169" t="str">
            <v>71301</v>
          </cell>
          <cell r="B169" t="str">
            <v>POSTAGE</v>
          </cell>
          <cell r="C169">
            <v>35.863390000000003</v>
          </cell>
        </row>
        <row r="170">
          <cell r="A170" t="str">
            <v>71302</v>
          </cell>
          <cell r="B170" t="str">
            <v>COURIER EXPRESS MAIL</v>
          </cell>
          <cell r="C170">
            <v>13.69876</v>
          </cell>
        </row>
        <row r="171">
          <cell r="A171" t="str">
            <v>71306</v>
          </cell>
          <cell r="B171" t="str">
            <v>AUXILIARY MATL PURCH</v>
          </cell>
          <cell r="C171">
            <v>73.991810000000001</v>
          </cell>
        </row>
        <row r="172">
          <cell r="A172" t="str">
            <v>71307</v>
          </cell>
          <cell r="B172" t="str">
            <v>CANTEEN &amp; STAFF MEAL</v>
          </cell>
          <cell r="C172">
            <v>68.072190000000006</v>
          </cell>
        </row>
        <row r="173">
          <cell r="A173" t="str">
            <v>71310</v>
          </cell>
          <cell r="B173" t="str">
            <v>WATER</v>
          </cell>
          <cell r="C173">
            <v>9.6225299999999994</v>
          </cell>
        </row>
        <row r="174">
          <cell r="A174" t="str">
            <v>71311</v>
          </cell>
          <cell r="B174" t="str">
            <v>ELECTRICITY</v>
          </cell>
          <cell r="C174">
            <v>474.69155999999998</v>
          </cell>
        </row>
        <row r="175">
          <cell r="A175" t="str">
            <v>71314</v>
          </cell>
          <cell r="B175" t="str">
            <v>GENL SERVICES OTHER</v>
          </cell>
          <cell r="C175">
            <v>23.375019999999999</v>
          </cell>
        </row>
        <row r="176">
          <cell r="A176" t="str">
            <v>IS732040</v>
          </cell>
          <cell r="B176" t="str">
            <v>General Services</v>
          </cell>
          <cell r="C176">
            <v>699.31525999999997</v>
          </cell>
        </row>
        <row r="177">
          <cell r="A177" t="str">
            <v>71500</v>
          </cell>
          <cell r="B177" t="str">
            <v>DEPR MACH &amp; EQUIP</v>
          </cell>
          <cell r="C177">
            <v>1098.9770900000001</v>
          </cell>
        </row>
        <row r="178">
          <cell r="A178" t="str">
            <v>71501</v>
          </cell>
          <cell r="B178" t="str">
            <v>DEPR FIXTURES &amp; FURN</v>
          </cell>
          <cell r="C178">
            <v>6.5640999999999998</v>
          </cell>
        </row>
        <row r="179">
          <cell r="A179" t="str">
            <v>71504</v>
          </cell>
          <cell r="B179" t="str">
            <v>INVESTMT MGMT CLEAR</v>
          </cell>
          <cell r="C179">
            <v>1.73628</v>
          </cell>
        </row>
        <row r="180">
          <cell r="A180" t="str">
            <v>IS732080</v>
          </cell>
          <cell r="B180" t="str">
            <v>Depreciation</v>
          </cell>
          <cell r="C180">
            <v>1107.27747</v>
          </cell>
        </row>
        <row r="181">
          <cell r="A181" t="str">
            <v>71511</v>
          </cell>
          <cell r="B181" t="str">
            <v>NONCAP TOOLING MFG</v>
          </cell>
          <cell r="C181">
            <v>0.27300000000000002</v>
          </cell>
        </row>
        <row r="182">
          <cell r="A182" t="str">
            <v>IS732100</v>
          </cell>
          <cell r="B182" t="str">
            <v>Non-cap Assets</v>
          </cell>
          <cell r="C182">
            <v>0.27300000000000002</v>
          </cell>
        </row>
        <row r="183">
          <cell r="A183" t="str">
            <v>71601</v>
          </cell>
          <cell r="B183" t="str">
            <v>COMPUTER HW REPAIRS</v>
          </cell>
          <cell r="C183">
            <v>17.083559999999999</v>
          </cell>
        </row>
        <row r="184">
          <cell r="A184" t="str">
            <v>71602</v>
          </cell>
          <cell r="B184" t="str">
            <v>OFFICE EQUIP REPAIRS</v>
          </cell>
          <cell r="C184">
            <v>0.77222000000000002</v>
          </cell>
        </row>
        <row r="185">
          <cell r="A185" t="str">
            <v>71603</v>
          </cell>
          <cell r="B185" t="str">
            <v>OTHER REPAIRS</v>
          </cell>
          <cell r="C185">
            <v>86.17407</v>
          </cell>
        </row>
        <row r="186">
          <cell r="A186" t="str">
            <v>71606</v>
          </cell>
          <cell r="B186" t="str">
            <v>COMP HW MAINT CONTR</v>
          </cell>
          <cell r="C186">
            <v>9.0720399999999994</v>
          </cell>
        </row>
        <row r="187">
          <cell r="A187" t="str">
            <v>71607</v>
          </cell>
          <cell r="B187" t="str">
            <v>COMP HW MAINT OTHER</v>
          </cell>
          <cell r="C187">
            <v>94.128169999999997</v>
          </cell>
        </row>
        <row r="188">
          <cell r="A188" t="str">
            <v>71608</v>
          </cell>
          <cell r="B188" t="str">
            <v>BLDG GRND MNT CONTR</v>
          </cell>
          <cell r="C188">
            <v>41.33137</v>
          </cell>
        </row>
        <row r="189">
          <cell r="A189" t="str">
            <v>71609</v>
          </cell>
          <cell r="B189" t="str">
            <v>BLDG GRND MNT OTHER</v>
          </cell>
          <cell r="C189">
            <v>1.97838</v>
          </cell>
        </row>
        <row r="190">
          <cell r="A190" t="str">
            <v>71614</v>
          </cell>
          <cell r="B190" t="str">
            <v>REPAIRS PLANT</v>
          </cell>
          <cell r="C190">
            <v>140.90706</v>
          </cell>
        </row>
        <row r="191">
          <cell r="A191" t="str">
            <v>IS732120</v>
          </cell>
          <cell r="B191" t="str">
            <v>Repairs and Maint</v>
          </cell>
          <cell r="C191">
            <v>391.44686999999999</v>
          </cell>
        </row>
        <row r="192">
          <cell r="A192" t="str">
            <v>71704</v>
          </cell>
          <cell r="B192" t="str">
            <v>BOOKS MAGS PAPER</v>
          </cell>
          <cell r="C192">
            <v>0.24732000000000001</v>
          </cell>
        </row>
        <row r="193">
          <cell r="A193" t="str">
            <v>71705</v>
          </cell>
          <cell r="B193" t="str">
            <v>FEES &amp; SUBSCR TRADE</v>
          </cell>
          <cell r="C193">
            <v>11.7385</v>
          </cell>
        </row>
        <row r="194">
          <cell r="A194" t="str">
            <v>71708</v>
          </cell>
          <cell r="B194" t="str">
            <v>MEETING EXPENSE</v>
          </cell>
          <cell r="C194">
            <v>50.908920000000002</v>
          </cell>
        </row>
        <row r="195">
          <cell r="A195" t="str">
            <v>71709</v>
          </cell>
          <cell r="B195" t="str">
            <v>OFF PRINT PHOTOCOPY</v>
          </cell>
          <cell r="C195">
            <v>44.614669999999997</v>
          </cell>
        </row>
        <row r="196">
          <cell r="A196" t="str">
            <v>IS732140</v>
          </cell>
          <cell r="B196" t="str">
            <v>Office Exp and Equip</v>
          </cell>
          <cell r="C196">
            <v>107.50941</v>
          </cell>
        </row>
        <row r="197">
          <cell r="A197" t="str">
            <v>71800</v>
          </cell>
          <cell r="B197" t="str">
            <v>INS COSTS STOCK</v>
          </cell>
          <cell r="C197">
            <v>24.46649</v>
          </cell>
        </row>
        <row r="198">
          <cell r="A198" t="str">
            <v>71801</v>
          </cell>
          <cell r="B198" t="str">
            <v>INS MACHINERY EQUIP</v>
          </cell>
          <cell r="C198">
            <v>28.899850000000001</v>
          </cell>
        </row>
        <row r="199">
          <cell r="A199" t="str">
            <v>71804</v>
          </cell>
          <cell r="B199" t="str">
            <v>INSURANCE PROPERTY</v>
          </cell>
          <cell r="C199">
            <v>2.04826</v>
          </cell>
        </row>
        <row r="200">
          <cell r="A200" t="str">
            <v>71806</v>
          </cell>
          <cell r="B200" t="str">
            <v>INSUR PUBLIC LIAB</v>
          </cell>
          <cell r="C200">
            <v>4.4029499999999997</v>
          </cell>
        </row>
        <row r="201">
          <cell r="A201" t="str">
            <v>71809</v>
          </cell>
          <cell r="B201" t="str">
            <v>INSUR OTHER</v>
          </cell>
          <cell r="C201">
            <v>10.48044</v>
          </cell>
        </row>
        <row r="202">
          <cell r="A202" t="str">
            <v>IS732160</v>
          </cell>
          <cell r="B202" t="str">
            <v>Insurance Costs</v>
          </cell>
          <cell r="C202">
            <v>70.297989999999999</v>
          </cell>
        </row>
        <row r="203">
          <cell r="A203" t="str">
            <v>72000</v>
          </cell>
          <cell r="B203" t="str">
            <v>AUDIT FEES NORMAL</v>
          </cell>
          <cell r="C203">
            <v>23.23658</v>
          </cell>
        </row>
        <row r="204">
          <cell r="A204" t="str">
            <v>72001</v>
          </cell>
          <cell r="B204" t="str">
            <v>AUDIT FEES EXCEPTION</v>
          </cell>
          <cell r="C204">
            <v>1.2359999999999999E-2</v>
          </cell>
        </row>
        <row r="205">
          <cell r="A205" t="str">
            <v>72004</v>
          </cell>
          <cell r="B205" t="str">
            <v>LEGAL NORMAL FEE</v>
          </cell>
          <cell r="C205">
            <v>30.54326</v>
          </cell>
        </row>
        <row r="206">
          <cell r="A206" t="str">
            <v>72006</v>
          </cell>
          <cell r="B206" t="str">
            <v>OTHER CONSULTING</v>
          </cell>
          <cell r="C206">
            <v>0.67937000000000003</v>
          </cell>
        </row>
        <row r="207">
          <cell r="A207" t="str">
            <v>IS732180</v>
          </cell>
          <cell r="B207" t="str">
            <v>Consulting</v>
          </cell>
          <cell r="C207">
            <v>54.47157</v>
          </cell>
        </row>
        <row r="208">
          <cell r="A208" t="str">
            <v>72019</v>
          </cell>
          <cell r="B208" t="str">
            <v>OUTSOURCE CONTRACTOR</v>
          </cell>
          <cell r="C208">
            <v>19.19162</v>
          </cell>
        </row>
        <row r="209">
          <cell r="A209" t="str">
            <v>72021</v>
          </cell>
          <cell r="B209" t="str">
            <v>OUTSOURCE COST OTHER</v>
          </cell>
          <cell r="C209">
            <v>51.231009999999998</v>
          </cell>
        </row>
        <row r="210">
          <cell r="A210" t="str">
            <v>IS732200</v>
          </cell>
          <cell r="B210" t="str">
            <v>Outsourcing Costs</v>
          </cell>
          <cell r="C210">
            <v>70.422629999999998</v>
          </cell>
        </row>
        <row r="211">
          <cell r="A211" t="str">
            <v>72100</v>
          </cell>
          <cell r="B211" t="str">
            <v>TAXES LOCAL</v>
          </cell>
          <cell r="C211">
            <v>29.228770000000001</v>
          </cell>
        </row>
        <row r="212">
          <cell r="A212" t="str">
            <v>72101</v>
          </cell>
          <cell r="B212" t="str">
            <v>TAXES GOVERNMENT</v>
          </cell>
          <cell r="C212">
            <v>110.02607999999999</v>
          </cell>
        </row>
        <row r="213">
          <cell r="A213" t="str">
            <v>72102</v>
          </cell>
          <cell r="B213" t="str">
            <v>TAXES PROPERTY TAXES</v>
          </cell>
          <cell r="C213">
            <v>1.7991299999999999</v>
          </cell>
        </row>
        <row r="214">
          <cell r="A214" t="str">
            <v>72103</v>
          </cell>
          <cell r="B214" t="str">
            <v>TAXES TRADE TAXES</v>
          </cell>
          <cell r="C214">
            <v>18.051159999999999</v>
          </cell>
        </row>
        <row r="215">
          <cell r="A215" t="str">
            <v>IS732220</v>
          </cell>
          <cell r="B215" t="str">
            <v>Taxes</v>
          </cell>
          <cell r="C215">
            <v>159.10514000000001</v>
          </cell>
        </row>
        <row r="216">
          <cell r="A216" t="str">
            <v>73004</v>
          </cell>
          <cell r="B216" t="str">
            <v>WHSG INVENTORY LOSS</v>
          </cell>
          <cell r="C216">
            <v>1.8104899999999999</v>
          </cell>
        </row>
        <row r="217">
          <cell r="A217" t="str">
            <v>IS732320</v>
          </cell>
          <cell r="B217" t="str">
            <v>Warehousing</v>
          </cell>
          <cell r="C217">
            <v>1.8104899999999999</v>
          </cell>
        </row>
        <row r="218">
          <cell r="A218" t="str">
            <v>73350</v>
          </cell>
          <cell r="B218" t="str">
            <v>R&amp;D LOCAL PRODUCTION</v>
          </cell>
          <cell r="C218">
            <v>226.88553999999999</v>
          </cell>
        </row>
        <row r="219">
          <cell r="A219" t="str">
            <v>IS732400</v>
          </cell>
          <cell r="B219" t="str">
            <v>Research and Develop</v>
          </cell>
          <cell r="C219">
            <v>226.88553999999999</v>
          </cell>
        </row>
        <row r="220">
          <cell r="A220" t="str">
            <v>73500</v>
          </cell>
          <cell r="B220" t="str">
            <v>SEVERANCE COSTS</v>
          </cell>
          <cell r="C220">
            <v>-11.02366</v>
          </cell>
        </row>
        <row r="221">
          <cell r="A221" t="str">
            <v>IS732460</v>
          </cell>
          <cell r="B221" t="str">
            <v>Severance/Other Exit</v>
          </cell>
          <cell r="C221">
            <v>-11.02366</v>
          </cell>
        </row>
        <row r="222">
          <cell r="A222" t="str">
            <v>73640</v>
          </cell>
          <cell r="B222" t="str">
            <v>CREDIT &amp; COLLECT EXP</v>
          </cell>
          <cell r="C222">
            <v>8.1700000000000002E-3</v>
          </cell>
        </row>
        <row r="223">
          <cell r="A223" t="str">
            <v>73710</v>
          </cell>
          <cell r="B223" t="str">
            <v>OTHER SG&amp;A COSTS</v>
          </cell>
          <cell r="C223">
            <v>31.52853</v>
          </cell>
        </row>
        <row r="224">
          <cell r="A224" t="str">
            <v>79999</v>
          </cell>
          <cell r="B224" t="str">
            <v>SG&amp;A 2NDARY COST ELM</v>
          </cell>
          <cell r="C224">
            <v>1.0000000000000001E-5</v>
          </cell>
        </row>
        <row r="225">
          <cell r="A225" t="str">
            <v>IS732480</v>
          </cell>
          <cell r="B225" t="str">
            <v>All Other Infrastruc</v>
          </cell>
          <cell r="C225">
            <v>31.536709999999999</v>
          </cell>
        </row>
        <row r="226">
          <cell r="A226" t="str">
            <v>IS732000</v>
          </cell>
          <cell r="B226" t="str">
            <v>Other Infrastructure</v>
          </cell>
          <cell r="C226">
            <v>3211.9374600000001</v>
          </cell>
        </row>
        <row r="227">
          <cell r="A227" t="str">
            <v>IS730000</v>
          </cell>
          <cell r="B227" t="str">
            <v>Infrastructure</v>
          </cell>
          <cell r="C227">
            <v>8368.4513599999991</v>
          </cell>
        </row>
        <row r="228">
          <cell r="A228" t="str">
            <v>72200</v>
          </cell>
          <cell r="B228" t="str">
            <v>BAD DEBTS PROVISION</v>
          </cell>
          <cell r="C228">
            <v>19.725149999999999</v>
          </cell>
        </row>
        <row r="229">
          <cell r="A229" t="str">
            <v>IS750000</v>
          </cell>
          <cell r="B229" t="str">
            <v>Other SG&amp;A</v>
          </cell>
          <cell r="C229">
            <v>19.725149999999999</v>
          </cell>
        </row>
        <row r="230">
          <cell r="A230" t="str">
            <v>IS700000</v>
          </cell>
          <cell r="B230" t="str">
            <v>Budget Accounts</v>
          </cell>
          <cell r="C230">
            <v>8691.4107199999999</v>
          </cell>
        </row>
        <row r="231">
          <cell r="A231" t="str">
            <v>IS799999</v>
          </cell>
          <cell r="B231" t="str">
            <v>Operating Profit</v>
          </cell>
          <cell r="C231">
            <v>-1255.2052900000001</v>
          </cell>
        </row>
        <row r="232">
          <cell r="A232" t="str">
            <v>80706</v>
          </cell>
          <cell r="B232" t="str">
            <v>I/C INTEREST EXPENSE</v>
          </cell>
          <cell r="C232">
            <v>556.63539000000003</v>
          </cell>
        </row>
        <row r="233">
          <cell r="A233" t="str">
            <v>IS811000</v>
          </cell>
          <cell r="B233" t="str">
            <v>Interest expense</v>
          </cell>
          <cell r="C233">
            <v>556.63539000000003</v>
          </cell>
        </row>
        <row r="234">
          <cell r="A234" t="str">
            <v>80707</v>
          </cell>
          <cell r="B234" t="str">
            <v>I/C ROYALTY FEE EXP</v>
          </cell>
          <cell r="C234">
            <v>290.56923</v>
          </cell>
        </row>
        <row r="235">
          <cell r="A235" t="str">
            <v>IS813000</v>
          </cell>
          <cell r="B235" t="str">
            <v>Royalties</v>
          </cell>
          <cell r="C235">
            <v>290.56923</v>
          </cell>
        </row>
        <row r="236">
          <cell r="A236" t="str">
            <v>80700</v>
          </cell>
          <cell r="B236" t="str">
            <v>I/C TECH FEES EXP</v>
          </cell>
          <cell r="C236">
            <v>162.58094</v>
          </cell>
        </row>
        <row r="237">
          <cell r="A237" t="str">
            <v>IS814000</v>
          </cell>
          <cell r="B237" t="str">
            <v>Tech assistance fees</v>
          </cell>
          <cell r="C237">
            <v>162.58094</v>
          </cell>
        </row>
        <row r="238">
          <cell r="A238" t="str">
            <v>IS810000</v>
          </cell>
          <cell r="B238" t="str">
            <v>Intercompany OIOE</v>
          </cell>
          <cell r="C238">
            <v>1009.78556</v>
          </cell>
        </row>
        <row r="239">
          <cell r="A239" t="str">
            <v>80405</v>
          </cell>
          <cell r="B239" t="str">
            <v>REAL FX PROF 3RD PTY</v>
          </cell>
          <cell r="C239">
            <v>-207.7818</v>
          </cell>
        </row>
        <row r="240">
          <cell r="A240" t="str">
            <v>80509</v>
          </cell>
          <cell r="B240" t="str">
            <v>REAL FX LOSS 3RD PTY</v>
          </cell>
          <cell r="C240">
            <v>245.68883</v>
          </cell>
        </row>
        <row r="241">
          <cell r="A241" t="str">
            <v>80511</v>
          </cell>
          <cell r="B241" t="str">
            <v>UNRL FX LOSS 3RD PTY</v>
          </cell>
          <cell r="C241">
            <v>-46.353839999999998</v>
          </cell>
        </row>
        <row r="242">
          <cell r="A242" t="str">
            <v>IS821000</v>
          </cell>
          <cell r="B242" t="str">
            <v>FX gain (loss)</v>
          </cell>
          <cell r="C242">
            <v>-8.4468099999999993</v>
          </cell>
        </row>
        <row r="243">
          <cell r="A243" t="str">
            <v>IS820000</v>
          </cell>
          <cell r="B243" t="str">
            <v>Net foreign exchange</v>
          </cell>
          <cell r="C243">
            <v>-8.4468099999999993</v>
          </cell>
        </row>
        <row r="244">
          <cell r="A244" t="str">
            <v>80400</v>
          </cell>
          <cell r="B244" t="str">
            <v>INTEREST INCOME</v>
          </cell>
          <cell r="C244">
            <v>-88.793710000000004</v>
          </cell>
        </row>
        <row r="245">
          <cell r="A245" t="str">
            <v>IS830000</v>
          </cell>
          <cell r="B245" t="str">
            <v>Interest income</v>
          </cell>
          <cell r="C245">
            <v>-88.793710000000004</v>
          </cell>
        </row>
        <row r="246">
          <cell r="A246" t="str">
            <v>80505</v>
          </cell>
          <cell r="B246" t="str">
            <v>INTEREST EXPENSE</v>
          </cell>
          <cell r="C246">
            <v>557.52598999999998</v>
          </cell>
        </row>
        <row r="247">
          <cell r="A247" t="str">
            <v>IS840000</v>
          </cell>
          <cell r="B247" t="str">
            <v>Interest expense</v>
          </cell>
          <cell r="C247">
            <v>557.52598999999998</v>
          </cell>
        </row>
        <row r="248">
          <cell r="A248" t="str">
            <v>80404</v>
          </cell>
          <cell r="B248" t="str">
            <v>GAIN SALE FIX ASSETS</v>
          </cell>
          <cell r="C248">
            <v>-1.636E-2</v>
          </cell>
        </row>
        <row r="249">
          <cell r="A249" t="str">
            <v>80501</v>
          </cell>
          <cell r="B249" t="str">
            <v>LOSS SALE FIX ASSETS</v>
          </cell>
          <cell r="C249">
            <v>-1.25597</v>
          </cell>
        </row>
        <row r="250">
          <cell r="A250" t="str">
            <v>IS861000</v>
          </cell>
          <cell r="B250" t="str">
            <v>Disposal of assets</v>
          </cell>
          <cell r="C250">
            <v>-1.27233</v>
          </cell>
        </row>
        <row r="251">
          <cell r="A251" t="str">
            <v>80410</v>
          </cell>
          <cell r="B251" t="str">
            <v>OTHER INCOME</v>
          </cell>
          <cell r="C251">
            <v>-16.126729999999998</v>
          </cell>
        </row>
        <row r="252">
          <cell r="A252" t="str">
            <v>80515</v>
          </cell>
          <cell r="B252" t="str">
            <v>OTHER EXPENSE</v>
          </cell>
          <cell r="C252">
            <v>0.15797</v>
          </cell>
        </row>
        <row r="253">
          <cell r="A253" t="str">
            <v>IS865000</v>
          </cell>
          <cell r="B253" t="str">
            <v>Miscellaneous</v>
          </cell>
          <cell r="C253">
            <v>-15.96876</v>
          </cell>
        </row>
        <row r="254">
          <cell r="A254" t="str">
            <v>80508</v>
          </cell>
          <cell r="B254" t="str">
            <v>BANK CHG &amp; FEES</v>
          </cell>
          <cell r="C254">
            <v>75.469800000000006</v>
          </cell>
        </row>
        <row r="255">
          <cell r="A255" t="str">
            <v>IS866000</v>
          </cell>
          <cell r="B255" t="str">
            <v>Bank fees</v>
          </cell>
          <cell r="C255">
            <v>75.469800000000006</v>
          </cell>
        </row>
        <row r="256">
          <cell r="A256" t="str">
            <v>IS860000</v>
          </cell>
          <cell r="B256" t="str">
            <v>All other inc exp</v>
          </cell>
          <cell r="C256">
            <v>58.22871</v>
          </cell>
        </row>
        <row r="257">
          <cell r="A257" t="str">
            <v>IS870000</v>
          </cell>
          <cell r="B257" t="str">
            <v>Earn Before Tx &amp; Oth</v>
          </cell>
          <cell r="C257">
            <v>273.09444999999999</v>
          </cell>
        </row>
        <row r="258">
          <cell r="A258" t="str">
            <v>IS880000</v>
          </cell>
          <cell r="B258" t="str">
            <v>Earn Before Oth Item</v>
          </cell>
          <cell r="C258">
            <v>273.09444999999999</v>
          </cell>
        </row>
        <row r="259">
          <cell r="A259" t="str">
            <v>IS890000</v>
          </cell>
          <cell r="B259" t="str">
            <v>Earn from Cont Ops</v>
          </cell>
          <cell r="C259">
            <v>273.09444999999999</v>
          </cell>
        </row>
        <row r="260">
          <cell r="A260" t="str">
            <v>IS800000</v>
          </cell>
          <cell r="B260" t="str">
            <v>Net Earnings</v>
          </cell>
          <cell r="C260">
            <v>273.09444999999999</v>
          </cell>
        </row>
      </sheetData>
      <sheetData sheetId="15" refreshError="1">
        <row r="1">
          <cell r="A1" t="str">
            <v>Cons Unit View - IS Month &amp; YTD Forecast</v>
          </cell>
        </row>
        <row r="3">
          <cell r="A3" t="str">
            <v>Cons Group</v>
          </cell>
          <cell r="B3" t="str">
            <v/>
          </cell>
        </row>
        <row r="4">
          <cell r="A4" t="str">
            <v>Company</v>
          </cell>
          <cell r="B4" t="str">
            <v>409101 Whirlpool Of India ltd</v>
          </cell>
        </row>
        <row r="5">
          <cell r="A5" t="str">
            <v>Global Functional Ar</v>
          </cell>
          <cell r="B5" t="str">
            <v/>
          </cell>
        </row>
        <row r="6">
          <cell r="A6" t="str">
            <v>Trading partner</v>
          </cell>
          <cell r="B6" t="str">
            <v/>
          </cell>
        </row>
        <row r="7">
          <cell r="A7" t="str">
            <v>Posting Level</v>
          </cell>
          <cell r="B7" t="str">
            <v/>
          </cell>
        </row>
        <row r="8">
          <cell r="A8" t="str">
            <v>Document Type</v>
          </cell>
          <cell r="B8" t="str">
            <v>9999 Universal Document Types, REST_H REST_H...</v>
          </cell>
        </row>
        <row r="9">
          <cell r="A9" t="str">
            <v>Cons IS MO YTD Forecast</v>
          </cell>
          <cell r="B9" t="str">
            <v>ActFEB 2007, FcstFEB 2007, PYFEB 2006, B/(W) Act to Fcst...</v>
          </cell>
        </row>
        <row r="10">
          <cell r="A10" t="str">
            <v>Consolidated Income Statement</v>
          </cell>
          <cell r="B10" t="str">
            <v>Units, Third Party Units, Inter-company Units, Gross sales...</v>
          </cell>
        </row>
        <row r="12">
          <cell r="A12" t="str">
            <v>Cons Chart of Accts</v>
          </cell>
          <cell r="B12" t="str">
            <v>Whirlpool Consolidations COA</v>
          </cell>
        </row>
        <row r="13">
          <cell r="A13" t="str">
            <v>Posting Level</v>
          </cell>
          <cell r="B13" t="str">
            <v>]Two-sided Elimination Entry[</v>
          </cell>
        </row>
        <row r="14">
          <cell r="A14" t="str">
            <v>Fiscal Year Variant</v>
          </cell>
          <cell r="B14" t="str">
            <v>Calendar year, 4 spec. periods</v>
          </cell>
        </row>
        <row r="16">
          <cell r="A16" t="str">
            <v>Consolidated Income Statement</v>
          </cell>
          <cell r="B16" t="str">
            <v>ActFEB 2007</v>
          </cell>
          <cell r="C16" t="str">
            <v>FcstFEB 2007</v>
          </cell>
          <cell r="D16" t="str">
            <v>PYFEB 2006</v>
          </cell>
          <cell r="E16" t="str">
            <v>B/(W) Act to Fcst</v>
          </cell>
          <cell r="F16" t="str">
            <v>B/(W) Act to PY</v>
          </cell>
          <cell r="G16" t="str">
            <v>ActYTD</v>
          </cell>
        </row>
        <row r="17">
          <cell r="A17" t="str">
            <v>Units</v>
          </cell>
        </row>
        <row r="18">
          <cell r="A18" t="str">
            <v/>
          </cell>
          <cell r="B18" t="str">
            <v/>
          </cell>
          <cell r="C18" t="str">
            <v/>
          </cell>
          <cell r="D18" t="str">
            <v/>
          </cell>
          <cell r="E18" t="str">
            <v/>
          </cell>
          <cell r="F18" t="str">
            <v/>
          </cell>
          <cell r="G18" t="str">
            <v/>
          </cell>
        </row>
        <row r="19">
          <cell r="A19" t="str">
            <v>Gross sales</v>
          </cell>
          <cell r="B19">
            <v>24885.72739</v>
          </cell>
          <cell r="E19">
            <v>24885.72739</v>
          </cell>
          <cell r="F19">
            <v>24885.72739</v>
          </cell>
          <cell r="G19">
            <v>47324.686959999999</v>
          </cell>
        </row>
        <row r="20">
          <cell r="A20" t="str">
            <v>Sales allowances</v>
          </cell>
          <cell r="B20">
            <v>3161.51224</v>
          </cell>
          <cell r="E20">
            <v>-3161.51224</v>
          </cell>
          <cell r="F20">
            <v>-3161.51224</v>
          </cell>
          <cell r="G20">
            <v>6243.6492500000004</v>
          </cell>
        </row>
        <row r="21">
          <cell r="A21" t="str">
            <v/>
          </cell>
          <cell r="B21" t="str">
            <v/>
          </cell>
          <cell r="C21" t="str">
            <v/>
          </cell>
          <cell r="D21" t="str">
            <v/>
          </cell>
          <cell r="E21" t="str">
            <v/>
          </cell>
          <cell r="F21" t="str">
            <v/>
          </cell>
          <cell r="G21" t="str">
            <v/>
          </cell>
        </row>
        <row r="22">
          <cell r="A22" t="str">
            <v>Net Sales</v>
          </cell>
          <cell r="B22">
            <v>21724.21515</v>
          </cell>
          <cell r="E22">
            <v>21724.21515</v>
          </cell>
          <cell r="F22">
            <v>21724.21515</v>
          </cell>
          <cell r="G22">
            <v>41081.037709999997</v>
          </cell>
        </row>
        <row r="23">
          <cell r="A23" t="str">
            <v>ASV (Gross External Sales)</v>
          </cell>
          <cell r="B23" t="str">
            <v/>
          </cell>
          <cell r="E23" t="str">
            <v/>
          </cell>
          <cell r="F23" t="str">
            <v/>
          </cell>
          <cell r="G23" t="str">
            <v/>
          </cell>
        </row>
        <row r="24">
          <cell r="A24" t="str">
            <v/>
          </cell>
          <cell r="B24" t="str">
            <v/>
          </cell>
          <cell r="C24" t="str">
            <v/>
          </cell>
          <cell r="D24" t="str">
            <v/>
          </cell>
          <cell r="E24" t="str">
            <v/>
          </cell>
          <cell r="F24" t="str">
            <v/>
          </cell>
          <cell r="G24" t="str">
            <v/>
          </cell>
        </row>
        <row r="25">
          <cell r="A25" t="str">
            <v>Product cost</v>
          </cell>
          <cell r="B25">
            <v>17014.87991</v>
          </cell>
          <cell r="E25">
            <v>-17014.87991</v>
          </cell>
          <cell r="F25">
            <v>-17014.87991</v>
          </cell>
          <cell r="G25">
            <v>32002.959599999998</v>
          </cell>
        </row>
        <row r="26">
          <cell r="A26" t="str">
            <v>Mfg and purchasing variances</v>
          </cell>
          <cell r="B26">
            <v>-2433.4641999999999</v>
          </cell>
          <cell r="E26">
            <v>2433.4641999999999</v>
          </cell>
          <cell r="F26">
            <v>2433.4641999999999</v>
          </cell>
          <cell r="G26">
            <v>-4016.5041500000002</v>
          </cell>
        </row>
        <row r="27">
          <cell r="A27" t="str">
            <v>Warranty</v>
          </cell>
          <cell r="B27">
            <v>445.46059000000002</v>
          </cell>
          <cell r="E27">
            <v>-445.46059000000002</v>
          </cell>
          <cell r="F27">
            <v>-445.46059000000002</v>
          </cell>
          <cell r="G27">
            <v>845.21307000000002</v>
          </cell>
        </row>
        <row r="28">
          <cell r="A28" t="str">
            <v>Engineering</v>
          </cell>
          <cell r="B28">
            <v>82.688720000000004</v>
          </cell>
          <cell r="E28">
            <v>-82.688720000000004</v>
          </cell>
          <cell r="F28">
            <v>-82.688720000000004</v>
          </cell>
          <cell r="G28">
            <v>116.64866000000001</v>
          </cell>
        </row>
        <row r="29">
          <cell r="A29" t="str">
            <v>Freight and warehousing</v>
          </cell>
          <cell r="B29">
            <v>1231.7434599999999</v>
          </cell>
          <cell r="E29">
            <v>-1231.7434599999999</v>
          </cell>
          <cell r="F29">
            <v>-1231.7434599999999</v>
          </cell>
          <cell r="G29">
            <v>2376.1246099999998</v>
          </cell>
        </row>
        <row r="30">
          <cell r="A30" t="str">
            <v>Other cost of sales</v>
          </cell>
          <cell r="B30">
            <v>726.82538</v>
          </cell>
          <cell r="E30">
            <v>-726.82538</v>
          </cell>
          <cell r="F30">
            <v>-726.82538</v>
          </cell>
          <cell r="G30">
            <v>1538.3854200000001</v>
          </cell>
        </row>
        <row r="31">
          <cell r="A31" t="str">
            <v/>
          </cell>
          <cell r="B31" t="str">
            <v/>
          </cell>
          <cell r="C31" t="str">
            <v/>
          </cell>
          <cell r="D31" t="str">
            <v/>
          </cell>
          <cell r="E31" t="str">
            <v/>
          </cell>
          <cell r="F31" t="str">
            <v/>
          </cell>
          <cell r="G31" t="str">
            <v/>
          </cell>
        </row>
        <row r="32">
          <cell r="A32" t="str">
            <v>Cost of Sales</v>
          </cell>
          <cell r="B32">
            <v>17068.133860000002</v>
          </cell>
          <cell r="E32">
            <v>-17068.133860000002</v>
          </cell>
          <cell r="F32">
            <v>-17068.133860000002</v>
          </cell>
          <cell r="G32">
            <v>32862.827210000003</v>
          </cell>
        </row>
        <row r="33">
          <cell r="A33" t="str">
            <v>% of Net External Sales</v>
          </cell>
          <cell r="B33">
            <v>0.75849688486</v>
          </cell>
          <cell r="E33">
            <v>-0.75849688486</v>
          </cell>
          <cell r="F33">
            <v>-0.75849688486</v>
          </cell>
          <cell r="G33">
            <v>0.76955730555000001</v>
          </cell>
        </row>
        <row r="34">
          <cell r="A34" t="str">
            <v/>
          </cell>
          <cell r="B34" t="str">
            <v/>
          </cell>
          <cell r="C34" t="str">
            <v/>
          </cell>
          <cell r="D34" t="str">
            <v/>
          </cell>
          <cell r="E34" t="str">
            <v/>
          </cell>
          <cell r="F34" t="str">
            <v/>
          </cell>
          <cell r="G34" t="str">
            <v/>
          </cell>
        </row>
        <row r="35">
          <cell r="A35" t="str">
            <v>Gross Margin</v>
          </cell>
          <cell r="B35">
            <v>4656.0812900000001</v>
          </cell>
          <cell r="E35">
            <v>4656.0812900000001</v>
          </cell>
          <cell r="F35">
            <v>4656.0812900000001</v>
          </cell>
          <cell r="G35">
            <v>8218.2104999999992</v>
          </cell>
        </row>
        <row r="36">
          <cell r="A36" t="str">
            <v>% of Net External Sales</v>
          </cell>
          <cell r="B36">
            <v>0.24150311514</v>
          </cell>
          <cell r="E36">
            <v>0.24150311514</v>
          </cell>
          <cell r="F36">
            <v>0.24150311514</v>
          </cell>
          <cell r="G36">
            <v>0.23044269445000001</v>
          </cell>
        </row>
        <row r="37">
          <cell r="A37" t="str">
            <v/>
          </cell>
          <cell r="B37" t="str">
            <v/>
          </cell>
          <cell r="C37" t="str">
            <v/>
          </cell>
          <cell r="D37" t="str">
            <v/>
          </cell>
          <cell r="E37" t="str">
            <v/>
          </cell>
          <cell r="F37" t="str">
            <v/>
          </cell>
          <cell r="G37" t="str">
            <v/>
          </cell>
        </row>
        <row r="38">
          <cell r="A38" t="str">
            <v>Brand SG&amp;A</v>
          </cell>
          <cell r="B38">
            <v>116.29029</v>
          </cell>
          <cell r="E38">
            <v>-116.29029</v>
          </cell>
          <cell r="F38">
            <v>-116.29029</v>
          </cell>
          <cell r="G38">
            <v>199.3982</v>
          </cell>
        </row>
        <row r="39">
          <cell r="A39" t="str">
            <v>Trade SG&amp;A</v>
          </cell>
          <cell r="B39">
            <v>-197.45812000000001</v>
          </cell>
          <cell r="E39">
            <v>197.45812000000001</v>
          </cell>
          <cell r="F39">
            <v>197.45812000000001</v>
          </cell>
          <cell r="G39">
            <v>71.462050000000005</v>
          </cell>
        </row>
        <row r="40">
          <cell r="A40" t="str">
            <v>Infrastructure SG&amp;A</v>
          </cell>
          <cell r="B40">
            <v>3276.1574300000002</v>
          </cell>
          <cell r="E40">
            <v>-3276.1574300000002</v>
          </cell>
          <cell r="F40">
            <v>-3276.1574300000002</v>
          </cell>
          <cell r="G40">
            <v>6672.4198100000003</v>
          </cell>
        </row>
        <row r="41">
          <cell r="A41" t="str">
            <v>Other SG&amp;A</v>
          </cell>
          <cell r="B41">
            <v>19.725149999999999</v>
          </cell>
          <cell r="E41">
            <v>-19.725149999999999</v>
          </cell>
          <cell r="F41">
            <v>-19.725149999999999</v>
          </cell>
          <cell r="G41">
            <v>19.725149999999999</v>
          </cell>
        </row>
        <row r="42">
          <cell r="A42" t="str">
            <v/>
          </cell>
          <cell r="B42" t="str">
            <v/>
          </cell>
          <cell r="C42" t="str">
            <v/>
          </cell>
          <cell r="D42" t="str">
            <v/>
          </cell>
          <cell r="E42" t="str">
            <v/>
          </cell>
          <cell r="F42" t="str">
            <v/>
          </cell>
          <cell r="G42" t="str">
            <v/>
          </cell>
        </row>
        <row r="43">
          <cell r="A43" t="str">
            <v>SG&amp;A</v>
          </cell>
          <cell r="B43">
            <v>3214.7147500000001</v>
          </cell>
          <cell r="E43">
            <v>-3214.7147500000001</v>
          </cell>
          <cell r="F43">
            <v>-3214.7147500000001</v>
          </cell>
          <cell r="G43">
            <v>6963.0052100000003</v>
          </cell>
        </row>
        <row r="44">
          <cell r="A44" t="str">
            <v>% of Net External Sales</v>
          </cell>
          <cell r="B44">
            <v>0.16674185394999999</v>
          </cell>
          <cell r="E44">
            <v>-0.16674185394999999</v>
          </cell>
          <cell r="F44">
            <v>-0.16674185394999999</v>
          </cell>
          <cell r="G44">
            <v>0.19524611618000001</v>
          </cell>
        </row>
        <row r="45">
          <cell r="A45" t="str">
            <v/>
          </cell>
          <cell r="B45" t="str">
            <v/>
          </cell>
          <cell r="C45" t="str">
            <v/>
          </cell>
          <cell r="D45" t="str">
            <v/>
          </cell>
          <cell r="E45" t="str">
            <v/>
          </cell>
          <cell r="F45" t="str">
            <v/>
          </cell>
          <cell r="G45" t="str">
            <v/>
          </cell>
        </row>
        <row r="46">
          <cell r="A46" t="str">
            <v>Restructuring and other</v>
          </cell>
        </row>
        <row r="47">
          <cell r="A47" t="str">
            <v/>
          </cell>
          <cell r="B47" t="str">
            <v/>
          </cell>
          <cell r="C47" t="str">
            <v/>
          </cell>
          <cell r="D47" t="str">
            <v/>
          </cell>
          <cell r="E47" t="str">
            <v/>
          </cell>
          <cell r="F47" t="str">
            <v/>
          </cell>
          <cell r="G47" t="str">
            <v/>
          </cell>
        </row>
        <row r="48">
          <cell r="A48" t="str">
            <v>Operating Profit</v>
          </cell>
          <cell r="B48">
            <v>1441.36654</v>
          </cell>
          <cell r="E48">
            <v>1441.36654</v>
          </cell>
          <cell r="F48">
            <v>1441.36654</v>
          </cell>
          <cell r="G48">
            <v>1255.2052900000001</v>
          </cell>
        </row>
        <row r="49">
          <cell r="A49" t="str">
            <v>% of Net External Sales</v>
          </cell>
          <cell r="B49">
            <v>7.4761261199999998E-2</v>
          </cell>
          <cell r="E49">
            <v>7.4761261199999998E-2</v>
          </cell>
          <cell r="F49">
            <v>7.4761261199999998E-2</v>
          </cell>
          <cell r="G49">
            <v>3.5196578270000001E-2</v>
          </cell>
        </row>
        <row r="50">
          <cell r="A50" t="str">
            <v/>
          </cell>
          <cell r="B50" t="str">
            <v/>
          </cell>
          <cell r="C50" t="str">
            <v/>
          </cell>
          <cell r="D50" t="str">
            <v/>
          </cell>
          <cell r="E50" t="str">
            <v/>
          </cell>
          <cell r="F50" t="str">
            <v/>
          </cell>
          <cell r="G50" t="str">
            <v/>
          </cell>
        </row>
        <row r="51">
          <cell r="A51" t="str">
            <v>Intercompany OIOE</v>
          </cell>
          <cell r="B51">
            <v>-509.02042999999998</v>
          </cell>
          <cell r="E51">
            <v>-509.02042999999998</v>
          </cell>
          <cell r="F51">
            <v>-509.02042999999998</v>
          </cell>
          <cell r="G51">
            <v>-1009.78556</v>
          </cell>
        </row>
        <row r="52">
          <cell r="A52" t="str">
            <v>Net foreign exchange</v>
          </cell>
          <cell r="B52">
            <v>5.9790299999999998</v>
          </cell>
          <cell r="E52">
            <v>5.9790299999999998</v>
          </cell>
          <cell r="F52">
            <v>5.9790299999999998</v>
          </cell>
          <cell r="G52">
            <v>8.4468099999999993</v>
          </cell>
        </row>
        <row r="53">
          <cell r="A53" t="str">
            <v>Interest income</v>
          </cell>
          <cell r="B53">
            <v>8.0382800000000003</v>
          </cell>
          <cell r="E53">
            <v>8.0382800000000003</v>
          </cell>
          <cell r="F53">
            <v>8.0382800000000003</v>
          </cell>
          <cell r="G53">
            <v>88.793710000000004</v>
          </cell>
        </row>
        <row r="54">
          <cell r="A54" t="str">
            <v>Interest expense</v>
          </cell>
          <cell r="B54">
            <v>-259.98928000000001</v>
          </cell>
          <cell r="E54">
            <v>-259.98928000000001</v>
          </cell>
          <cell r="F54">
            <v>-259.98928000000001</v>
          </cell>
          <cell r="G54">
            <v>-557.52598999999998</v>
          </cell>
        </row>
        <row r="55">
          <cell r="A55" t="str">
            <v>All other income and expense</v>
          </cell>
          <cell r="B55">
            <v>-40.49024</v>
          </cell>
          <cell r="E55">
            <v>-40.49024</v>
          </cell>
          <cell r="F55">
            <v>-40.49024</v>
          </cell>
          <cell r="G55">
            <v>-58.22871</v>
          </cell>
        </row>
        <row r="56">
          <cell r="A56" t="str">
            <v/>
          </cell>
          <cell r="B56" t="str">
            <v/>
          </cell>
          <cell r="C56" t="str">
            <v/>
          </cell>
          <cell r="D56" t="str">
            <v/>
          </cell>
          <cell r="E56" t="str">
            <v/>
          </cell>
          <cell r="F56" t="str">
            <v/>
          </cell>
          <cell r="G56" t="str">
            <v/>
          </cell>
        </row>
        <row r="57">
          <cell r="A57" t="str">
            <v>Earnings Before Taxes and Other</v>
          </cell>
          <cell r="B57">
            <v>645.88390000000004</v>
          </cell>
          <cell r="E57">
            <v>645.88390000000004</v>
          </cell>
          <cell r="F57">
            <v>645.88390000000004</v>
          </cell>
          <cell r="G57">
            <v>-273.09444999999999</v>
          </cell>
        </row>
        <row r="58">
          <cell r="A58" t="str">
            <v>% of Net External Sales</v>
          </cell>
          <cell r="B58">
            <v>3.3500912930000001E-2</v>
          </cell>
          <cell r="E58">
            <v>3.3500912930000001E-2</v>
          </cell>
          <cell r="F58">
            <v>3.3500912930000001E-2</v>
          </cell>
          <cell r="G58">
            <v>-7.6577036899999999E-3</v>
          </cell>
        </row>
        <row r="59">
          <cell r="A59" t="str">
            <v/>
          </cell>
          <cell r="B59" t="str">
            <v/>
          </cell>
          <cell r="C59" t="str">
            <v/>
          </cell>
          <cell r="D59" t="str">
            <v/>
          </cell>
          <cell r="E59" t="str">
            <v/>
          </cell>
          <cell r="F59" t="str">
            <v/>
          </cell>
          <cell r="G59" t="str">
            <v/>
          </cell>
        </row>
        <row r="60">
          <cell r="A60" t="str">
            <v>Income taxes</v>
          </cell>
        </row>
        <row r="61">
          <cell r="A61" t="str">
            <v>Effective Tax Rate</v>
          </cell>
          <cell r="B61" t="str">
            <v/>
          </cell>
          <cell r="E61" t="str">
            <v/>
          </cell>
          <cell r="F61" t="str">
            <v/>
          </cell>
          <cell r="G61" t="str">
            <v/>
          </cell>
        </row>
        <row r="62">
          <cell r="A62" t="str">
            <v/>
          </cell>
          <cell r="B62" t="str">
            <v/>
          </cell>
          <cell r="C62" t="str">
            <v/>
          </cell>
          <cell r="D62" t="str">
            <v/>
          </cell>
          <cell r="E62" t="str">
            <v/>
          </cell>
          <cell r="F62" t="str">
            <v/>
          </cell>
          <cell r="G62" t="str">
            <v/>
          </cell>
        </row>
        <row r="63">
          <cell r="A63" t="str">
            <v>Earnings Before Other Items</v>
          </cell>
          <cell r="B63">
            <v>645.88390000000004</v>
          </cell>
          <cell r="E63">
            <v>645.88390000000004</v>
          </cell>
          <cell r="F63">
            <v>645.88390000000004</v>
          </cell>
          <cell r="G63">
            <v>-273.09444999999999</v>
          </cell>
        </row>
        <row r="64">
          <cell r="A64" t="str">
            <v>% of Net External Sales</v>
          </cell>
          <cell r="B64">
            <v>3.3500912930000001E-2</v>
          </cell>
          <cell r="E64">
            <v>3.3500912930000001E-2</v>
          </cell>
          <cell r="F64">
            <v>3.3500912930000001E-2</v>
          </cell>
          <cell r="G64">
            <v>-7.6577036899999999E-3</v>
          </cell>
        </row>
        <row r="65">
          <cell r="A65" t="str">
            <v/>
          </cell>
          <cell r="B65" t="str">
            <v/>
          </cell>
          <cell r="C65" t="str">
            <v/>
          </cell>
          <cell r="D65" t="str">
            <v/>
          </cell>
          <cell r="E65" t="str">
            <v/>
          </cell>
          <cell r="F65" t="str">
            <v/>
          </cell>
          <cell r="G65" t="str">
            <v/>
          </cell>
        </row>
        <row r="66">
          <cell r="A66" t="str">
            <v>Equity in affiliated companies</v>
          </cell>
        </row>
        <row r="67">
          <cell r="A67" t="str">
            <v>Minority interests</v>
          </cell>
        </row>
        <row r="68">
          <cell r="A68" t="str">
            <v/>
          </cell>
          <cell r="B68" t="str">
            <v/>
          </cell>
          <cell r="C68" t="str">
            <v/>
          </cell>
          <cell r="D68" t="str">
            <v/>
          </cell>
          <cell r="E68" t="str">
            <v/>
          </cell>
          <cell r="F68" t="str">
            <v/>
          </cell>
          <cell r="G68" t="str">
            <v/>
          </cell>
        </row>
        <row r="69">
          <cell r="A69" t="str">
            <v>Earnings from Continuing Operations</v>
          </cell>
          <cell r="B69">
            <v>645.88390000000004</v>
          </cell>
          <cell r="E69">
            <v>645.88390000000004</v>
          </cell>
          <cell r="F69">
            <v>645.88390000000004</v>
          </cell>
          <cell r="G69">
            <v>-273.09444999999999</v>
          </cell>
        </row>
        <row r="70">
          <cell r="A70" t="str">
            <v>% of Net External Sales</v>
          </cell>
          <cell r="B70">
            <v>3.3500912930000001E-2</v>
          </cell>
          <cell r="E70">
            <v>3.3500912930000001E-2</v>
          </cell>
          <cell r="F70">
            <v>3.3500912930000001E-2</v>
          </cell>
          <cell r="G70">
            <v>-7.6577036899999999E-3</v>
          </cell>
        </row>
        <row r="71">
          <cell r="A71" t="str">
            <v/>
          </cell>
          <cell r="B71" t="str">
            <v/>
          </cell>
          <cell r="C71" t="str">
            <v/>
          </cell>
          <cell r="D71" t="str">
            <v/>
          </cell>
          <cell r="E71" t="str">
            <v/>
          </cell>
          <cell r="F71" t="str">
            <v/>
          </cell>
          <cell r="G71" t="str">
            <v/>
          </cell>
        </row>
        <row r="72">
          <cell r="A72" t="str">
            <v>Discontinued operations</v>
          </cell>
        </row>
        <row r="73">
          <cell r="A73" t="str">
            <v>Change in accounting principle</v>
          </cell>
        </row>
        <row r="74">
          <cell r="A74" t="str">
            <v/>
          </cell>
          <cell r="B74" t="str">
            <v/>
          </cell>
          <cell r="C74" t="str">
            <v/>
          </cell>
          <cell r="D74" t="str">
            <v/>
          </cell>
          <cell r="E74" t="str">
            <v/>
          </cell>
          <cell r="F74" t="str">
            <v/>
          </cell>
          <cell r="G74" t="str">
            <v/>
          </cell>
        </row>
        <row r="75">
          <cell r="A75" t="str">
            <v>Net Earnings</v>
          </cell>
          <cell r="B75">
            <v>645.88390000000004</v>
          </cell>
          <cell r="E75">
            <v>645.88390000000004</v>
          </cell>
          <cell r="F75">
            <v>645.88390000000004</v>
          </cell>
          <cell r="G75">
            <v>-273.09444999999999</v>
          </cell>
        </row>
        <row r="76">
          <cell r="A76" t="str">
            <v>% of Net External Sales</v>
          </cell>
          <cell r="B76">
            <v>3.3500912930000001E-2</v>
          </cell>
          <cell r="E76">
            <v>3.3500912930000001E-2</v>
          </cell>
          <cell r="F76">
            <v>3.3500912930000001E-2</v>
          </cell>
          <cell r="G76">
            <v>-7.6577036899999999E-3</v>
          </cell>
        </row>
        <row r="77">
          <cell r="A77" t="str">
            <v/>
          </cell>
          <cell r="B77" t="str">
            <v/>
          </cell>
          <cell r="C77" t="str">
            <v/>
          </cell>
          <cell r="D77" t="str">
            <v/>
          </cell>
          <cell r="E77" t="str">
            <v/>
          </cell>
          <cell r="F77" t="str">
            <v/>
          </cell>
          <cell r="G77" t="str">
            <v/>
          </cell>
        </row>
        <row r="78">
          <cell r="A78" t="str">
            <v>EPS (Basic)-Continuing Operations</v>
          </cell>
          <cell r="B78" t="str">
            <v/>
          </cell>
          <cell r="E78" t="str">
            <v/>
          </cell>
          <cell r="F78" t="str">
            <v/>
          </cell>
          <cell r="G78" t="str">
            <v>X</v>
          </cell>
        </row>
        <row r="79">
          <cell r="A79" t="str">
            <v>EPS (Basic)-Net earnings</v>
          </cell>
          <cell r="B79" t="str">
            <v/>
          </cell>
          <cell r="E79" t="str">
            <v/>
          </cell>
          <cell r="F79" t="str">
            <v/>
          </cell>
          <cell r="G79" t="str">
            <v>X</v>
          </cell>
        </row>
        <row r="80">
          <cell r="A80" t="str">
            <v>EPS (Diluted)-Continuing Operations</v>
          </cell>
          <cell r="B80" t="str">
            <v/>
          </cell>
          <cell r="E80" t="str">
            <v/>
          </cell>
          <cell r="F80" t="str">
            <v/>
          </cell>
          <cell r="G80" t="str">
            <v>X</v>
          </cell>
        </row>
        <row r="81">
          <cell r="A81" t="str">
            <v>EPS (Diluted)-Net earnings</v>
          </cell>
          <cell r="B81" t="str">
            <v/>
          </cell>
          <cell r="E81" t="str">
            <v/>
          </cell>
          <cell r="F81" t="str">
            <v/>
          </cell>
          <cell r="G81" t="str">
            <v>X</v>
          </cell>
        </row>
        <row r="82">
          <cell r="A82" t="str">
            <v/>
          </cell>
          <cell r="B82" t="str">
            <v/>
          </cell>
          <cell r="C82" t="str">
            <v/>
          </cell>
          <cell r="D82" t="str">
            <v/>
          </cell>
          <cell r="E82" t="str">
            <v/>
          </cell>
          <cell r="F82" t="str">
            <v/>
          </cell>
          <cell r="G82" t="str">
            <v/>
          </cell>
        </row>
        <row r="83">
          <cell r="A83" t="str">
            <v>KPI's</v>
          </cell>
          <cell r="B83" t="str">
            <v/>
          </cell>
          <cell r="C83" t="str">
            <v/>
          </cell>
          <cell r="D83" t="str">
            <v/>
          </cell>
          <cell r="E83" t="str">
            <v/>
          </cell>
          <cell r="F83" t="str">
            <v/>
          </cell>
          <cell r="G83" t="str">
            <v/>
          </cell>
        </row>
        <row r="84">
          <cell r="A84" t="str">
            <v>Allowances % of Gross External Sales</v>
          </cell>
          <cell r="B84">
            <v>0.14088042835</v>
          </cell>
          <cell r="E84">
            <v>-0.14088042835</v>
          </cell>
          <cell r="F84">
            <v>-0.14088042835</v>
          </cell>
          <cell r="G84">
            <v>0.14899050346000001</v>
          </cell>
        </row>
      </sheetData>
      <sheetData sheetId="16" refreshError="1"/>
      <sheetData sheetId="17" refreshError="1">
        <row r="3">
          <cell r="A3" t="str">
            <v>Sum of Period Value LC</v>
          </cell>
          <cell r="B3" t="str">
            <v>Item</v>
          </cell>
        </row>
        <row r="4">
          <cell r="A4" t="str">
            <v>Partner co</v>
          </cell>
          <cell r="B4" t="str">
            <v>24300</v>
          </cell>
          <cell r="C4" t="str">
            <v>22100</v>
          </cell>
          <cell r="D4" t="str">
            <v>13000</v>
          </cell>
          <cell r="E4" t="str">
            <v>22200</v>
          </cell>
          <cell r="F4" t="str">
            <v>24330</v>
          </cell>
          <cell r="G4" t="str">
            <v>28600</v>
          </cell>
          <cell r="H4" t="str">
            <v>Grand Total</v>
          </cell>
        </row>
        <row r="5">
          <cell r="A5" t="str">
            <v>100310</v>
          </cell>
          <cell r="D5">
            <v>1867745.42</v>
          </cell>
          <cell r="H5">
            <v>1867745.42</v>
          </cell>
        </row>
        <row r="6">
          <cell r="A6" t="str">
            <v>100332</v>
          </cell>
          <cell r="D6">
            <v>156369.26999999999</v>
          </cell>
          <cell r="H6">
            <v>156369.26999999999</v>
          </cell>
        </row>
        <row r="7">
          <cell r="A7" t="str">
            <v>200300</v>
          </cell>
          <cell r="C7">
            <v>-86057904.329999998</v>
          </cell>
          <cell r="D7">
            <v>134879531.31</v>
          </cell>
          <cell r="G7">
            <v>-452000000</v>
          </cell>
          <cell r="H7">
            <v>-403178373.01999998</v>
          </cell>
        </row>
        <row r="8">
          <cell r="A8" t="str">
            <v>200350</v>
          </cell>
          <cell r="D8">
            <v>12434280.869999999</v>
          </cell>
          <cell r="H8">
            <v>12434280.869999999</v>
          </cell>
        </row>
        <row r="9">
          <cell r="A9" t="str">
            <v>200360</v>
          </cell>
          <cell r="D9">
            <v>5172616.63</v>
          </cell>
          <cell r="H9">
            <v>5172616.63</v>
          </cell>
        </row>
        <row r="10">
          <cell r="A10" t="str">
            <v>200361</v>
          </cell>
          <cell r="D10">
            <v>0</v>
          </cell>
          <cell r="H10">
            <v>0</v>
          </cell>
        </row>
        <row r="11">
          <cell r="A11" t="str">
            <v>200371</v>
          </cell>
          <cell r="D11">
            <v>26063.89</v>
          </cell>
          <cell r="H11">
            <v>26063.89</v>
          </cell>
        </row>
        <row r="12">
          <cell r="A12" t="str">
            <v>509010</v>
          </cell>
          <cell r="C12">
            <v>-4606152.45</v>
          </cell>
          <cell r="D12">
            <v>42376552.240000002</v>
          </cell>
          <cell r="H12">
            <v>37770399.789999999</v>
          </cell>
        </row>
        <row r="13">
          <cell r="A13" t="str">
            <v>(blank)</v>
          </cell>
        </row>
        <row r="14">
          <cell r="A14" t="str">
            <v>200352</v>
          </cell>
          <cell r="G14">
            <v>-1775824629</v>
          </cell>
          <cell r="H14">
            <v>-1775824629</v>
          </cell>
        </row>
        <row r="15">
          <cell r="A15" t="str">
            <v>309700</v>
          </cell>
          <cell r="C15">
            <v>-3661090.64</v>
          </cell>
          <cell r="H15">
            <v>-3661090.64</v>
          </cell>
        </row>
        <row r="16">
          <cell r="E16">
            <v>-0.83</v>
          </cell>
          <cell r="F16">
            <v>-17432093</v>
          </cell>
          <cell r="H16">
            <v>-17432093.829999998</v>
          </cell>
        </row>
        <row r="17">
          <cell r="A17" t="str">
            <v>406501</v>
          </cell>
          <cell r="D17">
            <v>18317425.390000001</v>
          </cell>
          <cell r="H17">
            <v>18317425.390000001</v>
          </cell>
        </row>
        <row r="18">
          <cell r="A18" t="str">
            <v>408521</v>
          </cell>
          <cell r="D18">
            <v>0</v>
          </cell>
          <cell r="H18">
            <v>0</v>
          </cell>
        </row>
        <row r="19">
          <cell r="A19" t="str">
            <v>408523</v>
          </cell>
          <cell r="D19">
            <v>19424.580000000002</v>
          </cell>
          <cell r="H19">
            <v>19424.580000000002</v>
          </cell>
        </row>
        <row r="20">
          <cell r="A20" t="str">
            <v>408527</v>
          </cell>
          <cell r="D20">
            <v>5559331.2699999996</v>
          </cell>
          <cell r="H20">
            <v>5559331.2699999996</v>
          </cell>
        </row>
        <row r="21">
          <cell r="A21" t="str">
            <v>409011</v>
          </cell>
          <cell r="D21">
            <v>14205349.210000001</v>
          </cell>
          <cell r="H21">
            <v>14205349.210000001</v>
          </cell>
        </row>
        <row r="22">
          <cell r="A22" t="str">
            <v>999999</v>
          </cell>
          <cell r="C22">
            <v>0</v>
          </cell>
          <cell r="G22">
            <v>0</v>
          </cell>
          <cell r="H22">
            <v>0</v>
          </cell>
        </row>
        <row r="23">
          <cell r="A23" t="str">
            <v>408612</v>
          </cell>
          <cell r="C23">
            <v>-5516456.7400000002</v>
          </cell>
          <cell r="H23">
            <v>-5516456.7400000002</v>
          </cell>
        </row>
        <row r="24">
          <cell r="A24" t="str">
            <v>200400</v>
          </cell>
          <cell r="D24">
            <v>111303564.2</v>
          </cell>
          <cell r="H24">
            <v>111303564.2</v>
          </cell>
        </row>
        <row r="25">
          <cell r="A25" t="str">
            <v>408614</v>
          </cell>
          <cell r="C25">
            <v>4428.2700000000004</v>
          </cell>
          <cell r="H25">
            <v>4428.2700000000004</v>
          </cell>
        </row>
        <row r="26">
          <cell r="A26" t="str">
            <v>408616</v>
          </cell>
          <cell r="C26">
            <v>0</v>
          </cell>
          <cell r="H26">
            <v>0</v>
          </cell>
        </row>
        <row r="27">
          <cell r="A27" t="str">
            <v>409101</v>
          </cell>
          <cell r="C27">
            <v>0</v>
          </cell>
          <cell r="G27">
            <v>0</v>
          </cell>
          <cell r="H27">
            <v>0</v>
          </cell>
        </row>
        <row r="28">
          <cell r="A28" t="str">
            <v>409004</v>
          </cell>
          <cell r="D28">
            <v>895525</v>
          </cell>
          <cell r="H28">
            <v>895525</v>
          </cell>
        </row>
        <row r="29">
          <cell r="A29" t="str">
            <v>409103</v>
          </cell>
          <cell r="C29">
            <v>-83984850</v>
          </cell>
          <cell r="H29">
            <v>-83984850</v>
          </cell>
        </row>
        <row r="30">
          <cell r="A30" t="str">
            <v>Grand Total</v>
          </cell>
          <cell r="C30">
            <v>-183822025.88999999</v>
          </cell>
          <cell r="D30">
            <v>347213779.28000003</v>
          </cell>
          <cell r="E30">
            <v>-0.83</v>
          </cell>
          <cell r="F30">
            <v>-17432093</v>
          </cell>
          <cell r="G30">
            <v>-2227824629</v>
          </cell>
          <cell r="H30">
            <v>-2081864969.4400001</v>
          </cell>
        </row>
        <row r="76">
          <cell r="A76" t="str">
            <v>Pivot Table to VLOOKUP Column Reference Index</v>
          </cell>
        </row>
        <row r="78">
          <cell r="A78" t="str">
            <v>Partner co</v>
          </cell>
          <cell r="B78">
            <v>24300</v>
          </cell>
          <cell r="C78">
            <v>22100</v>
          </cell>
          <cell r="D78">
            <v>13000</v>
          </cell>
          <cell r="E78">
            <v>22200</v>
          </cell>
          <cell r="F78">
            <v>24330</v>
          </cell>
          <cell r="G78">
            <v>28600</v>
          </cell>
          <cell r="H78" t="e">
            <v>#VALUE!</v>
          </cell>
          <cell r="I78">
            <v>0</v>
          </cell>
          <cell r="J78">
            <v>0</v>
          </cell>
          <cell r="K78">
            <v>0</v>
          </cell>
          <cell r="L78">
            <v>0</v>
          </cell>
          <cell r="M78">
            <v>0</v>
          </cell>
          <cell r="N78">
            <v>0</v>
          </cell>
          <cell r="O78">
            <v>0</v>
          </cell>
          <cell r="P78">
            <v>0</v>
          </cell>
          <cell r="Q78">
            <v>0</v>
          </cell>
          <cell r="R78">
            <v>0</v>
          </cell>
          <cell r="S78">
            <v>24300</v>
          </cell>
          <cell r="T78">
            <v>0</v>
          </cell>
          <cell r="U78">
            <v>0</v>
          </cell>
          <cell r="V78">
            <v>0</v>
          </cell>
          <cell r="W78">
            <v>0</v>
          </cell>
          <cell r="X78">
            <v>0</v>
          </cell>
          <cell r="Y78">
            <v>0</v>
          </cell>
          <cell r="Z78">
            <v>0</v>
          </cell>
          <cell r="AA78">
            <v>0</v>
          </cell>
        </row>
        <row r="79">
          <cell r="B79">
            <v>2</v>
          </cell>
          <cell r="C79">
            <v>3</v>
          </cell>
          <cell r="D79">
            <v>4</v>
          </cell>
          <cell r="E79">
            <v>5</v>
          </cell>
          <cell r="F79">
            <v>6</v>
          </cell>
          <cell r="G79">
            <v>7</v>
          </cell>
          <cell r="H79">
            <v>8</v>
          </cell>
          <cell r="I79">
            <v>9</v>
          </cell>
          <cell r="J79">
            <v>10</v>
          </cell>
          <cell r="K79">
            <v>11</v>
          </cell>
          <cell r="L79">
            <v>12</v>
          </cell>
          <cell r="M79">
            <v>13</v>
          </cell>
          <cell r="N79">
            <v>14</v>
          </cell>
          <cell r="O79">
            <v>15</v>
          </cell>
          <cell r="P79">
            <v>16</v>
          </cell>
          <cell r="Q79">
            <v>17</v>
          </cell>
          <cell r="R79">
            <v>18</v>
          </cell>
          <cell r="S79">
            <v>19</v>
          </cell>
          <cell r="T79">
            <v>20</v>
          </cell>
          <cell r="U79">
            <v>21</v>
          </cell>
          <cell r="V79">
            <v>22</v>
          </cell>
          <cell r="W79">
            <v>23</v>
          </cell>
          <cell r="X79">
            <v>24</v>
          </cell>
          <cell r="Y79">
            <v>25</v>
          </cell>
          <cell r="Z79">
            <v>26</v>
          </cell>
          <cell r="AA79">
            <v>27</v>
          </cell>
        </row>
        <row r="80">
          <cell r="A80" t="str">
            <v>Master:  Do not edit</v>
          </cell>
          <cell r="B80">
            <v>12100</v>
          </cell>
          <cell r="C80">
            <v>13000</v>
          </cell>
          <cell r="D80">
            <v>16200</v>
          </cell>
          <cell r="E80">
            <v>18100</v>
          </cell>
          <cell r="F80">
            <v>21300</v>
          </cell>
          <cell r="G80">
            <v>22100</v>
          </cell>
          <cell r="H80">
            <v>28600</v>
          </cell>
          <cell r="I80">
            <v>31015</v>
          </cell>
          <cell r="J80">
            <v>32015</v>
          </cell>
          <cell r="K80">
            <v>34015</v>
          </cell>
          <cell r="L80">
            <v>37415</v>
          </cell>
          <cell r="M80">
            <v>42000</v>
          </cell>
          <cell r="N80">
            <v>42100</v>
          </cell>
          <cell r="O80">
            <v>80610</v>
          </cell>
          <cell r="P80">
            <v>80412</v>
          </cell>
          <cell r="Q80">
            <v>80506</v>
          </cell>
          <cell r="R80">
            <v>80600</v>
          </cell>
          <cell r="S80">
            <v>80700</v>
          </cell>
          <cell r="T80">
            <v>80606</v>
          </cell>
          <cell r="U80">
            <v>80707</v>
          </cell>
          <cell r="V80">
            <v>80604</v>
          </cell>
          <cell r="W80">
            <v>80705</v>
          </cell>
          <cell r="X80">
            <v>80605</v>
          </cell>
          <cell r="Y80">
            <v>80708</v>
          </cell>
        </row>
        <row r="81">
          <cell r="B81" t="e">
            <v>#N/A</v>
          </cell>
          <cell r="C81">
            <v>4</v>
          </cell>
          <cell r="D81" t="e">
            <v>#N/A</v>
          </cell>
          <cell r="E81" t="e">
            <v>#N/A</v>
          </cell>
          <cell r="F81" t="e">
            <v>#N/A</v>
          </cell>
          <cell r="G81">
            <v>3</v>
          </cell>
          <cell r="H81">
            <v>7</v>
          </cell>
          <cell r="I81" t="e">
            <v>#N/A</v>
          </cell>
          <cell r="J81" t="e">
            <v>#N/A</v>
          </cell>
          <cell r="K81" t="e">
            <v>#N/A</v>
          </cell>
          <cell r="L81" t="e">
            <v>#N/A</v>
          </cell>
          <cell r="M81" t="e">
            <v>#N/A</v>
          </cell>
          <cell r="N81" t="e">
            <v>#N/A</v>
          </cell>
          <cell r="O81" t="e">
            <v>#N/A</v>
          </cell>
          <cell r="P81" t="e">
            <v>#N/A</v>
          </cell>
          <cell r="Q81" t="e">
            <v>#N/A</v>
          </cell>
          <cell r="R81" t="e">
            <v>#N/A</v>
          </cell>
          <cell r="S81" t="e">
            <v>#N/A</v>
          </cell>
          <cell r="T81" t="e">
            <v>#N/A</v>
          </cell>
          <cell r="U81" t="e">
            <v>#N/A</v>
          </cell>
          <cell r="V81" t="e">
            <v>#N/A</v>
          </cell>
          <cell r="W81" t="e">
            <v>#N/A</v>
          </cell>
          <cell r="X81" t="e">
            <v>#N/A</v>
          </cell>
          <cell r="Y81" t="e">
            <v>#N/A</v>
          </cell>
          <cell r="Z81">
            <v>9</v>
          </cell>
          <cell r="AA81">
            <v>9</v>
          </cell>
        </row>
      </sheetData>
      <sheetData sheetId="18" refreshError="1"/>
      <sheetData sheetId="19" refreshError="1"/>
      <sheetData sheetId="20" refreshError="1">
        <row r="3">
          <cell r="A3" t="str">
            <v>Intraco_Rec</v>
          </cell>
          <cell r="B3" t="str">
            <v>!Intraco_Rec</v>
          </cell>
          <cell r="C3">
            <v>12100999999</v>
          </cell>
        </row>
        <row r="4">
          <cell r="A4" t="str">
            <v>Intraco_Pay</v>
          </cell>
          <cell r="B4" t="str">
            <v>!Intraco_Pay</v>
          </cell>
          <cell r="C4">
            <v>21330999999</v>
          </cell>
        </row>
        <row r="5">
          <cell r="A5" t="str">
            <v>Cash_Cash_Equival</v>
          </cell>
          <cell r="B5" t="str">
            <v>!Cash_Cash_Equival</v>
          </cell>
          <cell r="C5">
            <v>11020</v>
          </cell>
        </row>
        <row r="6">
          <cell r="A6" t="str">
            <v>ST_Investments</v>
          </cell>
          <cell r="B6" t="str">
            <v>!ST_Investments</v>
          </cell>
          <cell r="C6">
            <v>11330</v>
          </cell>
        </row>
        <row r="7">
          <cell r="A7" t="str">
            <v>Rec_Gross</v>
          </cell>
          <cell r="B7" t="str">
            <v>!Rec_Gross</v>
          </cell>
          <cell r="C7">
            <v>13300</v>
          </cell>
        </row>
        <row r="8">
          <cell r="A8" t="str">
            <v>Rec_Allowance</v>
          </cell>
          <cell r="B8" t="str">
            <v>!Rec_Allowance</v>
          </cell>
          <cell r="C8">
            <v>13380</v>
          </cell>
        </row>
        <row r="9">
          <cell r="A9" t="str">
            <v>Rec_Factored</v>
          </cell>
          <cell r="B9" t="str">
            <v>!Rec_Factored</v>
          </cell>
          <cell r="C9">
            <v>13360</v>
          </cell>
        </row>
        <row r="10">
          <cell r="A10" t="str">
            <v>F_Goods</v>
          </cell>
          <cell r="B10" t="str">
            <v>!F_Goods</v>
          </cell>
          <cell r="C10">
            <v>14000</v>
          </cell>
        </row>
        <row r="11">
          <cell r="A11" t="str">
            <v>RWIP</v>
          </cell>
          <cell r="B11" t="str">
            <v>!RWIP</v>
          </cell>
          <cell r="C11">
            <v>14300</v>
          </cell>
        </row>
        <row r="12">
          <cell r="A12" t="str">
            <v>Obsol_Inventory</v>
          </cell>
          <cell r="B12" t="str">
            <v>!Obsol_Inventory</v>
          </cell>
          <cell r="C12">
            <v>14030</v>
          </cell>
        </row>
        <row r="13">
          <cell r="A13" t="str">
            <v>Ppd_lease</v>
          </cell>
          <cell r="B13" t="str">
            <v>!Ppd_lease</v>
          </cell>
          <cell r="C13">
            <v>15040</v>
          </cell>
        </row>
        <row r="14">
          <cell r="A14" t="str">
            <v>Ppd_insur</v>
          </cell>
          <cell r="B14" t="str">
            <v>!Ppd_insur</v>
          </cell>
          <cell r="C14">
            <v>15030</v>
          </cell>
        </row>
        <row r="15">
          <cell r="A15" t="str">
            <v>Ppd_freight</v>
          </cell>
          <cell r="B15" t="str">
            <v>!Ppd_freight</v>
          </cell>
          <cell r="C15">
            <v>15070</v>
          </cell>
        </row>
        <row r="16">
          <cell r="A16" t="str">
            <v>Prepaid_Exp</v>
          </cell>
          <cell r="B16" t="str">
            <v>!Prepaid_Exp</v>
          </cell>
          <cell r="C16">
            <v>15090</v>
          </cell>
        </row>
        <row r="17">
          <cell r="A17" t="str">
            <v>Vend_Dep</v>
          </cell>
          <cell r="B17" t="str">
            <v>!Vend_Dep</v>
          </cell>
          <cell r="C17">
            <v>15120</v>
          </cell>
        </row>
        <row r="18">
          <cell r="A18" t="str">
            <v>Def_Inc_Taxes</v>
          </cell>
          <cell r="B18" t="str">
            <v>!Def_Inc_Taxes</v>
          </cell>
          <cell r="C18">
            <v>15310</v>
          </cell>
        </row>
        <row r="19">
          <cell r="A19" t="str">
            <v>ST_Hedge_Assets</v>
          </cell>
          <cell r="B19" t="str">
            <v>!ST_Hedge_Assets</v>
          </cell>
          <cell r="C19">
            <v>15540</v>
          </cell>
        </row>
        <row r="20">
          <cell r="A20" t="str">
            <v>VAT_Asset</v>
          </cell>
          <cell r="B20" t="str">
            <v>!VAT_Asset</v>
          </cell>
          <cell r="C20">
            <v>15330</v>
          </cell>
        </row>
        <row r="21">
          <cell r="A21" t="str">
            <v>Oth_Tax_Asset</v>
          </cell>
          <cell r="B21" t="str">
            <v>!Oth_Tax_Asset</v>
          </cell>
          <cell r="C21">
            <v>15301</v>
          </cell>
        </row>
        <row r="22">
          <cell r="A22" t="str">
            <v>Other_Curr_Assets</v>
          </cell>
          <cell r="B22" t="str">
            <v>!Other_Curr_Assets</v>
          </cell>
          <cell r="C22">
            <v>15570</v>
          </cell>
        </row>
        <row r="23">
          <cell r="A23" t="str">
            <v>Patents</v>
          </cell>
          <cell r="B23" t="str">
            <v>!Patents</v>
          </cell>
          <cell r="C23">
            <v>18003</v>
          </cell>
        </row>
        <row r="24">
          <cell r="A24" t="str">
            <v>Trademarks</v>
          </cell>
          <cell r="B24" t="str">
            <v>!Trademarks</v>
          </cell>
          <cell r="C24">
            <v>18004</v>
          </cell>
        </row>
        <row r="25">
          <cell r="A25" t="str">
            <v>Pension_Intang</v>
          </cell>
          <cell r="B25" t="str">
            <v>!Pension_Intang</v>
          </cell>
          <cell r="C25">
            <v>18005</v>
          </cell>
        </row>
        <row r="26">
          <cell r="A26" t="str">
            <v>Noncompete_Intang</v>
          </cell>
          <cell r="B26" t="str">
            <v>!Noncompete_Intang</v>
          </cell>
          <cell r="C26">
            <v>18006</v>
          </cell>
        </row>
        <row r="27">
          <cell r="A27" t="str">
            <v>Intang_Gross</v>
          </cell>
          <cell r="B27" t="str">
            <v>!Intang_Gross</v>
          </cell>
          <cell r="C27">
            <v>18002</v>
          </cell>
        </row>
        <row r="28">
          <cell r="A28" t="str">
            <v>Intang_Amort</v>
          </cell>
          <cell r="B28" t="str">
            <v>!Intang_Amort</v>
          </cell>
          <cell r="C28">
            <v>18014</v>
          </cell>
        </row>
        <row r="29">
          <cell r="A29" t="str">
            <v>Goodwill_gross</v>
          </cell>
          <cell r="B29" t="str">
            <v>!Goodwill_gross</v>
          </cell>
          <cell r="C29">
            <v>18000</v>
          </cell>
        </row>
        <row r="30">
          <cell r="A30" t="str">
            <v>Goodwill_amort</v>
          </cell>
          <cell r="B30" t="str">
            <v>!Goodwill_amort</v>
          </cell>
          <cell r="C30">
            <v>18010</v>
          </cell>
        </row>
        <row r="31">
          <cell r="A31" t="str">
            <v>IC_Notes_Rec_LT</v>
          </cell>
          <cell r="B31" t="str">
            <v>!IC_Notes_Rec_LT</v>
          </cell>
          <cell r="C31">
            <v>18100</v>
          </cell>
        </row>
        <row r="32">
          <cell r="A32" t="str">
            <v>Def_Inc_Taxes_LT</v>
          </cell>
          <cell r="B32" t="str">
            <v>!Def_Inc_Taxes_LT</v>
          </cell>
          <cell r="C32">
            <v>18220</v>
          </cell>
        </row>
        <row r="33">
          <cell r="A33" t="str">
            <v>LT_Hedge_Assets</v>
          </cell>
          <cell r="B33" t="str">
            <v>!LT_Hedge_Assets</v>
          </cell>
          <cell r="C33">
            <v>18420</v>
          </cell>
        </row>
        <row r="34">
          <cell r="A34" t="str">
            <v>Pension_Asset</v>
          </cell>
          <cell r="B34" t="str">
            <v>!Pension_Asset</v>
          </cell>
          <cell r="C34">
            <v>18310</v>
          </cell>
        </row>
        <row r="35">
          <cell r="A35" t="str">
            <v>Other_Assets</v>
          </cell>
          <cell r="B35" t="str">
            <v>!Other_Assets</v>
          </cell>
          <cell r="C35">
            <v>18410</v>
          </cell>
        </row>
        <row r="36">
          <cell r="A36" t="str">
            <v>Land</v>
          </cell>
          <cell r="B36" t="str">
            <v>!Land</v>
          </cell>
          <cell r="C36">
            <v>19000</v>
          </cell>
        </row>
        <row r="37">
          <cell r="A37" t="str">
            <v>Buildings</v>
          </cell>
          <cell r="B37" t="str">
            <v>!Buildings</v>
          </cell>
          <cell r="C37">
            <v>19010</v>
          </cell>
        </row>
        <row r="38">
          <cell r="A38" t="str">
            <v>Machin_and_Equipm</v>
          </cell>
          <cell r="B38" t="str">
            <v>!Machin_and_Equipm</v>
          </cell>
          <cell r="C38">
            <v>19021</v>
          </cell>
        </row>
        <row r="39">
          <cell r="A39" t="str">
            <v>PPE_Allowance</v>
          </cell>
          <cell r="B39" t="str">
            <v>!PPE_Allowance</v>
          </cell>
          <cell r="C39">
            <v>19120</v>
          </cell>
        </row>
        <row r="40">
          <cell r="A40" t="str">
            <v>Notes_Pay</v>
          </cell>
          <cell r="B40" t="str">
            <v>!Notes_Pay</v>
          </cell>
          <cell r="C40">
            <v>21000</v>
          </cell>
        </row>
        <row r="41">
          <cell r="A41" t="str">
            <v>Accounts_Pay.Input</v>
          </cell>
          <cell r="B41" t="str">
            <v>!Accounts_Pay.Input</v>
          </cell>
          <cell r="C41">
            <v>22000</v>
          </cell>
        </row>
        <row r="42">
          <cell r="A42" t="str">
            <v>Deferred_Income_ST</v>
          </cell>
          <cell r="B42" t="str">
            <v>!Deferred_Income_ST</v>
          </cell>
          <cell r="C42">
            <v>26000</v>
          </cell>
        </row>
        <row r="43">
          <cell r="A43" t="str">
            <v>Accd_Payroll</v>
          </cell>
          <cell r="B43" t="str">
            <v>!Accd_Payroll</v>
          </cell>
          <cell r="C43">
            <v>23000</v>
          </cell>
        </row>
        <row r="44">
          <cell r="A44" t="str">
            <v>Accd_Bonus</v>
          </cell>
          <cell r="B44" t="str">
            <v>!Accd_Bonus</v>
          </cell>
          <cell r="C44">
            <v>23110</v>
          </cell>
        </row>
        <row r="45">
          <cell r="A45" t="str">
            <v>Payrolls_and_Other</v>
          </cell>
          <cell r="B45" t="str">
            <v>!Payrolls_and_Other</v>
          </cell>
          <cell r="C45">
            <v>23036</v>
          </cell>
        </row>
        <row r="46">
          <cell r="A46" t="str">
            <v>Accrued_Pension_Cos</v>
          </cell>
          <cell r="B46" t="str">
            <v>!Accrued_Pension_Cos</v>
          </cell>
          <cell r="C46">
            <v>23020</v>
          </cell>
        </row>
        <row r="47">
          <cell r="A47" t="str">
            <v>Accd_Adv_Promo</v>
          </cell>
          <cell r="B47" t="str">
            <v>!Accd_Adv_Promo</v>
          </cell>
          <cell r="C47">
            <v>24003</v>
          </cell>
        </row>
        <row r="48">
          <cell r="A48" t="str">
            <v>Accd_Insur</v>
          </cell>
          <cell r="B48" t="str">
            <v>!Accd_Insur</v>
          </cell>
          <cell r="C48">
            <v>24102</v>
          </cell>
        </row>
        <row r="49">
          <cell r="A49" t="str">
            <v>Accd_Prop_Tax</v>
          </cell>
          <cell r="B49" t="str">
            <v>!Accd_Prop_Tax</v>
          </cell>
          <cell r="C49">
            <v>24100</v>
          </cell>
        </row>
        <row r="50">
          <cell r="A50" t="str">
            <v>VAT_Liab</v>
          </cell>
          <cell r="B50" t="str">
            <v>!VAT_Liab</v>
          </cell>
          <cell r="C50">
            <v>26110</v>
          </cell>
        </row>
        <row r="51">
          <cell r="A51" t="str">
            <v>Accd_Mfg_Exp</v>
          </cell>
          <cell r="B51" t="str">
            <v>!Accd_Mfg_Exp</v>
          </cell>
          <cell r="C51">
            <v>24010</v>
          </cell>
        </row>
        <row r="52">
          <cell r="A52" t="str">
            <v>Accrued_Exp</v>
          </cell>
          <cell r="B52" t="str">
            <v>!Accrued_Exp</v>
          </cell>
          <cell r="C52">
            <v>24108</v>
          </cell>
        </row>
        <row r="53">
          <cell r="A53" t="str">
            <v>Accd_int</v>
          </cell>
          <cell r="B53" t="str">
            <v>!Accd_int</v>
          </cell>
          <cell r="C53">
            <v>24200</v>
          </cell>
        </row>
        <row r="54">
          <cell r="A54" t="str">
            <v>Restruct_Accr</v>
          </cell>
          <cell r="B54" t="str">
            <v>!Restruct_Accr</v>
          </cell>
          <cell r="C54">
            <v>25040</v>
          </cell>
        </row>
        <row r="55">
          <cell r="A55" t="str">
            <v>Income_Taxes</v>
          </cell>
          <cell r="B55" t="str">
            <v>!Income_Taxes</v>
          </cell>
          <cell r="C55">
            <v>26100</v>
          </cell>
        </row>
        <row r="56">
          <cell r="A56" t="str">
            <v>Product_Warranty</v>
          </cell>
          <cell r="B56" t="str">
            <v>!Product_Warranty</v>
          </cell>
          <cell r="C56">
            <v>26020</v>
          </cell>
        </row>
        <row r="57">
          <cell r="A57" t="str">
            <v>Dividends_Pay</v>
          </cell>
          <cell r="B57" t="str">
            <v>!Dividends_Pay</v>
          </cell>
          <cell r="C57">
            <v>26030</v>
          </cell>
        </row>
        <row r="58">
          <cell r="A58" t="str">
            <v>Current_Mat_of_LTD</v>
          </cell>
          <cell r="B58" t="str">
            <v>!Current_Mat_of_LTD</v>
          </cell>
          <cell r="C58">
            <v>26040</v>
          </cell>
        </row>
        <row r="59">
          <cell r="A59" t="str">
            <v>Curr_Def_Taxes</v>
          </cell>
          <cell r="B59" t="str">
            <v>!Curr_Def_Taxes</v>
          </cell>
          <cell r="C59">
            <v>26130</v>
          </cell>
        </row>
        <row r="60">
          <cell r="A60" t="str">
            <v>ST_Hedge_Liab</v>
          </cell>
          <cell r="B60" t="str">
            <v>!ST_Hedge_Liab</v>
          </cell>
          <cell r="C60">
            <v>26060</v>
          </cell>
        </row>
        <row r="61">
          <cell r="A61" t="str">
            <v>Product_Warranty_LT</v>
          </cell>
          <cell r="B61" t="str">
            <v>!Product_Warranty_LT</v>
          </cell>
          <cell r="C61">
            <v>27100</v>
          </cell>
        </row>
        <row r="62">
          <cell r="A62" t="str">
            <v>Deferred_Income_LT</v>
          </cell>
          <cell r="B62" t="str">
            <v>!Deferred_Income_LT</v>
          </cell>
          <cell r="C62">
            <v>27900</v>
          </cell>
        </row>
        <row r="63">
          <cell r="A63" t="str">
            <v>LT_Debt</v>
          </cell>
          <cell r="B63" t="str">
            <v>!LT_Debt</v>
          </cell>
          <cell r="C63">
            <v>28000</v>
          </cell>
        </row>
        <row r="64">
          <cell r="A64" t="str">
            <v>IC_Notes_Pay_LT</v>
          </cell>
          <cell r="B64" t="str">
            <v>!IC_Notes_Pay_LT</v>
          </cell>
          <cell r="C64">
            <v>28600</v>
          </cell>
        </row>
        <row r="65">
          <cell r="A65" t="str">
            <v>Def_Inc_Tax_LT</v>
          </cell>
          <cell r="B65" t="str">
            <v>!Def_Inc_Tax_LT</v>
          </cell>
          <cell r="C65">
            <v>27720</v>
          </cell>
        </row>
        <row r="66">
          <cell r="A66" t="str">
            <v>Accrued_Post_Retire</v>
          </cell>
          <cell r="B66" t="str">
            <v>!Accrued_Post_Retire</v>
          </cell>
          <cell r="C66">
            <v>27600</v>
          </cell>
        </row>
        <row r="67">
          <cell r="A67" t="str">
            <v>Accrued_Pensions</v>
          </cell>
          <cell r="B67" t="str">
            <v>!Accrued_Pensions</v>
          </cell>
          <cell r="C67">
            <v>27500</v>
          </cell>
        </row>
        <row r="68">
          <cell r="A68" t="str">
            <v>LT_Hedge_Liab</v>
          </cell>
          <cell r="B68" t="str">
            <v>!LT_Hedge_Liab</v>
          </cell>
          <cell r="C68">
            <v>27400</v>
          </cell>
        </row>
        <row r="69">
          <cell r="A69" t="str">
            <v>Other_LT_Liab</v>
          </cell>
          <cell r="B69" t="str">
            <v>!Other_LT_Liab</v>
          </cell>
          <cell r="C69">
            <v>27800</v>
          </cell>
        </row>
        <row r="70">
          <cell r="A70" t="str">
            <v>Environ_Liab</v>
          </cell>
          <cell r="B70" t="str">
            <v>!Environ_Liab</v>
          </cell>
          <cell r="C70">
            <v>27910</v>
          </cell>
        </row>
        <row r="71">
          <cell r="A71" t="str">
            <v>Minority_Interest</v>
          </cell>
          <cell r="B71" t="str">
            <v>!Minority_Interest</v>
          </cell>
          <cell r="C71">
            <v>29000</v>
          </cell>
        </row>
        <row r="72">
          <cell r="A72" t="str">
            <v>Common_Stock</v>
          </cell>
          <cell r="B72" t="str">
            <v>!Common_Stock</v>
          </cell>
          <cell r="C72">
            <v>31000</v>
          </cell>
        </row>
        <row r="73">
          <cell r="A73" t="str">
            <v>Additional_Paid_in</v>
          </cell>
          <cell r="B73" t="str">
            <v>!Additional_Paid_in</v>
          </cell>
          <cell r="C73">
            <v>34000</v>
          </cell>
        </row>
        <row r="74">
          <cell r="A74" t="str">
            <v>Career_Stock</v>
          </cell>
          <cell r="B74" t="str">
            <v>!Career_Stock</v>
          </cell>
          <cell r="C74">
            <v>33000</v>
          </cell>
        </row>
        <row r="75">
          <cell r="A75" t="str">
            <v>Key_Employee_Stock</v>
          </cell>
          <cell r="B75" t="str">
            <v>!Key_Employee_Stock</v>
          </cell>
          <cell r="C75">
            <v>36000</v>
          </cell>
        </row>
        <row r="76">
          <cell r="A76" t="str">
            <v>SIRP</v>
          </cell>
          <cell r="B76" t="str">
            <v>!SIRP</v>
          </cell>
          <cell r="C76">
            <v>34060</v>
          </cell>
        </row>
        <row r="77">
          <cell r="A77" t="str">
            <v>Retained_Earn_Beg</v>
          </cell>
          <cell r="B77" t="str">
            <v>!Retained_Earn_Beg</v>
          </cell>
          <cell r="C77">
            <v>37000</v>
          </cell>
        </row>
        <row r="78">
          <cell r="A78" t="str">
            <v>Adjustment_to_Beg</v>
          </cell>
          <cell r="B78" t="str">
            <v>!Adjustment_to_Beg</v>
          </cell>
          <cell r="C78">
            <v>37010</v>
          </cell>
        </row>
        <row r="79">
          <cell r="A79" t="str">
            <v>Cash_Dividends</v>
          </cell>
          <cell r="B79" t="str">
            <v>!Cash_Dividends</v>
          </cell>
          <cell r="C79">
            <v>37400</v>
          </cell>
        </row>
        <row r="80">
          <cell r="A80" t="str">
            <v>Translation_Beg</v>
          </cell>
          <cell r="B80" t="str">
            <v>!Translation_Beg</v>
          </cell>
          <cell r="C80">
            <v>37600</v>
          </cell>
        </row>
        <row r="81">
          <cell r="A81" t="str">
            <v>Translation_Current</v>
          </cell>
          <cell r="B81" t="str">
            <v>!Translation_Current</v>
          </cell>
          <cell r="C81">
            <v>37610</v>
          </cell>
        </row>
        <row r="82">
          <cell r="A82" t="str">
            <v>Hedge_OCI</v>
          </cell>
          <cell r="B82" t="str">
            <v>!Hedge_OCI</v>
          </cell>
          <cell r="C82">
            <v>37500</v>
          </cell>
        </row>
        <row r="83">
          <cell r="A83" t="str">
            <v>Pension_liab_adj</v>
          </cell>
          <cell r="B83" t="str">
            <v>!Pension_liab_adj</v>
          </cell>
          <cell r="C83">
            <v>37550</v>
          </cell>
        </row>
        <row r="84">
          <cell r="A84" t="str">
            <v>Gross_Sales</v>
          </cell>
          <cell r="B84" t="str">
            <v>!Gross_Sales</v>
          </cell>
          <cell r="C84">
            <v>40000</v>
          </cell>
        </row>
        <row r="85">
          <cell r="A85" t="str">
            <v>Interco_Sales</v>
          </cell>
          <cell r="B85" t="str">
            <v>!Interco_Sales</v>
          </cell>
          <cell r="C85">
            <v>42000100300</v>
          </cell>
        </row>
        <row r="86">
          <cell r="A86" t="str">
            <v>Intraco_Sales</v>
          </cell>
          <cell r="B86" t="str">
            <v>!Intraco_Sales</v>
          </cell>
          <cell r="C86">
            <v>42000999999</v>
          </cell>
        </row>
        <row r="87">
          <cell r="A87" t="str">
            <v>Sales_Hedges</v>
          </cell>
          <cell r="B87" t="str">
            <v>!Sales_Hedges</v>
          </cell>
          <cell r="C87">
            <v>49999</v>
          </cell>
        </row>
        <row r="88">
          <cell r="A88" t="str">
            <v>Sales_Allow</v>
          </cell>
          <cell r="B88" t="str">
            <v>!Sales_Allow</v>
          </cell>
          <cell r="C88">
            <v>45100</v>
          </cell>
        </row>
        <row r="89">
          <cell r="A89" t="str">
            <v>Financial_Serv</v>
          </cell>
          <cell r="B89" t="str">
            <v>!Financial_Serv</v>
          </cell>
          <cell r="C89">
            <v>47000</v>
          </cell>
        </row>
        <row r="90">
          <cell r="A90" t="str">
            <v>Cost_of_Sales.Input</v>
          </cell>
          <cell r="B90" t="str">
            <v>!Cost_of_Sales.Input</v>
          </cell>
          <cell r="C90">
            <v>50000</v>
          </cell>
        </row>
        <row r="91">
          <cell r="A91" t="str">
            <v>Cost_of_Sales.Hedge_Costs</v>
          </cell>
          <cell r="B91" t="str">
            <v>!Cost_of_Sales.Hedge_Costs</v>
          </cell>
          <cell r="C91">
            <v>55010</v>
          </cell>
        </row>
        <row r="92">
          <cell r="A92" t="str">
            <v>Cost_of_Sales.Hedge_Costs_Inef</v>
          </cell>
          <cell r="B92" t="str">
            <v>!Cost_of_Sales.Hedge_Costs_Ineffect</v>
          </cell>
          <cell r="C92">
            <v>55020</v>
          </cell>
        </row>
        <row r="93">
          <cell r="A93" t="str">
            <v>Cost_of_Sales.Material_Price_V</v>
          </cell>
          <cell r="B93" t="str">
            <v>!Cost_of_Sales.Material_Price_Var</v>
          </cell>
          <cell r="C93">
            <v>69010</v>
          </cell>
        </row>
        <row r="94">
          <cell r="A94" t="str">
            <v>Cost_of_Sales.Warranty</v>
          </cell>
          <cell r="B94" t="str">
            <v>!Cost_of_Sales.Warranty</v>
          </cell>
          <cell r="C94">
            <v>57000</v>
          </cell>
        </row>
        <row r="95">
          <cell r="A95" t="str">
            <v>Cost_of_Sales.Engineering</v>
          </cell>
          <cell r="B95" t="str">
            <v>!Cost_of_Sales.Engineering</v>
          </cell>
          <cell r="C95">
            <v>69100</v>
          </cell>
        </row>
        <row r="96">
          <cell r="A96" t="str">
            <v>Cost_of_Sales.Frt_WH</v>
          </cell>
          <cell r="B96" t="str">
            <v>!Cost_of_Sales.Frt_WH</v>
          </cell>
          <cell r="C96">
            <v>58100</v>
          </cell>
        </row>
        <row r="97">
          <cell r="A97" t="str">
            <v>Selling_Exp.Selling</v>
          </cell>
          <cell r="B97" t="str">
            <v>!Selling_Exp.Selling</v>
          </cell>
          <cell r="C97">
            <v>73710</v>
          </cell>
        </row>
        <row r="98">
          <cell r="A98" t="str">
            <v>Selling_Exp.Freight</v>
          </cell>
          <cell r="B98" t="str">
            <v>!Selling_Exp.Freight</v>
          </cell>
          <cell r="C98">
            <v>73100</v>
          </cell>
        </row>
        <row r="99">
          <cell r="A99" t="str">
            <v>Selling_Exp.Warehousing</v>
          </cell>
          <cell r="B99" t="str">
            <v>!Selling_Exp.Warehousing</v>
          </cell>
          <cell r="C99">
            <v>73030</v>
          </cell>
        </row>
        <row r="100">
          <cell r="A100" t="str">
            <v>Selling_Exp.Advertising</v>
          </cell>
          <cell r="B100" t="str">
            <v>!Selling_Exp.Advertising</v>
          </cell>
          <cell r="C100">
            <v>72814</v>
          </cell>
        </row>
        <row r="101">
          <cell r="A101" t="str">
            <v>Selling_Exp.Sga_disposals</v>
          </cell>
          <cell r="B101" t="str">
            <v>!Selling_Exp.Sga_disposals</v>
          </cell>
          <cell r="C101">
            <v>73620</v>
          </cell>
        </row>
        <row r="102">
          <cell r="A102" t="str">
            <v>Selling_Exp.Hedge_Costs</v>
          </cell>
          <cell r="B102" t="str">
            <v>!Selling_Exp.Hedge_Costs</v>
          </cell>
          <cell r="C102">
            <v>73600</v>
          </cell>
        </row>
        <row r="103">
          <cell r="A103" t="str">
            <v>Selling_Exp.Hedge_Costs_Ineffe</v>
          </cell>
          <cell r="B103" t="str">
            <v>!Selling_Exp.Hedge_Costs_Ineffect</v>
          </cell>
          <cell r="C103">
            <v>73610</v>
          </cell>
        </row>
        <row r="104">
          <cell r="A104" t="str">
            <v>Admin_Exp</v>
          </cell>
          <cell r="B104" t="str">
            <v>!Admin_Exp</v>
          </cell>
          <cell r="C104">
            <v>74999</v>
          </cell>
        </row>
        <row r="105">
          <cell r="A105" t="str">
            <v>Intangible_Amort</v>
          </cell>
          <cell r="B105" t="str">
            <v>!Intangible_Amort</v>
          </cell>
          <cell r="C105">
            <v>80200</v>
          </cell>
        </row>
        <row r="106">
          <cell r="A106" t="str">
            <v>Restruct_Costs.WEBV</v>
          </cell>
          <cell r="B106" t="str">
            <v>!Restruct_Costs.WEBV</v>
          </cell>
          <cell r="C106">
            <v>80100</v>
          </cell>
        </row>
        <row r="107">
          <cell r="A107" t="str">
            <v>Factoring_Costs</v>
          </cell>
          <cell r="B107" t="str">
            <v>!Factoring_Costs</v>
          </cell>
          <cell r="C107">
            <v>80504</v>
          </cell>
        </row>
        <row r="108">
          <cell r="A108" t="str">
            <v>Oth_Inc_Exp.Net_Int_Inc</v>
          </cell>
          <cell r="B108" t="str">
            <v>!Oth_Inc_Exp.Net_Int_Inc</v>
          </cell>
          <cell r="C108">
            <v>80400</v>
          </cell>
        </row>
        <row r="109">
          <cell r="A109" t="str">
            <v>Oth_Inc_Exp.For_Exc_gl</v>
          </cell>
          <cell r="B109" t="str">
            <v>!Oth_Inc_Exp.For_Exc_gl</v>
          </cell>
          <cell r="C109">
            <v>80405</v>
          </cell>
        </row>
        <row r="110">
          <cell r="A110" t="str">
            <v>Oth_Inc_Exp.For_Ex_gl_un</v>
          </cell>
          <cell r="B110" t="str">
            <v>!Oth_Inc_Exp.For_Ex_gl_un</v>
          </cell>
          <cell r="C110">
            <v>80407</v>
          </cell>
        </row>
        <row r="111">
          <cell r="A111" t="str">
            <v>Oth_Inc_Exp.Roy_Div</v>
          </cell>
          <cell r="B111" t="str">
            <v>!Oth_Inc_Exp.Roy_Div</v>
          </cell>
          <cell r="C111">
            <v>80502</v>
          </cell>
        </row>
        <row r="112">
          <cell r="A112" t="str">
            <v>Oth_Inc_Exp.Gain_Disp</v>
          </cell>
          <cell r="B112" t="str">
            <v>!Oth_Inc_Exp.Gain_Disp</v>
          </cell>
          <cell r="C112">
            <v>80501</v>
          </cell>
        </row>
        <row r="113">
          <cell r="A113" t="str">
            <v>Oth_Inc_Exp.Fin_Serv</v>
          </cell>
          <cell r="B113" t="str">
            <v>!Oth_Inc_Exp.Fin_Serv</v>
          </cell>
          <cell r="C113">
            <v>80515</v>
          </cell>
        </row>
        <row r="114">
          <cell r="A114" t="str">
            <v>Oth_Inc_Exp.Hedge_gl</v>
          </cell>
          <cell r="B114" t="str">
            <v>!Oth_Inc_Exp.Hedge_gl</v>
          </cell>
          <cell r="C114">
            <v>80513</v>
          </cell>
        </row>
        <row r="115">
          <cell r="A115" t="str">
            <v>Oth_Inc_Exp.Hedge_gl_un</v>
          </cell>
          <cell r="B115" t="str">
            <v>!Oth_Inc_Exp.Hedge_gl_un</v>
          </cell>
          <cell r="C115">
            <v>80413</v>
          </cell>
        </row>
        <row r="116">
          <cell r="A116" t="str">
            <v>Oth_Inc_Exp.Hedge_Ineffective_</v>
          </cell>
          <cell r="B116" t="str">
            <v>!Oth_Inc_Exp.Hedge_Ineffective_gl</v>
          </cell>
          <cell r="C116">
            <v>80514</v>
          </cell>
        </row>
        <row r="117">
          <cell r="A117" t="str">
            <v>Oth_Inc_Exp.Restr_Reclass</v>
          </cell>
          <cell r="B117" t="str">
            <v>!Oth_Inc_Exp.Restr_Reclass</v>
          </cell>
          <cell r="C117">
            <v>80100</v>
          </cell>
        </row>
        <row r="118">
          <cell r="A118" t="str">
            <v>Oth_Inc_Exp.OTC_Restr_SGA</v>
          </cell>
          <cell r="B118" t="str">
            <v>!Oth_Inc_Exp.OTC_Restr_SGA</v>
          </cell>
          <cell r="C118">
            <v>80100</v>
          </cell>
        </row>
        <row r="119">
          <cell r="A119" t="str">
            <v>Oth_Inc_Exp.OTC_Restr_COS</v>
          </cell>
          <cell r="B119" t="str">
            <v>!Oth_Inc_Exp.OTC_Restr_COS</v>
          </cell>
          <cell r="C119">
            <v>80100</v>
          </cell>
        </row>
        <row r="120">
          <cell r="A120" t="str">
            <v>Oth_Inc_Exp.Factoring</v>
          </cell>
          <cell r="B120" t="str">
            <v>!Oth_Inc_Exp.Factoring</v>
          </cell>
          <cell r="C120">
            <v>80504</v>
          </cell>
        </row>
        <row r="121">
          <cell r="A121" t="str">
            <v>Oth_Inc_Exp.Microwave</v>
          </cell>
          <cell r="B121" t="str">
            <v>!Oth_Inc_Exp.Microwave</v>
          </cell>
          <cell r="C121">
            <v>80515</v>
          </cell>
        </row>
        <row r="122">
          <cell r="A122" t="str">
            <v>Oth_Inc_Exp.Miscell</v>
          </cell>
          <cell r="B122" t="str">
            <v>!Oth_Inc_Exp.Miscell</v>
          </cell>
          <cell r="C122">
            <v>80515</v>
          </cell>
        </row>
        <row r="123">
          <cell r="A123" t="str">
            <v>IC_Inc_Exp.WEBV_IC_Roy</v>
          </cell>
          <cell r="B123" t="str">
            <v>!IC_Inc_Exp.WEBV_IC_Roy</v>
          </cell>
          <cell r="C123">
            <v>80606100326</v>
          </cell>
        </row>
        <row r="124">
          <cell r="A124" t="str">
            <v>IC_Inc_Exp.WPI_IC_Roy</v>
          </cell>
          <cell r="B124" t="str">
            <v>!IC_Inc_Exp.WPI_IC_Roy</v>
          </cell>
          <cell r="C124">
            <v>80707100326</v>
          </cell>
        </row>
        <row r="125">
          <cell r="A125" t="str">
            <v>IC_Inc_Exp.Tech_Fee_Inc</v>
          </cell>
          <cell r="B125" t="str">
            <v>!IC_Inc_Exp.Tech_Fee_Inc</v>
          </cell>
          <cell r="C125">
            <v>80600100300</v>
          </cell>
        </row>
        <row r="126">
          <cell r="A126" t="str">
            <v>IC_Inc_Exp.Tech_Fee_Exp</v>
          </cell>
          <cell r="B126" t="str">
            <v>!IC_Inc_Exp.Tech_Fee_Exp</v>
          </cell>
          <cell r="C126">
            <v>80700100300</v>
          </cell>
        </row>
        <row r="127">
          <cell r="A127" t="str">
            <v>IC_Inc_Exp.TAF_IC</v>
          </cell>
          <cell r="B127" t="str">
            <v>!IC_Inc_Exp.TAF_IC</v>
          </cell>
          <cell r="C127">
            <v>80600</v>
          </cell>
        </row>
        <row r="128">
          <cell r="A128" t="str">
            <v>IC_Inc_Exp.WEBV_WOC</v>
          </cell>
          <cell r="B128" t="str">
            <v>!IC_Inc_Exp.WEBV_WOC</v>
          </cell>
          <cell r="C128">
            <v>80705100300</v>
          </cell>
        </row>
        <row r="129">
          <cell r="A129" t="str">
            <v>Interest_Exp</v>
          </cell>
          <cell r="B129" t="str">
            <v>!Interest_Exp</v>
          </cell>
          <cell r="C129">
            <v>80505</v>
          </cell>
        </row>
        <row r="130">
          <cell r="A130" t="str">
            <v>IC_Inc_Exp.IC_Int_Inc_Exp</v>
          </cell>
          <cell r="B130" t="str">
            <v>!IC_Inc_Exp.IC_Int_Inc_Exp</v>
          </cell>
          <cell r="C130">
            <v>80506</v>
          </cell>
        </row>
        <row r="131">
          <cell r="A131" t="str">
            <v>Chge_Acctg_Prn</v>
          </cell>
          <cell r="B131" t="str">
            <v>!Chge_Acctg_Prn</v>
          </cell>
          <cell r="C131">
            <v>86000</v>
          </cell>
        </row>
        <row r="132">
          <cell r="A132" t="str">
            <v>Inc_Taxes.Input</v>
          </cell>
          <cell r="B132" t="str">
            <v>!Inc_Taxes.Input</v>
          </cell>
          <cell r="C132">
            <v>90100</v>
          </cell>
        </row>
        <row r="133">
          <cell r="A133" t="str">
            <v>Equity_In_Subs.WGP</v>
          </cell>
          <cell r="B133" t="str">
            <v>!Equity_In_Subs.WGP</v>
          </cell>
          <cell r="C133">
            <v>83000</v>
          </cell>
        </row>
        <row r="134">
          <cell r="A134" t="str">
            <v>Equity_In_Affil_Com</v>
          </cell>
          <cell r="B134" t="str">
            <v>!Equity_In_Affil_Com</v>
          </cell>
          <cell r="C134">
            <v>83000</v>
          </cell>
        </row>
        <row r="135">
          <cell r="A135" t="str">
            <v>MI</v>
          </cell>
          <cell r="B135" t="str">
            <v>!MI</v>
          </cell>
          <cell r="C135">
            <v>84000</v>
          </cell>
        </row>
        <row r="136">
          <cell r="A136" t="str">
            <v>IC_Notes_Rec_ST.WFC_$</v>
          </cell>
          <cell r="B136" t="str">
            <v>!IC_Notes_Rec_ST.WFC_$</v>
          </cell>
          <cell r="C136">
            <v>12100100310</v>
          </cell>
        </row>
        <row r="137">
          <cell r="A137" t="str">
            <v>IC_Notes_Rec_ST.PARINPUT</v>
          </cell>
          <cell r="B137" t="str">
            <v>!IC_Notes_Rec_ST.PARINPUT</v>
          </cell>
          <cell r="C137">
            <v>12100100300</v>
          </cell>
        </row>
        <row r="138">
          <cell r="A138" t="str">
            <v>IC_Notes_Rec_ST.EXOPS_$</v>
          </cell>
          <cell r="B138" t="str">
            <v>!IC_Notes_Rec_ST.EXOPS_$</v>
          </cell>
          <cell r="C138">
            <v>12100100328</v>
          </cell>
        </row>
        <row r="139">
          <cell r="A139" t="str">
            <v>IC_Notes_Rec_ST.ASIAPA_$</v>
          </cell>
          <cell r="B139" t="str">
            <v>!IC_Notes_Rec_ST.ASIAPA_$</v>
          </cell>
          <cell r="C139">
            <v>12100409000</v>
          </cell>
        </row>
        <row r="140">
          <cell r="A140" t="str">
            <v>IC_Notes_Rec_ST.INGLIS_$</v>
          </cell>
          <cell r="B140" t="str">
            <v>!IC_Notes_Rec_ST.INGLIS_$</v>
          </cell>
          <cell r="C140">
            <v>12100200351</v>
          </cell>
        </row>
        <row r="141">
          <cell r="A141" t="str">
            <v>IC_Notes_Rec_ST.KAE</v>
          </cell>
          <cell r="B141" t="str">
            <v>!IC_Notes_Rec_ST.KAE</v>
          </cell>
          <cell r="C141">
            <v>12100200374</v>
          </cell>
        </row>
        <row r="142">
          <cell r="A142" t="str">
            <v>IC_Notes_Rec_ST.WPI</v>
          </cell>
          <cell r="B142" t="str">
            <v>!IC_Notes_Rec_ST.WPI</v>
          </cell>
          <cell r="C142">
            <v>12100100326</v>
          </cell>
        </row>
        <row r="143">
          <cell r="A143" t="str">
            <v>IC_Notes_Rec_ST.WRC</v>
          </cell>
          <cell r="B143" t="str">
            <v>!IC_Notes_Rec_ST.WRC</v>
          </cell>
          <cell r="C143">
            <v>12100100327</v>
          </cell>
        </row>
        <row r="144">
          <cell r="A144" t="str">
            <v>IC_Notes_Rec_ST.WPC</v>
          </cell>
          <cell r="B144" t="str">
            <v>!IC_Notes_Rec_ST.WPC</v>
          </cell>
          <cell r="C144">
            <v>12100100343</v>
          </cell>
        </row>
        <row r="145">
          <cell r="A145" t="str">
            <v>IC_Notes_Rec_ST.WMC</v>
          </cell>
          <cell r="B145" t="str">
            <v>!IC_Notes_Rec_ST.WMC</v>
          </cell>
          <cell r="C145">
            <v>12100100344</v>
          </cell>
        </row>
        <row r="146">
          <cell r="A146" t="str">
            <v>IC_Notes_Rec_ST.WT_LLC</v>
          </cell>
          <cell r="B146" t="str">
            <v>!IC_Notes_Rec_ST.WT_LLC</v>
          </cell>
          <cell r="C146">
            <v>12100100347</v>
          </cell>
        </row>
        <row r="147">
          <cell r="A147" t="str">
            <v>IC_Notes_Rec_ST.WINSCO</v>
          </cell>
          <cell r="B147" t="str">
            <v>!IC_Notes_Rec_ST.WINSCO</v>
          </cell>
          <cell r="C147">
            <v>12100100901</v>
          </cell>
        </row>
        <row r="148">
          <cell r="A148" t="str">
            <v>IC_Notes_Rec_ST.DOBRAZIL</v>
          </cell>
          <cell r="B148" t="str">
            <v>!IC_Notes_Rec_ST.DOBRAZIL</v>
          </cell>
          <cell r="C148">
            <v>12100309300</v>
          </cell>
        </row>
        <row r="149">
          <cell r="A149" t="str">
            <v>IC_Notes_Rec_ST.COLOMBIA</v>
          </cell>
          <cell r="B149" t="str">
            <v>!IC_Notes_Rec_ST.COLOMBIA</v>
          </cell>
          <cell r="C149">
            <v>12100200371</v>
          </cell>
        </row>
        <row r="150">
          <cell r="A150" t="str">
            <v>IC_Notes_Rec_ST.WEBVOPS</v>
          </cell>
          <cell r="B150" t="str">
            <v>!IC_Notes_Rec_ST.WEBVOPS</v>
          </cell>
          <cell r="C150">
            <v>12100509010</v>
          </cell>
        </row>
        <row r="151">
          <cell r="A151" t="str">
            <v>IC_Notes_Rec_ST.NAAGUS</v>
          </cell>
          <cell r="B151" t="str">
            <v>!IC_Notes_Rec_ST.NAAGUS</v>
          </cell>
          <cell r="C151">
            <v>12100200300</v>
          </cell>
        </row>
        <row r="152">
          <cell r="A152" t="str">
            <v>IC_Notes_Rec_ST.INGLIS_N</v>
          </cell>
          <cell r="B152" t="str">
            <v>!IC_Notes_Rec_ST.INGLIS_N</v>
          </cell>
          <cell r="C152">
            <v>12100200350</v>
          </cell>
        </row>
        <row r="153">
          <cell r="A153" t="str">
            <v>IC_Notes_Rec_ST.BRASMOTR</v>
          </cell>
          <cell r="B153" t="str">
            <v>!IC_Notes_Rec_ST.BRASMOTR</v>
          </cell>
          <cell r="C153">
            <v>12100300600</v>
          </cell>
        </row>
        <row r="154">
          <cell r="A154" t="str">
            <v>IC_Notes_Rec_ST.EMBRACO</v>
          </cell>
          <cell r="B154" t="str">
            <v>!IC_Notes_Rec_ST.EMBRACO</v>
          </cell>
          <cell r="C154">
            <v>12100309200</v>
          </cell>
        </row>
        <row r="155">
          <cell r="A155" t="str">
            <v>IC_Notes_Rec_ST.MULTIBRA</v>
          </cell>
          <cell r="B155" t="str">
            <v>!IC_Notes_Rec_ST.MULTIBRA</v>
          </cell>
          <cell r="C155">
            <v>12100300680</v>
          </cell>
        </row>
        <row r="156">
          <cell r="A156" t="str">
            <v>IC_Notes_Rec_ST.KAEB</v>
          </cell>
          <cell r="B156" t="str">
            <v>!IC_Notes_Rec_ST.KAEB</v>
          </cell>
          <cell r="C156">
            <v>12100100335</v>
          </cell>
        </row>
        <row r="157">
          <cell r="A157" t="str">
            <v>IC_Notes_Rec_ST.ELERA</v>
          </cell>
          <cell r="B157" t="str">
            <v>!IC_Notes_Rec_ST.ELERA</v>
          </cell>
          <cell r="C157">
            <v>12100100336</v>
          </cell>
        </row>
        <row r="158">
          <cell r="A158" t="str">
            <v>IC_Notes_Rec_ST.1900HC</v>
          </cell>
          <cell r="B158" t="str">
            <v>!IC_Notes_Rec_ST.1900HC</v>
          </cell>
          <cell r="C158">
            <v>12100100331</v>
          </cell>
        </row>
        <row r="159">
          <cell r="A159" t="str">
            <v>IC_Notes_Rec_ST.WOHC</v>
          </cell>
          <cell r="B159" t="str">
            <v>!IC_Notes_Rec_ST.WOHC</v>
          </cell>
          <cell r="C159">
            <v>12100100333</v>
          </cell>
        </row>
        <row r="160">
          <cell r="A160" t="str">
            <v>IC_Notes_Rec_ST.WHI</v>
          </cell>
          <cell r="B160" t="str">
            <v>!IC_Notes_Rec_ST.WHI</v>
          </cell>
          <cell r="C160">
            <v>12100100332</v>
          </cell>
        </row>
        <row r="161">
          <cell r="A161" t="str">
            <v>IC_Notes_Rec_ST.WOLVERNE</v>
          </cell>
          <cell r="B161" t="str">
            <v>!IC_Notes_Rec_ST.WOLVERNE</v>
          </cell>
          <cell r="C161">
            <v>12100100334</v>
          </cell>
        </row>
        <row r="162">
          <cell r="A162" t="str">
            <v>IC_Notes_Rec_ST.WLABV</v>
          </cell>
          <cell r="B162" t="str">
            <v>!IC_Notes_Rec_ST.WLABV</v>
          </cell>
          <cell r="C162">
            <v>12100100355</v>
          </cell>
        </row>
        <row r="163">
          <cell r="A163" t="str">
            <v>IC_Notes_Rec_ST.WEHBV</v>
          </cell>
          <cell r="B163" t="str">
            <v>!IC_Notes_Rec_ST.WEHBV</v>
          </cell>
          <cell r="C163">
            <v>12100100356</v>
          </cell>
        </row>
        <row r="164">
          <cell r="A164" t="str">
            <v>IC_Notes_Rec_ST.WGP</v>
          </cell>
          <cell r="B164" t="str">
            <v>!IC_Notes_Rec_ST.WGP</v>
          </cell>
          <cell r="C164">
            <v>12100100357</v>
          </cell>
        </row>
        <row r="165">
          <cell r="A165" t="str">
            <v>IC_Notes_Rec_ST.NAAGHC</v>
          </cell>
          <cell r="B165" t="str">
            <v>!IC_Notes_Rec_ST.NAAGHC</v>
          </cell>
          <cell r="C165">
            <v>12100100345</v>
          </cell>
        </row>
        <row r="166">
          <cell r="A166" t="str">
            <v>IC_Notes_Rec_ST.SKIDBY</v>
          </cell>
          <cell r="B166" t="str">
            <v>!IC_Notes_Rec_ST.SKIDBY</v>
          </cell>
          <cell r="C166">
            <v>12100100349</v>
          </cell>
        </row>
        <row r="167">
          <cell r="A167" t="str">
            <v>IC_Notes_Rec_ST.GUATEMALA</v>
          </cell>
          <cell r="B167" t="str">
            <v>!IC_Notes_Rec_ST.GUATEMALA</v>
          </cell>
          <cell r="C167">
            <v>12100200372</v>
          </cell>
        </row>
        <row r="168">
          <cell r="A168" t="str">
            <v>IC_Rec.WFC_$</v>
          </cell>
          <cell r="B168" t="str">
            <v>!IC_Rec.WFC_$</v>
          </cell>
          <cell r="C168">
            <v>13000100310</v>
          </cell>
        </row>
        <row r="169">
          <cell r="A169" t="str">
            <v>IC_Rec.PARINPUT</v>
          </cell>
          <cell r="B169" t="str">
            <v>!IC_Rec.PARINPUT</v>
          </cell>
          <cell r="C169">
            <v>13000100300</v>
          </cell>
        </row>
        <row r="170">
          <cell r="A170" t="str">
            <v>IC_Rec.EXOPS_$</v>
          </cell>
          <cell r="B170" t="str">
            <v>!IC_Rec.EXOPS_$</v>
          </cell>
          <cell r="C170">
            <v>13000100328</v>
          </cell>
        </row>
        <row r="171">
          <cell r="A171" t="str">
            <v>IC_Rec.ASIAPA_$</v>
          </cell>
          <cell r="B171" t="str">
            <v>!IC_Rec.ASIAPA_$</v>
          </cell>
          <cell r="C171">
            <v>13000409000</v>
          </cell>
        </row>
        <row r="172">
          <cell r="A172" t="str">
            <v>IC_Rec.INGLIS_$</v>
          </cell>
          <cell r="B172" t="str">
            <v>!IC_Rec.INGLIS_$</v>
          </cell>
          <cell r="C172">
            <v>13000200351</v>
          </cell>
        </row>
        <row r="173">
          <cell r="A173" t="str">
            <v>IC_Rec.KAE</v>
          </cell>
          <cell r="B173" t="str">
            <v>!IC_Rec.KAE</v>
          </cell>
          <cell r="C173">
            <v>13000200374</v>
          </cell>
        </row>
        <row r="174">
          <cell r="A174" t="str">
            <v>IC_Rec.WPI</v>
          </cell>
          <cell r="B174" t="str">
            <v>!IC_Rec.WPI</v>
          </cell>
          <cell r="C174">
            <v>13000100326</v>
          </cell>
        </row>
        <row r="175">
          <cell r="A175" t="str">
            <v>IC_Rec.WRC</v>
          </cell>
          <cell r="B175" t="str">
            <v>!IC_Rec.WRC</v>
          </cell>
          <cell r="C175">
            <v>13000100327</v>
          </cell>
        </row>
        <row r="176">
          <cell r="A176" t="str">
            <v>IC_Rec.WPC</v>
          </cell>
          <cell r="B176" t="str">
            <v>!IC_Rec.WPC</v>
          </cell>
          <cell r="C176">
            <v>13000100343</v>
          </cell>
        </row>
        <row r="177">
          <cell r="A177" t="str">
            <v>IC_Rec.WMC</v>
          </cell>
          <cell r="B177" t="str">
            <v>!IC_Rec.WMC</v>
          </cell>
          <cell r="C177">
            <v>13000100344</v>
          </cell>
        </row>
        <row r="178">
          <cell r="A178" t="str">
            <v>IC_Rec.WT_LLC</v>
          </cell>
          <cell r="B178" t="str">
            <v>!IC_Rec.WT_LLC</v>
          </cell>
          <cell r="C178">
            <v>13000100347</v>
          </cell>
        </row>
        <row r="179">
          <cell r="A179" t="str">
            <v>IC_Rec.WINSCO</v>
          </cell>
          <cell r="B179" t="str">
            <v>!IC_Rec.WINSCO</v>
          </cell>
          <cell r="C179">
            <v>13000100901</v>
          </cell>
        </row>
        <row r="180">
          <cell r="A180" t="str">
            <v>IC_Rec.DOBRAZIL</v>
          </cell>
          <cell r="B180" t="str">
            <v>!IC_Rec.DOBRAZIL</v>
          </cell>
          <cell r="C180">
            <v>13000309300</v>
          </cell>
        </row>
        <row r="181">
          <cell r="A181" t="str">
            <v>IC_Rec.ARG_$</v>
          </cell>
          <cell r="B181" t="str">
            <v>!IC_Rec.ARG_$</v>
          </cell>
          <cell r="C181">
            <v>13000309300</v>
          </cell>
        </row>
        <row r="182">
          <cell r="A182" t="str">
            <v>IC_Rec.SASCO_$</v>
          </cell>
          <cell r="B182" t="str">
            <v>!IC_Rec.SASCO_$</v>
          </cell>
          <cell r="C182">
            <v>13000309300</v>
          </cell>
        </row>
        <row r="183">
          <cell r="A183" t="str">
            <v>IC_Rec.VITROMAT</v>
          </cell>
          <cell r="B183" t="str">
            <v>!IC_Rec.VITROMAT</v>
          </cell>
          <cell r="C183">
            <v>13000309300</v>
          </cell>
        </row>
        <row r="184">
          <cell r="A184" t="str">
            <v>IC_Rec.CHILE</v>
          </cell>
          <cell r="B184" t="str">
            <v>!IC_Rec.CHILE</v>
          </cell>
          <cell r="C184">
            <v>13000309300</v>
          </cell>
        </row>
        <row r="185">
          <cell r="A185" t="str">
            <v>IC_Rec.COLOMBIA</v>
          </cell>
          <cell r="B185" t="str">
            <v>!IC_Rec.COLOMBIA</v>
          </cell>
          <cell r="C185">
            <v>13000200371</v>
          </cell>
        </row>
        <row r="186">
          <cell r="A186" t="str">
            <v>IC_Rec.WEBVOPS</v>
          </cell>
          <cell r="B186" t="str">
            <v>!IC_Rec.WEBVOPS</v>
          </cell>
          <cell r="C186">
            <v>13000509010</v>
          </cell>
        </row>
        <row r="187">
          <cell r="A187" t="str">
            <v>IC_Rec.NAAGUS</v>
          </cell>
          <cell r="B187" t="str">
            <v>!IC_Rec.NAAGUS</v>
          </cell>
          <cell r="C187">
            <v>13000200300</v>
          </cell>
        </row>
        <row r="188">
          <cell r="A188" t="str">
            <v>IC_Rec.INGLIS_N</v>
          </cell>
          <cell r="B188" t="str">
            <v>!IC_Rec.INGLIS_N</v>
          </cell>
          <cell r="C188">
            <v>13000200350</v>
          </cell>
        </row>
        <row r="189">
          <cell r="A189" t="str">
            <v>IC_Rec.BRASMOTR</v>
          </cell>
          <cell r="B189" t="str">
            <v>!IC_Rec.BRASMOTR</v>
          </cell>
          <cell r="C189">
            <v>13000300600</v>
          </cell>
        </row>
        <row r="190">
          <cell r="A190" t="str">
            <v>IC_Rec.EMBRACO</v>
          </cell>
          <cell r="B190" t="str">
            <v>!IC_Rec.EMBRACO</v>
          </cell>
          <cell r="C190">
            <v>13000309200</v>
          </cell>
        </row>
        <row r="191">
          <cell r="A191" t="str">
            <v>IC_Rec.MULTIBRA</v>
          </cell>
          <cell r="B191" t="str">
            <v>!IC_Rec.MULTIBRA</v>
          </cell>
          <cell r="C191">
            <v>13000300680</v>
          </cell>
        </row>
        <row r="192">
          <cell r="A192" t="str">
            <v>IC_Rec.KAEB</v>
          </cell>
          <cell r="B192" t="str">
            <v>!IC_Rec.KAEB</v>
          </cell>
          <cell r="C192">
            <v>13000100335</v>
          </cell>
        </row>
        <row r="193">
          <cell r="A193" t="str">
            <v>IC_Rec.ELERA</v>
          </cell>
          <cell r="B193" t="str">
            <v>!IC_Rec.ELERA</v>
          </cell>
          <cell r="C193">
            <v>13000100336</v>
          </cell>
        </row>
        <row r="194">
          <cell r="A194" t="str">
            <v>IC_Rec.1900HC</v>
          </cell>
          <cell r="B194" t="str">
            <v>!IC_Rec.1900HC</v>
          </cell>
          <cell r="C194">
            <v>13000100331</v>
          </cell>
        </row>
        <row r="195">
          <cell r="A195" t="str">
            <v>IC_Rec.WOHC</v>
          </cell>
          <cell r="B195" t="str">
            <v>!IC_Rec.WOHC</v>
          </cell>
          <cell r="C195">
            <v>13000100333</v>
          </cell>
        </row>
        <row r="196">
          <cell r="A196" t="str">
            <v>IC_Rec.WHI</v>
          </cell>
          <cell r="B196" t="str">
            <v>!IC_Rec.WHI</v>
          </cell>
          <cell r="C196">
            <v>13000100332</v>
          </cell>
        </row>
        <row r="197">
          <cell r="A197" t="str">
            <v>IC_Rec.WOLVERNE</v>
          </cell>
          <cell r="B197" t="str">
            <v>!IC_Rec.WOLVERNE</v>
          </cell>
          <cell r="C197">
            <v>13000100334</v>
          </cell>
        </row>
        <row r="198">
          <cell r="A198" t="str">
            <v>IC_Rec.WLABV</v>
          </cell>
          <cell r="B198" t="str">
            <v>!IC_Rec.WLABV</v>
          </cell>
          <cell r="C198">
            <v>13000100355</v>
          </cell>
        </row>
        <row r="199">
          <cell r="A199" t="str">
            <v>IC_Rec.WEHBV</v>
          </cell>
          <cell r="B199" t="str">
            <v>!IC_Rec.WEHBV</v>
          </cell>
          <cell r="C199">
            <v>13000100356</v>
          </cell>
        </row>
        <row r="200">
          <cell r="A200" t="str">
            <v>IC_Rec.WGP</v>
          </cell>
          <cell r="B200" t="str">
            <v>!IC_Rec.WGP</v>
          </cell>
          <cell r="C200">
            <v>13000100357</v>
          </cell>
        </row>
        <row r="201">
          <cell r="A201" t="str">
            <v>IC_Rec.NAAGHC</v>
          </cell>
          <cell r="B201" t="str">
            <v>!IC_Rec.NAAGHC</v>
          </cell>
          <cell r="C201">
            <v>13000100345</v>
          </cell>
        </row>
        <row r="202">
          <cell r="A202" t="str">
            <v>IC_Rec.SKIDBY</v>
          </cell>
          <cell r="B202" t="str">
            <v>!IC_Rec.SKIDBY</v>
          </cell>
          <cell r="C202">
            <v>13000100349</v>
          </cell>
        </row>
        <row r="203">
          <cell r="A203" t="str">
            <v>IC_Rec.GUATEMALA</v>
          </cell>
          <cell r="B203" t="str">
            <v>!IC_Rec.GUATEMALA</v>
          </cell>
          <cell r="C203">
            <v>13000200372</v>
          </cell>
        </row>
        <row r="204">
          <cell r="A204" t="str">
            <v>IC_Notes_Rec_LT.WFC_$</v>
          </cell>
          <cell r="B204" t="str">
            <v>!IC_Notes_Rec_LT.WFC_$</v>
          </cell>
          <cell r="C204">
            <v>18100100310</v>
          </cell>
        </row>
        <row r="205">
          <cell r="A205" t="str">
            <v>IC_Notes_Rec_LT.PARINPUT</v>
          </cell>
          <cell r="B205" t="str">
            <v>!IC_Notes_Rec_LT.PARINPUT</v>
          </cell>
          <cell r="C205">
            <v>18100100300</v>
          </cell>
        </row>
        <row r="206">
          <cell r="A206" t="str">
            <v>IC_Notes_Rec_LT.EXOPS_$</v>
          </cell>
          <cell r="B206" t="str">
            <v>!IC_Notes_Rec_LT.EXOPS_$</v>
          </cell>
          <cell r="C206">
            <v>18100100328</v>
          </cell>
        </row>
        <row r="207">
          <cell r="A207" t="str">
            <v>IC_Notes_Rec_LT.ASIAPA_$</v>
          </cell>
          <cell r="B207" t="str">
            <v>!IC_Notes_Rec_LT.ASIAPA_$</v>
          </cell>
          <cell r="C207">
            <v>18100409000</v>
          </cell>
        </row>
        <row r="208">
          <cell r="A208" t="str">
            <v>IC_Notes_Rec_LT.INGLIS_$</v>
          </cell>
          <cell r="B208" t="str">
            <v>!IC_Notes_Rec_LT.INGLIS_$</v>
          </cell>
          <cell r="C208">
            <v>18100200351</v>
          </cell>
        </row>
        <row r="209">
          <cell r="A209" t="str">
            <v>IC_Notes_Rec_LT.KAE</v>
          </cell>
          <cell r="B209" t="str">
            <v>!IC_Notes_Rec_LT.KAE</v>
          </cell>
          <cell r="C209">
            <v>18100200374</v>
          </cell>
        </row>
        <row r="210">
          <cell r="A210" t="str">
            <v>IC_Notes_Rec_LT.WPI</v>
          </cell>
          <cell r="B210" t="str">
            <v>!IC_Notes_Rec_LT.WPI</v>
          </cell>
          <cell r="C210">
            <v>18100100326</v>
          </cell>
        </row>
        <row r="211">
          <cell r="A211" t="str">
            <v>IC_Notes_Rec_LT.WRC</v>
          </cell>
          <cell r="B211" t="str">
            <v>!IC_Notes_Rec_LT.WRC</v>
          </cell>
          <cell r="C211">
            <v>18100100327</v>
          </cell>
        </row>
        <row r="212">
          <cell r="A212" t="str">
            <v>IC_Notes_Rec_LT.WPC</v>
          </cell>
          <cell r="B212" t="str">
            <v>!IC_Notes_Rec_LT.WPC</v>
          </cell>
          <cell r="C212">
            <v>18100100343</v>
          </cell>
        </row>
        <row r="213">
          <cell r="A213" t="str">
            <v>IC_Notes_Rec_LT.WMC</v>
          </cell>
          <cell r="B213" t="str">
            <v>!IC_Notes_Rec_LT.WMC</v>
          </cell>
          <cell r="C213">
            <v>18100100344</v>
          </cell>
        </row>
        <row r="214">
          <cell r="A214" t="str">
            <v>IC_Notes_Rec_LT.WT_LLC</v>
          </cell>
          <cell r="B214" t="str">
            <v>!IC_Notes_Rec_LT.WT_LLC</v>
          </cell>
          <cell r="C214">
            <v>18100100347</v>
          </cell>
        </row>
        <row r="215">
          <cell r="A215" t="str">
            <v>IC_Notes_Rec_LT.WINSCO</v>
          </cell>
          <cell r="B215" t="str">
            <v>!IC_Notes_Rec_LT.WINSCO</v>
          </cell>
          <cell r="C215">
            <v>18100100901</v>
          </cell>
        </row>
        <row r="216">
          <cell r="A216" t="str">
            <v>IC_Notes_Rec_LT.DOBRAZIL</v>
          </cell>
          <cell r="B216" t="str">
            <v>!IC_Notes_Rec_LT.DOBRAZIL</v>
          </cell>
          <cell r="C216">
            <v>18100309300</v>
          </cell>
        </row>
        <row r="217">
          <cell r="A217" t="str">
            <v>IC_Notes_Rec_LT.COLOMBIA</v>
          </cell>
          <cell r="B217" t="str">
            <v>!IC_Notes_Rec_LT.COLOMBIA</v>
          </cell>
          <cell r="C217">
            <v>18100200371</v>
          </cell>
        </row>
        <row r="218">
          <cell r="A218" t="str">
            <v>IC_Notes_Rec_LT.WEBVOPS</v>
          </cell>
          <cell r="B218" t="str">
            <v>!IC_Notes_Rec_LT.WEBVOPS</v>
          </cell>
          <cell r="C218">
            <v>18100509010</v>
          </cell>
        </row>
        <row r="219">
          <cell r="A219" t="str">
            <v>IC_Notes_Rec_LT.NAAGUS</v>
          </cell>
          <cell r="B219" t="str">
            <v>!IC_Notes_Rec_LT.NAAGUS</v>
          </cell>
          <cell r="C219">
            <v>18100200300</v>
          </cell>
        </row>
        <row r="220">
          <cell r="A220" t="str">
            <v>IC_Notes_Rec_LT.INGLIS_N</v>
          </cell>
          <cell r="B220" t="str">
            <v>!IC_Notes_Rec_LT.INGLIS_N</v>
          </cell>
          <cell r="C220">
            <v>18100200350</v>
          </cell>
        </row>
        <row r="221">
          <cell r="A221" t="str">
            <v>IC_Notes_Rec_LT.BRASMOTR</v>
          </cell>
          <cell r="B221" t="str">
            <v>!IC_Notes_Rec_LT.BRASMOTR</v>
          </cell>
          <cell r="C221">
            <v>1810030600</v>
          </cell>
        </row>
        <row r="222">
          <cell r="A222" t="str">
            <v>IC_Notes_Rec_LT.EMBRACO</v>
          </cell>
          <cell r="B222" t="str">
            <v>!IC_Notes_Rec_LT.EMBRACO</v>
          </cell>
          <cell r="C222">
            <v>18100309200</v>
          </cell>
        </row>
        <row r="223">
          <cell r="A223" t="str">
            <v>IC_Notes_Rec_LT.MULTIBRA</v>
          </cell>
          <cell r="B223" t="str">
            <v>!IC_Notes_Rec_LT.MULTIBRA</v>
          </cell>
          <cell r="C223">
            <v>1810030680</v>
          </cell>
        </row>
        <row r="224">
          <cell r="A224" t="str">
            <v>IC_Notes_Rec_LT.KAEB</v>
          </cell>
          <cell r="B224" t="str">
            <v>!IC_Notes_Rec_LT.KAEB</v>
          </cell>
          <cell r="C224">
            <v>18100100335</v>
          </cell>
        </row>
        <row r="225">
          <cell r="A225" t="str">
            <v>IC_Notes_Rec_LT.ELERA</v>
          </cell>
          <cell r="B225" t="str">
            <v>!IC_Notes_Rec_LT.ELERA</v>
          </cell>
          <cell r="C225">
            <v>18100100336</v>
          </cell>
        </row>
        <row r="226">
          <cell r="A226" t="str">
            <v>IC_Notes_Rec_LT.1900HC</v>
          </cell>
          <cell r="B226" t="str">
            <v>!IC_Notes_Rec_LT.1900HC</v>
          </cell>
          <cell r="C226">
            <v>18100100331</v>
          </cell>
        </row>
        <row r="227">
          <cell r="A227" t="str">
            <v>IC_Notes_Rec_LT.WOHC</v>
          </cell>
          <cell r="B227" t="str">
            <v>!IC_Notes_Rec_LT.WOHC</v>
          </cell>
          <cell r="C227">
            <v>18100100333</v>
          </cell>
        </row>
        <row r="228">
          <cell r="A228" t="str">
            <v>IC_Notes_Rec_LT.WHI</v>
          </cell>
          <cell r="B228" t="str">
            <v>!IC_Notes_Rec_LT.WHI</v>
          </cell>
          <cell r="C228">
            <v>18100100332</v>
          </cell>
        </row>
        <row r="229">
          <cell r="A229" t="str">
            <v>IC_Notes_Rec_LT.WOLVERNE</v>
          </cell>
          <cell r="B229" t="str">
            <v>!IC_Notes_Rec_LT.WOLVERNE</v>
          </cell>
          <cell r="C229">
            <v>18100100334</v>
          </cell>
        </row>
        <row r="230">
          <cell r="A230" t="str">
            <v>IC_Notes_Rec_LT.WLABV</v>
          </cell>
          <cell r="B230" t="str">
            <v>!IC_Notes_Rec_LT.WLABV</v>
          </cell>
          <cell r="C230">
            <v>18100100355</v>
          </cell>
        </row>
        <row r="231">
          <cell r="A231" t="str">
            <v>IC_Notes_Rec_LT.WEHBV</v>
          </cell>
          <cell r="B231" t="str">
            <v>!IC_Notes_Rec_LT.WEHBV</v>
          </cell>
          <cell r="C231">
            <v>18100100356</v>
          </cell>
        </row>
        <row r="232">
          <cell r="A232" t="str">
            <v>IC_Notes_Rec_LT.WGP</v>
          </cell>
          <cell r="B232" t="str">
            <v>!IC_Notes_Rec_LT.WGP</v>
          </cell>
          <cell r="C232">
            <v>18100100357</v>
          </cell>
        </row>
        <row r="233">
          <cell r="A233" t="str">
            <v>IC_Notes_Rec_LT.NAAGHC</v>
          </cell>
          <cell r="B233" t="str">
            <v>!IC_Notes_Rec_LT.NAAGHC</v>
          </cell>
          <cell r="C233">
            <v>18100100345</v>
          </cell>
        </row>
        <row r="234">
          <cell r="A234" t="str">
            <v>IC_Notes_Rec_LT.SKIDBY</v>
          </cell>
          <cell r="B234" t="str">
            <v>!IC_Notes_Rec_LT.SKIDBY</v>
          </cell>
          <cell r="C234">
            <v>18100100349</v>
          </cell>
        </row>
        <row r="235">
          <cell r="A235" t="str">
            <v>IC_Notes_Rec_LT.GUATEMALA</v>
          </cell>
          <cell r="B235" t="str">
            <v>!IC_Notes_Rec_LT.GUATEMALA</v>
          </cell>
          <cell r="C235">
            <v>18100200372</v>
          </cell>
        </row>
        <row r="236">
          <cell r="A236" t="str">
            <v>IC_Notes_Pay_ST.WFC_$</v>
          </cell>
          <cell r="B236" t="str">
            <v>!IC_Notes_Pay_ST.WFC_$</v>
          </cell>
          <cell r="C236">
            <v>12100100310</v>
          </cell>
        </row>
        <row r="237">
          <cell r="A237" t="str">
            <v>IC_Notes_Pay_ST.PARINPUT</v>
          </cell>
          <cell r="B237" t="str">
            <v>!IC_Notes_Pay_ST.PARINPUT</v>
          </cell>
          <cell r="C237">
            <v>21300100300</v>
          </cell>
        </row>
        <row r="238">
          <cell r="A238" t="str">
            <v>IC_Notes_Pay_ST.EXOPS_$</v>
          </cell>
          <cell r="B238" t="str">
            <v>!IC_Notes_Pay_ST.EXOPS_$</v>
          </cell>
          <cell r="C238">
            <v>21300100328</v>
          </cell>
        </row>
        <row r="239">
          <cell r="A239" t="str">
            <v>IC_Notes_Pay_ST.ASIAPA_$</v>
          </cell>
          <cell r="B239" t="str">
            <v>!IC_Notes_Pay_ST.ASIAPA_$</v>
          </cell>
          <cell r="C239">
            <v>21300409000</v>
          </cell>
        </row>
        <row r="240">
          <cell r="A240" t="str">
            <v>IC_Notes_Pay_ST.INGLIS_$</v>
          </cell>
          <cell r="B240" t="str">
            <v>!IC_Notes_Pay_ST.INGLIS_$</v>
          </cell>
          <cell r="C240">
            <v>21300200351</v>
          </cell>
        </row>
        <row r="241">
          <cell r="A241" t="str">
            <v>IC_Notes_Pay_ST.KAE</v>
          </cell>
          <cell r="B241" t="str">
            <v>!IC_Notes_Pay_ST.KAE</v>
          </cell>
          <cell r="C241">
            <v>21300200374</v>
          </cell>
        </row>
        <row r="242">
          <cell r="A242" t="str">
            <v>IC_Notes_Pay_ST.WPI</v>
          </cell>
          <cell r="B242" t="str">
            <v>!IC_Notes_Pay_ST.WPI</v>
          </cell>
          <cell r="C242">
            <v>21300100326</v>
          </cell>
        </row>
        <row r="243">
          <cell r="A243" t="str">
            <v>IC_Notes_Pay_ST.WRC</v>
          </cell>
          <cell r="B243" t="str">
            <v>!IC_Notes_Pay_ST.WRC</v>
          </cell>
          <cell r="C243">
            <v>21300100327</v>
          </cell>
        </row>
        <row r="244">
          <cell r="A244" t="str">
            <v>IC_Notes_Pay_ST.WPC</v>
          </cell>
          <cell r="B244" t="str">
            <v>!IC_Notes_Pay_ST.WPC</v>
          </cell>
          <cell r="C244">
            <v>21300100343</v>
          </cell>
        </row>
        <row r="245">
          <cell r="A245" t="str">
            <v>IC_Notes_Pay_ST.WMC</v>
          </cell>
          <cell r="B245" t="str">
            <v>!IC_Notes_Pay_ST.WMC</v>
          </cell>
          <cell r="C245">
            <v>21300100344</v>
          </cell>
        </row>
        <row r="246">
          <cell r="A246" t="str">
            <v>IC_Notes_Pay_ST.WT_LLC</v>
          </cell>
          <cell r="B246" t="str">
            <v>!IC_Notes_Pay_ST.WT_LLC</v>
          </cell>
          <cell r="C246">
            <v>21300100347</v>
          </cell>
        </row>
        <row r="247">
          <cell r="A247" t="str">
            <v>IC_Notes_Pay_ST.WINSCO</v>
          </cell>
          <cell r="B247" t="str">
            <v>!IC_Notes_Pay_ST.WINSCO</v>
          </cell>
          <cell r="C247">
            <v>21300100901</v>
          </cell>
        </row>
        <row r="248">
          <cell r="A248" t="str">
            <v>IC_Notes_Pay_ST.DOBRAZIL</v>
          </cell>
          <cell r="B248" t="str">
            <v>!IC_Notes_Pay_ST.DOBRAZIL</v>
          </cell>
          <cell r="C248">
            <v>21300309300</v>
          </cell>
        </row>
        <row r="249">
          <cell r="A249" t="str">
            <v>IC_Notes_Pay_ST.COLOMBIA</v>
          </cell>
          <cell r="B249" t="str">
            <v>!IC_Notes_Pay_ST.COLOMBIA</v>
          </cell>
          <cell r="C249">
            <v>21300200371</v>
          </cell>
        </row>
        <row r="250">
          <cell r="A250" t="str">
            <v>IC_Notes_Pay_ST.WEBVOPS</v>
          </cell>
          <cell r="B250" t="str">
            <v>!IC_Notes_Pay_ST.WEBVOPS</v>
          </cell>
          <cell r="C250">
            <v>21300509010</v>
          </cell>
        </row>
        <row r="251">
          <cell r="A251" t="str">
            <v>IC_Notes_Pay_ST.NAAGUS</v>
          </cell>
          <cell r="B251" t="str">
            <v>!IC_Notes_Pay_ST.NAAGUS</v>
          </cell>
          <cell r="C251">
            <v>21300200300</v>
          </cell>
        </row>
        <row r="252">
          <cell r="A252" t="str">
            <v>IC_Notes_Pay_ST.INGLIS_N</v>
          </cell>
          <cell r="B252" t="str">
            <v>!IC_Notes_Pay_ST.INGLIS_N</v>
          </cell>
          <cell r="C252">
            <v>21300200350</v>
          </cell>
        </row>
        <row r="253">
          <cell r="A253" t="str">
            <v>IC_Notes_Pay_ST.BRASMOTR</v>
          </cell>
          <cell r="B253" t="str">
            <v>!IC_Notes_Pay_ST.BRASMOTR</v>
          </cell>
          <cell r="C253">
            <v>2130030600</v>
          </cell>
        </row>
        <row r="254">
          <cell r="A254" t="str">
            <v>IC_Notes_Pay_ST.EMBRACO</v>
          </cell>
          <cell r="B254" t="str">
            <v>!IC_Notes_Pay_ST.EMBRACO</v>
          </cell>
          <cell r="C254">
            <v>21300309200</v>
          </cell>
        </row>
        <row r="255">
          <cell r="A255" t="str">
            <v>IC_Notes_Pay_ST.MULTIBRA</v>
          </cell>
          <cell r="B255" t="str">
            <v>!IC_Notes_Pay_ST.MULTIBRA</v>
          </cell>
          <cell r="C255">
            <v>21300300680</v>
          </cell>
        </row>
        <row r="256">
          <cell r="A256" t="str">
            <v>IC_Notes_Pay_ST.KAEB</v>
          </cell>
          <cell r="B256" t="str">
            <v>!IC_Notes_Pay_ST.KAEB</v>
          </cell>
          <cell r="C256">
            <v>21300100335</v>
          </cell>
        </row>
        <row r="257">
          <cell r="A257" t="str">
            <v>IC_Notes_Pay_ST.ELERA</v>
          </cell>
          <cell r="B257" t="str">
            <v>!IC_Notes_Pay_ST.ELERA</v>
          </cell>
          <cell r="C257">
            <v>21300100336</v>
          </cell>
        </row>
        <row r="258">
          <cell r="A258" t="str">
            <v>IC_Notes_Pay_ST.1900HC</v>
          </cell>
          <cell r="B258" t="str">
            <v>!IC_Notes_Pay_ST.1900HC</v>
          </cell>
          <cell r="C258">
            <v>21300100331</v>
          </cell>
        </row>
        <row r="259">
          <cell r="A259" t="str">
            <v>IC_Notes_Pay_ST.WOHC</v>
          </cell>
          <cell r="B259" t="str">
            <v>!IC_Notes_Pay_ST.WOHC</v>
          </cell>
          <cell r="C259">
            <v>21300100333</v>
          </cell>
        </row>
        <row r="260">
          <cell r="A260" t="str">
            <v>IC_Notes_Pay_ST.WHI</v>
          </cell>
          <cell r="B260" t="str">
            <v>!IC_Notes_Pay_ST.WHI</v>
          </cell>
          <cell r="C260">
            <v>21300100332</v>
          </cell>
        </row>
        <row r="261">
          <cell r="A261" t="str">
            <v>IC_Notes_Pay_ST.WOLVERNE</v>
          </cell>
          <cell r="B261" t="str">
            <v>!IC_Notes_Pay_ST.WOLVERNE</v>
          </cell>
          <cell r="C261">
            <v>21300100334</v>
          </cell>
        </row>
        <row r="262">
          <cell r="A262" t="str">
            <v>IC_Notes_Pay_ST.WLABV</v>
          </cell>
          <cell r="B262" t="str">
            <v>!IC_Notes_Pay_ST.WLABV</v>
          </cell>
          <cell r="C262">
            <v>21300100355</v>
          </cell>
        </row>
        <row r="263">
          <cell r="A263" t="str">
            <v>IC_Notes_Pay_ST.WEHBV</v>
          </cell>
          <cell r="B263" t="str">
            <v>!IC_Notes_Pay_ST.WEHBV</v>
          </cell>
          <cell r="C263">
            <v>21300100356</v>
          </cell>
        </row>
        <row r="264">
          <cell r="A264" t="str">
            <v>IC_Notes_Pay_ST.WGP</v>
          </cell>
          <cell r="B264" t="str">
            <v>!IC_Notes_Pay_ST.WGP</v>
          </cell>
          <cell r="C264">
            <v>21300100357</v>
          </cell>
        </row>
        <row r="265">
          <cell r="A265" t="str">
            <v>IC_Notes_Pay_ST.NAAGHC</v>
          </cell>
          <cell r="B265" t="str">
            <v>!IC_Notes_Pay_ST.NAAGHC</v>
          </cell>
          <cell r="C265">
            <v>21300100345</v>
          </cell>
        </row>
        <row r="266">
          <cell r="A266" t="str">
            <v>IC_Notes_Pay_ST.SKIDBY</v>
          </cell>
          <cell r="B266" t="str">
            <v>!IC_Notes_Pay_ST.SKIDBY</v>
          </cell>
          <cell r="C266">
            <v>21300100349</v>
          </cell>
        </row>
        <row r="267">
          <cell r="A267" t="str">
            <v>IC_Notes_Pay_ST.GUATEMALA</v>
          </cell>
          <cell r="B267" t="str">
            <v>!IC_Notes_Pay_ST.GUATEMALA</v>
          </cell>
          <cell r="C267">
            <v>21300200372</v>
          </cell>
        </row>
        <row r="268">
          <cell r="A268" t="str">
            <v>IC_Pay.WFC_$</v>
          </cell>
          <cell r="B268" t="str">
            <v>!IC_Pay.WFC_$</v>
          </cell>
          <cell r="C268">
            <v>13000100310</v>
          </cell>
        </row>
        <row r="269">
          <cell r="A269" t="str">
            <v>IC_Pay.PARINPUT</v>
          </cell>
          <cell r="B269" t="str">
            <v>!IC_Pay.PARINPUT</v>
          </cell>
          <cell r="C269">
            <v>21330100300</v>
          </cell>
        </row>
        <row r="270">
          <cell r="A270" t="str">
            <v>IC_Pay.EXOPS_$</v>
          </cell>
          <cell r="B270" t="str">
            <v>!IC_Pay.EXOPS_$</v>
          </cell>
          <cell r="C270">
            <v>21330100328</v>
          </cell>
        </row>
        <row r="271">
          <cell r="A271" t="str">
            <v>IC_Pay.ASIAPA_$</v>
          </cell>
          <cell r="B271" t="str">
            <v>!IC_Pay.ASIAPA_$</v>
          </cell>
          <cell r="C271">
            <v>21330409000</v>
          </cell>
        </row>
        <row r="272">
          <cell r="A272" t="str">
            <v>IC_Pay.ARG_$</v>
          </cell>
          <cell r="B272" t="str">
            <v>!IC_Pay.ARG_$</v>
          </cell>
          <cell r="C272">
            <v>21330</v>
          </cell>
        </row>
        <row r="273">
          <cell r="A273" t="str">
            <v>IC_Pay.INGLIS_$</v>
          </cell>
          <cell r="B273" t="str">
            <v>!IC_Pay.INGLIS_$</v>
          </cell>
          <cell r="C273">
            <v>21330200351</v>
          </cell>
        </row>
        <row r="274">
          <cell r="A274" t="str">
            <v>IC_Pay.KAE</v>
          </cell>
          <cell r="B274" t="str">
            <v>!IC_Pay.KAE</v>
          </cell>
          <cell r="C274">
            <v>21330200374</v>
          </cell>
        </row>
        <row r="275">
          <cell r="A275" t="str">
            <v>IC_Pay.WPI</v>
          </cell>
          <cell r="B275" t="str">
            <v>!IC_Pay.WPI</v>
          </cell>
          <cell r="C275">
            <v>21330100326</v>
          </cell>
        </row>
        <row r="276">
          <cell r="A276" t="str">
            <v>IC_Pay.WRC</v>
          </cell>
          <cell r="B276" t="str">
            <v>!IC_Pay.WRC</v>
          </cell>
          <cell r="C276">
            <v>21330100327</v>
          </cell>
        </row>
        <row r="277">
          <cell r="A277" t="str">
            <v>IC_Pay.WPC</v>
          </cell>
          <cell r="B277" t="str">
            <v>!IC_Pay.WPC</v>
          </cell>
          <cell r="C277">
            <v>21330100343</v>
          </cell>
        </row>
        <row r="278">
          <cell r="A278" t="str">
            <v>IC_Pay.WMC</v>
          </cell>
          <cell r="B278" t="str">
            <v>!IC_Pay.WMC</v>
          </cell>
          <cell r="C278">
            <v>21330100344</v>
          </cell>
        </row>
        <row r="279">
          <cell r="A279" t="str">
            <v>IC_Pay.WT_LLC</v>
          </cell>
          <cell r="B279" t="str">
            <v>!IC_Pay.WT_LLC</v>
          </cell>
          <cell r="C279">
            <v>21330100347</v>
          </cell>
        </row>
        <row r="280">
          <cell r="A280" t="str">
            <v>IC_Pay.WINSCO</v>
          </cell>
          <cell r="B280" t="str">
            <v>!IC_Pay.WINSCO</v>
          </cell>
          <cell r="C280">
            <v>21330100901</v>
          </cell>
        </row>
        <row r="281">
          <cell r="A281" t="str">
            <v>IC_Pay.DOBRAZIL</v>
          </cell>
          <cell r="B281" t="str">
            <v>!IC_Pay.DOBRAZIL</v>
          </cell>
          <cell r="C281">
            <v>21330309300</v>
          </cell>
        </row>
        <row r="282">
          <cell r="A282" t="str">
            <v>IC_Pay.COLOMBIA</v>
          </cell>
          <cell r="B282" t="str">
            <v>!IC_Pay.COLOMBIA</v>
          </cell>
          <cell r="C282">
            <v>21330200371</v>
          </cell>
        </row>
        <row r="283">
          <cell r="A283" t="str">
            <v>IC_Pay.WEBVOPS</v>
          </cell>
          <cell r="B283" t="str">
            <v>!IC_Pay.WEBVOPS</v>
          </cell>
          <cell r="C283">
            <v>21330509010</v>
          </cell>
        </row>
        <row r="284">
          <cell r="A284" t="str">
            <v>IC_Pay.NAAGUS</v>
          </cell>
          <cell r="B284" t="str">
            <v>!IC_Pay.NAAGUS</v>
          </cell>
          <cell r="C284">
            <v>21330200300</v>
          </cell>
        </row>
        <row r="285">
          <cell r="A285" t="str">
            <v>IC_Pay.INGLIS_N</v>
          </cell>
          <cell r="B285" t="str">
            <v>!IC_Pay.INGLIS_N</v>
          </cell>
          <cell r="C285">
            <v>21330200350</v>
          </cell>
        </row>
        <row r="286">
          <cell r="A286" t="str">
            <v>IC_Pay.BRASMOTR</v>
          </cell>
          <cell r="B286" t="str">
            <v>!IC_Pay.BRASMOTR</v>
          </cell>
          <cell r="C286">
            <v>21330300600</v>
          </cell>
        </row>
        <row r="287">
          <cell r="A287" t="str">
            <v>IC_Pay.EMBRACO</v>
          </cell>
          <cell r="B287" t="str">
            <v>!IC_Pay.EMBRACO</v>
          </cell>
          <cell r="C287">
            <v>21330309200</v>
          </cell>
        </row>
        <row r="288">
          <cell r="A288" t="str">
            <v>IC_Pay.MULTIBRA</v>
          </cell>
          <cell r="B288" t="str">
            <v>!IC_Pay.MULTIBRA</v>
          </cell>
          <cell r="C288">
            <v>21330300680</v>
          </cell>
        </row>
        <row r="289">
          <cell r="A289" t="str">
            <v>IC_Pay.KAEB</v>
          </cell>
          <cell r="B289" t="str">
            <v>!IC_Pay.KAEB</v>
          </cell>
          <cell r="C289">
            <v>21330100335</v>
          </cell>
        </row>
        <row r="290">
          <cell r="A290" t="str">
            <v>IC_Pay.ELERA</v>
          </cell>
          <cell r="B290" t="str">
            <v>!IC_Pay.ELERA</v>
          </cell>
          <cell r="C290">
            <v>21330100336</v>
          </cell>
        </row>
        <row r="291">
          <cell r="A291" t="str">
            <v>IC_Pay.1900HC</v>
          </cell>
          <cell r="B291" t="str">
            <v>!IC_Pay.1900HC</v>
          </cell>
          <cell r="C291">
            <v>21330100331</v>
          </cell>
        </row>
        <row r="292">
          <cell r="A292" t="str">
            <v>IC_Pay.WOHC</v>
          </cell>
          <cell r="B292" t="str">
            <v>!IC_Pay.WOHC</v>
          </cell>
          <cell r="C292">
            <v>21330100333</v>
          </cell>
        </row>
        <row r="293">
          <cell r="A293" t="str">
            <v>IC_Pay.WHI</v>
          </cell>
          <cell r="B293" t="str">
            <v>!IC_Pay.WHI</v>
          </cell>
          <cell r="C293">
            <v>21330100332</v>
          </cell>
        </row>
        <row r="294">
          <cell r="A294" t="str">
            <v>IC_Pay.WOLVERNE</v>
          </cell>
          <cell r="B294" t="str">
            <v>!IC_Pay.WOLVERNE</v>
          </cell>
          <cell r="C294">
            <v>21330100334</v>
          </cell>
        </row>
        <row r="295">
          <cell r="A295" t="str">
            <v>IC_Pay.WLABV</v>
          </cell>
          <cell r="B295" t="str">
            <v>!IC_Pay.WLABV</v>
          </cell>
          <cell r="C295">
            <v>21330100355</v>
          </cell>
        </row>
        <row r="296">
          <cell r="A296" t="str">
            <v>IC_Pay.WEHBV</v>
          </cell>
          <cell r="B296" t="str">
            <v>!IC_Pay.WEHBV</v>
          </cell>
          <cell r="C296">
            <v>21330100356</v>
          </cell>
        </row>
        <row r="297">
          <cell r="A297" t="str">
            <v>IC_Pay.WGP</v>
          </cell>
          <cell r="B297" t="str">
            <v>!IC_Pay.WGP</v>
          </cell>
          <cell r="C297">
            <v>21330100357</v>
          </cell>
        </row>
        <row r="298">
          <cell r="A298" t="str">
            <v>IC_Pay.NAAGHC</v>
          </cell>
          <cell r="B298" t="str">
            <v>!IC_Pay.NAAGHC</v>
          </cell>
          <cell r="C298">
            <v>21330100345</v>
          </cell>
        </row>
        <row r="299">
          <cell r="A299" t="str">
            <v>IC_Pay.SKIDBY</v>
          </cell>
          <cell r="B299" t="str">
            <v>!IC_Pay.SKIDBY</v>
          </cell>
          <cell r="C299">
            <v>21330100349</v>
          </cell>
        </row>
        <row r="300">
          <cell r="A300" t="str">
            <v>IC_Pay.GUATEMALA</v>
          </cell>
          <cell r="B300" t="str">
            <v>!IC_Pay.GUATEMALA</v>
          </cell>
          <cell r="C300">
            <v>21330200372</v>
          </cell>
        </row>
        <row r="301">
          <cell r="A301" t="str">
            <v>IC_Notes_Pay_LT.WFC_$</v>
          </cell>
          <cell r="B301" t="str">
            <v>!IC_Notes_Pay_LT.WFC_$</v>
          </cell>
          <cell r="C301">
            <v>28600100310</v>
          </cell>
        </row>
        <row r="302">
          <cell r="A302" t="str">
            <v>IC_Notes_Pay_LT.PARINPUT</v>
          </cell>
          <cell r="B302" t="str">
            <v>!IC_Notes_Pay_LT.PARINPUT</v>
          </cell>
          <cell r="C302">
            <v>28600100300</v>
          </cell>
        </row>
        <row r="303">
          <cell r="A303" t="str">
            <v>IC_Notes_Pay_LT.EXOPS_$</v>
          </cell>
          <cell r="B303" t="str">
            <v>!IC_Notes_Pay_LT.EXOPS_$</v>
          </cell>
          <cell r="C303">
            <v>28600100328</v>
          </cell>
        </row>
        <row r="304">
          <cell r="A304" t="str">
            <v>IC_Notes_Pay_LT.ASIAPA_$</v>
          </cell>
          <cell r="B304" t="str">
            <v>!IC_Notes_Pay_LT.ASIAPA_$</v>
          </cell>
          <cell r="C304">
            <v>28600409000</v>
          </cell>
        </row>
        <row r="305">
          <cell r="A305" t="str">
            <v>IC_Notes_Pay_LT.INGLIS_$</v>
          </cell>
          <cell r="B305" t="str">
            <v>!IC_Notes_Pay_LT.INGLIS_$</v>
          </cell>
          <cell r="C305">
            <v>28600200351</v>
          </cell>
        </row>
        <row r="306">
          <cell r="A306" t="str">
            <v>IC_Notes_Pay_LT.KAE</v>
          </cell>
          <cell r="B306" t="str">
            <v>!IC_Notes_Pay_LT.KAE</v>
          </cell>
          <cell r="C306">
            <v>28600200374</v>
          </cell>
        </row>
        <row r="307">
          <cell r="A307" t="str">
            <v>IC_Notes_Pay_LT.WPI</v>
          </cell>
          <cell r="B307" t="str">
            <v>!IC_Notes_Pay_LT.WPI</v>
          </cell>
          <cell r="C307">
            <v>28600100326</v>
          </cell>
        </row>
        <row r="308">
          <cell r="A308" t="str">
            <v>IC_Notes_Pay_LT.WRC</v>
          </cell>
          <cell r="B308" t="str">
            <v>!IC_Notes_Pay_LT.WRC</v>
          </cell>
          <cell r="C308">
            <v>28600100327</v>
          </cell>
        </row>
        <row r="309">
          <cell r="A309" t="str">
            <v>IC_Notes_Pay_LT.WPC</v>
          </cell>
          <cell r="B309" t="str">
            <v>!IC_Notes_Pay_LT.WPC</v>
          </cell>
          <cell r="C309">
            <v>28600100343</v>
          </cell>
        </row>
        <row r="310">
          <cell r="A310" t="str">
            <v>IC_Notes_Pay_LT.WMC</v>
          </cell>
          <cell r="B310" t="str">
            <v>!IC_Notes_Pay_LT.WMC</v>
          </cell>
          <cell r="C310">
            <v>28600100344</v>
          </cell>
        </row>
        <row r="311">
          <cell r="A311" t="str">
            <v>IC_Notes_Pay_LT.WT_LLC</v>
          </cell>
          <cell r="B311" t="str">
            <v>!IC_Notes_Pay_LT.WT_LLC</v>
          </cell>
          <cell r="C311">
            <v>28600100347</v>
          </cell>
        </row>
        <row r="312">
          <cell r="A312" t="str">
            <v>IC_Notes_Pay_LT.WINSCO</v>
          </cell>
          <cell r="B312" t="str">
            <v>!IC_Notes_Pay_LT.WINSCO</v>
          </cell>
          <cell r="C312">
            <v>28600100901</v>
          </cell>
        </row>
        <row r="313">
          <cell r="A313" t="str">
            <v>IC_Notes_Pay_LT.DOBRAZIL</v>
          </cell>
          <cell r="B313" t="str">
            <v>!IC_Notes_Pay_LT.DOBRAZIL</v>
          </cell>
          <cell r="C313">
            <v>28600309300</v>
          </cell>
        </row>
        <row r="314">
          <cell r="A314" t="str">
            <v>IC_Notes_Pay_LT.COLOMBIA</v>
          </cell>
          <cell r="B314" t="str">
            <v>!IC_Notes_Pay_LT.COLOMBIA</v>
          </cell>
          <cell r="C314">
            <v>28600200371</v>
          </cell>
        </row>
        <row r="315">
          <cell r="A315" t="str">
            <v>IC_Notes_Pay_LT.WEBVOPS</v>
          </cell>
          <cell r="B315" t="str">
            <v>!IC_Notes_Pay_LT.WEBVOPS</v>
          </cell>
          <cell r="C315">
            <v>28600509010</v>
          </cell>
        </row>
        <row r="316">
          <cell r="A316" t="str">
            <v>IC_Notes_Pay_LT.NAAGUS</v>
          </cell>
          <cell r="B316" t="str">
            <v>!IC_Notes_Pay_LT.NAAGUS</v>
          </cell>
          <cell r="C316">
            <v>28600200300</v>
          </cell>
        </row>
        <row r="317">
          <cell r="A317" t="str">
            <v>IC_Notes_Pay_LT.INGLIS_N</v>
          </cell>
          <cell r="B317" t="str">
            <v>!IC_Notes_Pay_LT.INGLIS_N</v>
          </cell>
          <cell r="C317">
            <v>28600200350</v>
          </cell>
        </row>
        <row r="318">
          <cell r="A318" t="str">
            <v>IC_Notes_Pay_LT.BRASMOTR</v>
          </cell>
          <cell r="B318" t="str">
            <v>!IC_Notes_Pay_LT.BRASMOTR</v>
          </cell>
          <cell r="C318">
            <v>28600300600</v>
          </cell>
        </row>
        <row r="319">
          <cell r="A319" t="str">
            <v>IC_Notes_Pay_LT.EMBRACO</v>
          </cell>
          <cell r="B319" t="str">
            <v>!IC_Notes_Pay_LT.EMBRACO</v>
          </cell>
          <cell r="C319">
            <v>28600309200</v>
          </cell>
        </row>
        <row r="320">
          <cell r="A320" t="str">
            <v>IC_Notes_Pay_LT.MULTIBRA</v>
          </cell>
          <cell r="B320" t="str">
            <v>!IC_Notes_Pay_LT.MULTIBRA</v>
          </cell>
          <cell r="C320">
            <v>28600300680</v>
          </cell>
        </row>
        <row r="321">
          <cell r="A321" t="str">
            <v>IC_Notes_Pay_LT.KAEB</v>
          </cell>
          <cell r="B321" t="str">
            <v>!IC_Notes_Pay_LT.KAEB</v>
          </cell>
          <cell r="C321">
            <v>28600100335</v>
          </cell>
        </row>
        <row r="322">
          <cell r="A322" t="str">
            <v>IC_Notes_Pay_LT.ELERA</v>
          </cell>
          <cell r="B322" t="str">
            <v>!IC_Notes_Pay_LT.ELERA</v>
          </cell>
          <cell r="C322">
            <v>28600100336</v>
          </cell>
        </row>
        <row r="323">
          <cell r="A323" t="str">
            <v>IC_Notes_Pay_LT.1900HC</v>
          </cell>
          <cell r="B323" t="str">
            <v>!IC_Notes_Pay_LT.1900HC</v>
          </cell>
          <cell r="C323">
            <v>28600100331</v>
          </cell>
        </row>
        <row r="324">
          <cell r="A324" t="str">
            <v>IC_Notes_Pay_LT.WOHC</v>
          </cell>
          <cell r="B324" t="str">
            <v>!IC_Notes_Pay_LT.WOHC</v>
          </cell>
          <cell r="C324">
            <v>28600100333</v>
          </cell>
        </row>
        <row r="325">
          <cell r="A325" t="str">
            <v>IC_Notes_Pay_LT.WHI</v>
          </cell>
          <cell r="B325" t="str">
            <v>!IC_Notes_Pay_LT.WHI</v>
          </cell>
          <cell r="C325">
            <v>28600100332</v>
          </cell>
        </row>
        <row r="326">
          <cell r="A326" t="str">
            <v>IC_Notes_Pay_LT.WOLVERNE</v>
          </cell>
          <cell r="B326" t="str">
            <v>!IC_Notes_Pay_LT.WOLVERNE</v>
          </cell>
          <cell r="C326">
            <v>28600100334</v>
          </cell>
        </row>
        <row r="327">
          <cell r="A327" t="str">
            <v>IC_Notes_Pay_LT.WLABV</v>
          </cell>
          <cell r="B327" t="str">
            <v>!IC_Notes_Pay_LT.WLABV</v>
          </cell>
          <cell r="C327">
            <v>28600100355</v>
          </cell>
        </row>
        <row r="328">
          <cell r="A328" t="str">
            <v>IC_Notes_Pay_LT.WEHBV</v>
          </cell>
          <cell r="B328" t="str">
            <v>!IC_Notes_Pay_LT.WEHBV</v>
          </cell>
          <cell r="C328">
            <v>28600100356</v>
          </cell>
        </row>
        <row r="329">
          <cell r="A329" t="str">
            <v>IC_Notes_Pay_LT.WGP</v>
          </cell>
          <cell r="B329" t="str">
            <v>!IC_Notes_Pay_LT.WGP</v>
          </cell>
          <cell r="C329">
            <v>28600100357</v>
          </cell>
        </row>
        <row r="330">
          <cell r="A330" t="str">
            <v>IC_Notes_Pay_LT.NAAGHC</v>
          </cell>
          <cell r="B330" t="str">
            <v>!IC_Notes_Pay_LT.NAAGHC</v>
          </cell>
          <cell r="C330">
            <v>28600100345</v>
          </cell>
        </row>
        <row r="331">
          <cell r="A331" t="str">
            <v>IC_Notes_Pay_LT.SKIDBY</v>
          </cell>
          <cell r="B331" t="str">
            <v>!IC_Notes_Pay_LT.SKIDBY</v>
          </cell>
          <cell r="C331">
            <v>28600100349</v>
          </cell>
        </row>
        <row r="332">
          <cell r="A332" t="str">
            <v>IC_Notes_Pay_LT.GUATEMALA</v>
          </cell>
          <cell r="B332" t="str">
            <v>!IC_Notes_Pay_LT.GUATEMALA</v>
          </cell>
          <cell r="C332">
            <v>28600200372</v>
          </cell>
        </row>
        <row r="333">
          <cell r="A333" t="str">
            <v>Inv_Aff.Brasmotor_SA</v>
          </cell>
          <cell r="B333" t="str">
            <v>!Inv_Aff.Brasmotor_SA</v>
          </cell>
          <cell r="C333">
            <v>16200340600</v>
          </cell>
        </row>
        <row r="334">
          <cell r="A334" t="str">
            <v>Inv_Aff.Multibras_SA</v>
          </cell>
          <cell r="B334" t="str">
            <v>!Inv_Aff.Multibras_SA</v>
          </cell>
          <cell r="C334">
            <v>16200300680</v>
          </cell>
        </row>
        <row r="335">
          <cell r="A335" t="str">
            <v>Inv_Aff.WEBV_Affiliates</v>
          </cell>
          <cell r="B335" t="str">
            <v>!Inv_Aff.WEBV_Affiliates</v>
          </cell>
          <cell r="C335">
            <v>16200509010</v>
          </cell>
        </row>
        <row r="336">
          <cell r="A336" t="str">
            <v>Inv_Aff.WOC_Affiliates</v>
          </cell>
          <cell r="B336" t="str">
            <v>!Inv_Aff.WOC_Affiliates</v>
          </cell>
          <cell r="C336">
            <v>16200409000</v>
          </cell>
        </row>
        <row r="337">
          <cell r="A337" t="str">
            <v>Inv_Aff.ConsolBrazil</v>
          </cell>
          <cell r="B337" t="str">
            <v>!Inv_Aff.ConsolBrazil</v>
          </cell>
          <cell r="C337">
            <v>162004309300</v>
          </cell>
        </row>
        <row r="338">
          <cell r="A338" t="str">
            <v>Inv_Aff.Embraco_SA</v>
          </cell>
          <cell r="B338" t="str">
            <v>!Inv_Aff.Embraco_SA</v>
          </cell>
          <cell r="C338">
            <v>162004309200</v>
          </cell>
        </row>
        <row r="339">
          <cell r="A339" t="str">
            <v>Inv_Subs.WGP</v>
          </cell>
          <cell r="B339" t="str">
            <v>!Inv_Subs.WGP</v>
          </cell>
          <cell r="C339">
            <v>162004100357</v>
          </cell>
        </row>
        <row r="340">
          <cell r="A340" t="str">
            <v>Shipments</v>
          </cell>
          <cell r="B340" t="str">
            <v>!Shipments</v>
          </cell>
          <cell r="C340" t="str">
            <v>S3UNIT</v>
          </cell>
        </row>
        <row r="341">
          <cell r="A341" t="str">
            <v>Ship_Intraco</v>
          </cell>
          <cell r="B341" t="str">
            <v>!Ship_Intraco</v>
          </cell>
          <cell r="C341" t="str">
            <v>SICUNITINTRA</v>
          </cell>
        </row>
        <row r="342">
          <cell r="A342" t="str">
            <v>Ship_IC</v>
          </cell>
          <cell r="B342" t="str">
            <v>!Ship_IC</v>
          </cell>
          <cell r="C342" t="str">
            <v>SICUNITIC</v>
          </cell>
        </row>
      </sheetData>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BDGT979"/>
    </sheetNames>
    <sheetDataSet>
      <sheetData sheetId="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 val="FORM-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duction"/>
      <sheetName val="Procurement"/>
      <sheetName val="Sheet1"/>
      <sheetName val="Worksheet in Draft Audit report"/>
      <sheetName val="Worksheet%20in%20Draft%20Audit%"/>
    </sheetNames>
    <definedNames>
      <definedName name="BefAft"/>
    </definedNames>
    <sheetDataSet>
      <sheetData sheetId="0" refreshError="1"/>
      <sheetData sheetId="1" refreshError="1"/>
      <sheetData sheetId="2" refreshError="1"/>
      <sheetData sheetId="3" refreshError="1"/>
      <sheetData sheetId="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Assume"/>
      <sheetName val="TB9899"/>
      <sheetName val="wrkg"/>
      <sheetName val="H"/>
      <sheetName val="mast"/>
      <sheetName val="DURING"/>
      <sheetName val="Out_St.Exp(Q2)"/>
      <sheetName val="Thomas_00_01_FINAL_18july"/>
      <sheetName val="FORM_16"/>
    </sheetNames>
    <sheetDataSet>
      <sheetData sheetId="0">
        <row r="9">
          <cell r="A9" t="str">
            <v xml:space="preserve">    Name and Address of the Employer</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Main Summary"/>
      <sheetName val="Summary"/>
      <sheetName val="Main"/>
      <sheetName val="Rooms-Categorywise"/>
      <sheetName val="F&amp;B"/>
      <sheetName val="Other Inc"/>
      <sheetName val="Misc Inc."/>
      <sheetName val="Tel"/>
      <sheetName val="P&amp;L-Detail"/>
      <sheetName val="Room rev  segments"/>
      <sheetName val="Telephone"/>
      <sheetName val="Laundry"/>
      <sheetName val="Laundry "/>
      <sheetName val="Fitness centre"/>
      <sheetName val="Body essence"/>
      <sheetName val="Body Essence (2)"/>
      <sheetName val="Business Centre"/>
      <sheetName val="Internet"/>
      <sheetName val="SKYWOK PROJ"/>
      <sheetName val="Internet (2)"/>
      <sheetName val="Room complimentaries"/>
      <sheetName val="Amenities"/>
      <sheetName val="F&amp;B Sales &amp; costs"/>
      <sheetName val="Manpower Analysis"/>
      <sheetName val="Payroll"/>
      <sheetName val="payroll-3 yrs"/>
      <sheetName val="Payroll Vari"/>
      <sheetName val="Payroll -monthly bup"/>
      <sheetName val="Contract Pay "/>
      <sheetName val="Manpower"/>
      <sheetName val="working contract labour"/>
      <sheetName val="Stores"/>
      <sheetName val="New Carpet  "/>
      <sheetName val="moult &amp; brown"/>
      <sheetName val="New Carpet "/>
      <sheetName val="linenwash,catering,h.hold worki"/>
      <sheetName val="CGS Plan"/>
      <sheetName val="Repair"/>
      <sheetName val="Spl R&amp;M"/>
      <sheetName val="Spl Renovation"/>
      <sheetName val="Repair-Fixed"/>
      <sheetName val="Power"/>
      <sheetName val="fuel working"/>
      <sheetName val="Rent Rates"/>
      <sheetName val="Rent rates &amp; taxes"/>
      <sheetName val="Admin"/>
      <sheetName val="TAC"/>
      <sheetName val="cc commission"/>
      <sheetName val="P&amp;L Summary 2002-2005"/>
      <sheetName val="TA"/>
      <sheetName val="CC"/>
      <sheetName val="Bqt Exps"/>
      <sheetName val="P&amp;L Summary 2001-2004 "/>
      <sheetName val="r.sev&amp; o.exp bar rev"/>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Admin"/>
      <sheetName val="Room Rev"/>
      <sheetName val="F&amp;B"/>
      <sheetName val="Other Inc"/>
      <sheetName val="Tel"/>
      <sheetName val="Laundry"/>
      <sheetName val="Internet"/>
      <sheetName val="Laun"/>
      <sheetName val="BC"/>
      <sheetName val="Manpower Details"/>
      <sheetName val="PAyroll"/>
      <sheetName val="Stores"/>
      <sheetName val="Power"/>
      <sheetName val="Repair"/>
      <sheetName val="Repair-Fixed not Updated"/>
      <sheetName val="Reno"/>
      <sheetName val="Dep Working"/>
      <sheetName val="BudP&amp;LSumm"/>
      <sheetName val="P&amp;L Details"/>
      <sheetName val="Consumption"/>
      <sheetName val="Room Amenites"/>
      <sheetName val="TA"/>
      <sheetName val="Blue Ging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ary"/>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 val="FORM-16"/>
      <sheetName val="Assume"/>
      <sheetName val="E_98-99"/>
      <sheetName val="P &amp; L"/>
      <sheetName val="Bal Sheet"/>
      <sheetName val="defaults"/>
      <sheetName val="header"/>
      <sheetName val="X"/>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RGE"/>
      <sheetName val="FORM-16"/>
      <sheetName val="entitlements"/>
    </sheet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RGE"/>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count"/>
      <sheetName val="PRESFMS"/>
    </sheetNames>
    <sheetDataSet>
      <sheetData sheetId="0" refreshError="1"/>
      <sheetData sheetId="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9899"/>
    </sheetNames>
    <sheetDataSet>
      <sheetData sheetId="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vimoni"/>
      <sheetName val="Headwise TB"/>
      <sheetName val="Balancesheet"/>
      <sheetName val="CMA"/>
      <sheetName val="Adjustment of Loan"/>
      <sheetName val="Depriciation"/>
      <sheetName val="Computation"/>
      <sheetName val="liabilities"/>
      <sheetName val="Assets"/>
      <sheetName val="Earned Leave &amp; Gratuity"/>
      <sheetName val="Expenses"/>
      <sheetName val="Stock RM"/>
      <sheetName val="Stock Semi finished"/>
      <sheetName val="Sheet10"/>
      <sheetName val="Sheet1"/>
      <sheetName val="Sheet16"/>
      <sheetName val="Input"/>
      <sheetName val="b"/>
      <sheetName val="Assumptions"/>
      <sheetName val="ANNEX-I(21(B)"/>
      <sheetName val="ANNEX-J(P)"/>
      <sheetName val="ANX-D(16b)"/>
      <sheetName val="HI-TARGE"/>
      <sheetName val="VALIDATION_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
          <cell r="A1" t="str">
            <v>Vimoni (India) Private Limited</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TA"/>
    </sheetNames>
    <sheetDataSet>
      <sheetData sheetId="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 val="AANEX-L(TDS)"/>
      <sheetName val="entitl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C4">
            <v>40000</v>
          </cell>
          <cell r="D4" t="str">
            <v>SALES</v>
          </cell>
          <cell r="H4">
            <v>2010</v>
          </cell>
        </row>
        <row r="5">
          <cell r="C5">
            <v>40101</v>
          </cell>
          <cell r="D5" t="str">
            <v>FRS DOMESTIC</v>
          </cell>
          <cell r="H5">
            <v>2010</v>
          </cell>
        </row>
        <row r="6">
          <cell r="C6">
            <v>40102</v>
          </cell>
          <cell r="D6" t="str">
            <v>FRS EXPORT</v>
          </cell>
          <cell r="H6">
            <v>2730</v>
          </cell>
        </row>
        <row r="7">
          <cell r="C7">
            <v>40103</v>
          </cell>
          <cell r="D7" t="str">
            <v>EXPORT NEPAL</v>
          </cell>
          <cell r="H7">
            <v>2010</v>
          </cell>
        </row>
        <row r="8">
          <cell r="C8">
            <v>40104</v>
          </cell>
          <cell r="D8" t="str">
            <v>FRS</v>
          </cell>
          <cell r="H8">
            <v>2010</v>
          </cell>
        </row>
        <row r="9">
          <cell r="C9">
            <v>40105</v>
          </cell>
          <cell r="D9" t="str">
            <v>FRS EXPORT-GDOPL SOUTH ASIA</v>
          </cell>
          <cell r="H9">
            <v>2730</v>
          </cell>
        </row>
        <row r="10">
          <cell r="C10">
            <v>40106</v>
          </cell>
          <cell r="D10" t="str">
            <v>FRS TRADING ITEMS(PERFUME)</v>
          </cell>
          <cell r="H10">
            <v>2730</v>
          </cell>
        </row>
        <row r="11">
          <cell r="C11">
            <v>40107</v>
          </cell>
          <cell r="D11" t="str">
            <v>FRS WSIL</v>
          </cell>
          <cell r="H11">
            <v>2730</v>
          </cell>
        </row>
        <row r="12">
          <cell r="C12">
            <v>50000</v>
          </cell>
          <cell r="D12" t="str">
            <v>COST OF GOODS SOLD</v>
          </cell>
          <cell r="H12">
            <v>2020</v>
          </cell>
        </row>
        <row r="13">
          <cell r="C13">
            <v>50101</v>
          </cell>
          <cell r="D13" t="str">
            <v>EXCISE DUTY</v>
          </cell>
          <cell r="H13">
            <v>8320</v>
          </cell>
        </row>
        <row r="14">
          <cell r="C14">
            <v>50102</v>
          </cell>
          <cell r="D14" t="str">
            <v>OCTROI PAID</v>
          </cell>
          <cell r="H14">
            <v>2140</v>
          </cell>
        </row>
        <row r="15">
          <cell r="C15">
            <v>50201</v>
          </cell>
          <cell r="D15" t="str">
            <v>SDC DOMESTIC</v>
          </cell>
          <cell r="H15">
            <v>2020</v>
          </cell>
        </row>
        <row r="16">
          <cell r="C16">
            <v>50202</v>
          </cell>
          <cell r="D16" t="str">
            <v>SDC EXPORT</v>
          </cell>
          <cell r="H16">
            <v>2020</v>
          </cell>
        </row>
        <row r="17">
          <cell r="C17">
            <v>50301</v>
          </cell>
          <cell r="D17" t="str">
            <v>OTI DOMESTIC</v>
          </cell>
          <cell r="H17">
            <v>2030</v>
          </cell>
        </row>
        <row r="18">
          <cell r="C18">
            <v>50302</v>
          </cell>
          <cell r="D18" t="str">
            <v>OTI EXPORT</v>
          </cell>
          <cell r="H18">
            <v>2030</v>
          </cell>
        </row>
        <row r="19">
          <cell r="C19">
            <v>50401</v>
          </cell>
          <cell r="D19" t="str">
            <v>OVERHEAD TRANSFERED OUT</v>
          </cell>
          <cell r="H19">
            <v>2020</v>
          </cell>
        </row>
        <row r="20">
          <cell r="C20">
            <v>50501</v>
          </cell>
          <cell r="D20" t="str">
            <v>OVERHEAD IN INVENTORY CHANGE</v>
          </cell>
          <cell r="H20">
            <v>2030</v>
          </cell>
        </row>
        <row r="21">
          <cell r="C21">
            <v>50502</v>
          </cell>
          <cell r="D21" t="str">
            <v>DIRECT COST VARIANCE -PRICE</v>
          </cell>
          <cell r="H21">
            <v>9150</v>
          </cell>
        </row>
        <row r="22">
          <cell r="C22">
            <v>50503</v>
          </cell>
          <cell r="D22" t="str">
            <v>DIRECT COST VARIANCE -USAGES</v>
          </cell>
          <cell r="H22">
            <v>9150</v>
          </cell>
        </row>
        <row r="23">
          <cell r="C23">
            <v>50504</v>
          </cell>
          <cell r="D23" t="str">
            <v>DIRECT COST VARIANCE -WAGES</v>
          </cell>
          <cell r="H23">
            <v>2020</v>
          </cell>
        </row>
        <row r="24">
          <cell r="C24">
            <v>50505</v>
          </cell>
          <cell r="D24" t="str">
            <v>DIRECT COST VARIANCE -PAWER</v>
          </cell>
          <cell r="H24">
            <v>2020</v>
          </cell>
        </row>
        <row r="25">
          <cell r="C25">
            <v>50506</v>
          </cell>
          <cell r="D25" t="str">
            <v>DIRECT COST VARIANCE -PO INVOICE</v>
          </cell>
          <cell r="H25">
            <v>2020</v>
          </cell>
        </row>
        <row r="26">
          <cell r="C26">
            <v>50507</v>
          </cell>
          <cell r="D26" t="str">
            <v>STANDARD COST CHANGE VARIANCE</v>
          </cell>
          <cell r="H26">
            <v>2020</v>
          </cell>
        </row>
        <row r="27">
          <cell r="C27">
            <v>50508</v>
          </cell>
          <cell r="D27" t="str">
            <v>MISC ORDER VARIANCE</v>
          </cell>
          <cell r="H27">
            <v>2020</v>
          </cell>
        </row>
        <row r="28">
          <cell r="C28">
            <v>50509</v>
          </cell>
          <cell r="D28" t="str">
            <v>CUST PROD. VARIANCE</v>
          </cell>
          <cell r="H28">
            <v>2020</v>
          </cell>
        </row>
        <row r="29">
          <cell r="C29">
            <v>50599</v>
          </cell>
          <cell r="D29" t="str">
            <v>(INCREASE)/DECREASE IN STOCKS</v>
          </cell>
          <cell r="H29">
            <v>8320</v>
          </cell>
        </row>
        <row r="30">
          <cell r="C30">
            <v>50601</v>
          </cell>
          <cell r="D30" t="str">
            <v>LOST REVENUE</v>
          </cell>
          <cell r="H30">
            <v>2010</v>
          </cell>
        </row>
        <row r="31">
          <cell r="C31">
            <v>50602</v>
          </cell>
          <cell r="D31" t="str">
            <v>MEDIA</v>
          </cell>
          <cell r="H31">
            <v>2100</v>
          </cell>
        </row>
        <row r="32">
          <cell r="C32">
            <v>50603</v>
          </cell>
          <cell r="D32" t="str">
            <v>SALES PROMOTION</v>
          </cell>
          <cell r="H32">
            <v>2110</v>
          </cell>
        </row>
        <row r="33">
          <cell r="C33">
            <v>50604</v>
          </cell>
          <cell r="D33" t="str">
            <v>MARKET RESEARCH</v>
          </cell>
          <cell r="H33">
            <v>2130</v>
          </cell>
        </row>
        <row r="34">
          <cell r="C34">
            <v>50605</v>
          </cell>
          <cell r="D34" t="str">
            <v>LOST REVENUE(NEPAL)</v>
          </cell>
        </row>
        <row r="35">
          <cell r="C35">
            <v>50606</v>
          </cell>
          <cell r="D35" t="str">
            <v>LOST REVENUE- FREE ISSUE</v>
          </cell>
          <cell r="H35">
            <v>2020</v>
          </cell>
        </row>
        <row r="36">
          <cell r="C36">
            <v>50701</v>
          </cell>
          <cell r="D36" t="str">
            <v>COMMISSION ON EXPORT</v>
          </cell>
        </row>
        <row r="37">
          <cell r="C37">
            <v>50702</v>
          </cell>
          <cell r="D37" t="str">
            <v>FREIGHT ON EXPORT</v>
          </cell>
          <cell r="H37">
            <v>2020</v>
          </cell>
        </row>
        <row r="38">
          <cell r="C38">
            <v>50703</v>
          </cell>
          <cell r="D38" t="str">
            <v>INSURANCE ON EXPORT</v>
          </cell>
        </row>
        <row r="39">
          <cell r="C39">
            <v>50704</v>
          </cell>
          <cell r="D39" t="str">
            <v>FREIGHT ON GUK EXPORT</v>
          </cell>
        </row>
        <row r="40">
          <cell r="C40">
            <v>50705</v>
          </cell>
          <cell r="D40" t="str">
            <v>E.O.I. W/O - FA/C.WIP</v>
          </cell>
        </row>
        <row r="41">
          <cell r="C41">
            <v>50706</v>
          </cell>
          <cell r="D41" t="str">
            <v>E.O.I. OBSOLESENCE PRESTO INVENTORY</v>
          </cell>
        </row>
        <row r="42">
          <cell r="C42">
            <v>50801</v>
          </cell>
          <cell r="D42" t="str">
            <v>TAX ON PROPOSED DIVIDEND</v>
          </cell>
          <cell r="H42">
            <v>2940</v>
          </cell>
        </row>
        <row r="43">
          <cell r="C43">
            <v>50802</v>
          </cell>
          <cell r="D43" t="str">
            <v>TAX</v>
          </cell>
          <cell r="H43">
            <v>2940</v>
          </cell>
        </row>
        <row r="44">
          <cell r="C44">
            <v>50901</v>
          </cell>
          <cell r="D44" t="str">
            <v>PDE FREIGHT</v>
          </cell>
          <cell r="H44">
            <v>2140</v>
          </cell>
        </row>
        <row r="45">
          <cell r="C45">
            <v>50902</v>
          </cell>
          <cell r="D45" t="str">
            <v>PDE C&amp;FA REMUNARATION</v>
          </cell>
          <cell r="H45">
            <v>2140</v>
          </cell>
        </row>
        <row r="46">
          <cell r="C46">
            <v>50903</v>
          </cell>
          <cell r="D46" t="str">
            <v>PDE C&amp;FA OTHER EXP.</v>
          </cell>
          <cell r="H46">
            <v>2140</v>
          </cell>
        </row>
        <row r="47">
          <cell r="C47">
            <v>50904</v>
          </cell>
          <cell r="D47" t="str">
            <v>PDE -INSURANCE</v>
          </cell>
          <cell r="H47">
            <v>2140</v>
          </cell>
        </row>
        <row r="48">
          <cell r="C48">
            <v>50905</v>
          </cell>
          <cell r="D48" t="str">
            <v>PDE- PRIMARY FREIGHT</v>
          </cell>
          <cell r="H48">
            <v>2140</v>
          </cell>
        </row>
        <row r="49">
          <cell r="C49">
            <v>50906</v>
          </cell>
          <cell r="D49" t="str">
            <v>PDE - SECONDERY FREIGHT</v>
          </cell>
          <cell r="H49">
            <v>2140</v>
          </cell>
        </row>
        <row r="50">
          <cell r="C50">
            <v>60000</v>
          </cell>
          <cell r="D50" t="str">
            <v>STD COST VARIANCE</v>
          </cell>
          <cell r="H50">
            <v>2020</v>
          </cell>
        </row>
        <row r="51">
          <cell r="C51">
            <v>60060</v>
          </cell>
          <cell r="D51" t="str">
            <v>TRADE SUBSCRIPTION</v>
          </cell>
        </row>
        <row r="52">
          <cell r="C52">
            <v>60070</v>
          </cell>
          <cell r="D52" t="str">
            <v>PROFESSIONAL FEE</v>
          </cell>
        </row>
        <row r="53">
          <cell r="C53">
            <v>60071</v>
          </cell>
          <cell r="D53" t="str">
            <v>PROFESSIONAL FEE- EXCISE</v>
          </cell>
        </row>
        <row r="54">
          <cell r="C54">
            <v>60079</v>
          </cell>
          <cell r="D54" t="str">
            <v>OVER TIME</v>
          </cell>
        </row>
        <row r="55">
          <cell r="C55">
            <v>60080</v>
          </cell>
          <cell r="D55" t="str">
            <v>SALARIES</v>
          </cell>
        </row>
        <row r="56">
          <cell r="C56">
            <v>60081</v>
          </cell>
          <cell r="D56" t="str">
            <v>HOUSING</v>
          </cell>
        </row>
        <row r="57">
          <cell r="C57">
            <v>60082</v>
          </cell>
          <cell r="D57" t="str">
            <v>HOUSE MAINTENANCE</v>
          </cell>
        </row>
        <row r="58">
          <cell r="C58">
            <v>60083</v>
          </cell>
          <cell r="D58" t="str">
            <v>ATTENDANCE</v>
          </cell>
        </row>
        <row r="59">
          <cell r="C59">
            <v>60084</v>
          </cell>
          <cell r="D59" t="str">
            <v>CONVEYANCE</v>
          </cell>
        </row>
        <row r="60">
          <cell r="C60">
            <v>60085</v>
          </cell>
          <cell r="D60" t="str">
            <v>LTA</v>
          </cell>
        </row>
        <row r="61">
          <cell r="C61">
            <v>60086</v>
          </cell>
          <cell r="D61" t="str">
            <v>OTHER FRINGE</v>
          </cell>
        </row>
        <row r="62">
          <cell r="C62">
            <v>60087</v>
          </cell>
          <cell r="D62" t="str">
            <v>RENT</v>
          </cell>
        </row>
        <row r="63">
          <cell r="C63">
            <v>60088</v>
          </cell>
          <cell r="D63" t="str">
            <v>FIELD ALLOWANCE</v>
          </cell>
        </row>
        <row r="64">
          <cell r="C64">
            <v>60089</v>
          </cell>
          <cell r="D64" t="str">
            <v>HOUSE HOLD ALLOWANCE</v>
          </cell>
        </row>
        <row r="65">
          <cell r="C65">
            <v>60090</v>
          </cell>
          <cell r="D65" t="str">
            <v>SPECIAL ALLOWANCE</v>
          </cell>
        </row>
        <row r="66">
          <cell r="C66">
            <v>60092</v>
          </cell>
          <cell r="D66" t="str">
            <v>GESOP</v>
          </cell>
        </row>
        <row r="67">
          <cell r="C67">
            <v>60100</v>
          </cell>
          <cell r="D67" t="str">
            <v>OVERHEAD VARIANCE</v>
          </cell>
        </row>
        <row r="68">
          <cell r="C68">
            <v>60130</v>
          </cell>
          <cell r="D68" t="str">
            <v>PF</v>
          </cell>
        </row>
        <row r="69">
          <cell r="C69">
            <v>60180</v>
          </cell>
          <cell r="D69" t="str">
            <v>EMPLOYEE WELFARE</v>
          </cell>
        </row>
        <row r="70">
          <cell r="C70">
            <v>60181</v>
          </cell>
          <cell r="D70" t="str">
            <v>ENVIROMENT EXPENSES</v>
          </cell>
        </row>
        <row r="71">
          <cell r="C71">
            <v>60185</v>
          </cell>
          <cell r="D71" t="str">
            <v>FACTORY TRANSPORATION EXPENSES</v>
          </cell>
        </row>
        <row r="72">
          <cell r="C72">
            <v>60190</v>
          </cell>
          <cell r="D72" t="str">
            <v>CANTEEN EXPENSES</v>
          </cell>
        </row>
        <row r="73">
          <cell r="C73">
            <v>60200</v>
          </cell>
          <cell r="D73" t="str">
            <v>MEDICAL EXPENSES</v>
          </cell>
        </row>
        <row r="74">
          <cell r="C74">
            <v>60201</v>
          </cell>
          <cell r="D74" t="str">
            <v>ESI</v>
          </cell>
        </row>
        <row r="75">
          <cell r="C75">
            <v>60202</v>
          </cell>
          <cell r="D75" t="str">
            <v>GRATUITY</v>
          </cell>
        </row>
        <row r="76">
          <cell r="C76">
            <v>60203</v>
          </cell>
          <cell r="D76" t="str">
            <v>SUPERANNUATION</v>
          </cell>
        </row>
        <row r="77">
          <cell r="C77">
            <v>60204</v>
          </cell>
          <cell r="D77" t="str">
            <v>VOLUNTARY RETITEMENT ALLOWANCE</v>
          </cell>
        </row>
        <row r="78">
          <cell r="C78">
            <v>60205</v>
          </cell>
          <cell r="D78" t="str">
            <v>QUALITY CIRCLE</v>
          </cell>
        </row>
        <row r="79">
          <cell r="C79">
            <v>60210</v>
          </cell>
          <cell r="D79" t="str">
            <v>TRAINING EXPENSES</v>
          </cell>
        </row>
        <row r="80">
          <cell r="C80">
            <v>60220</v>
          </cell>
          <cell r="D80" t="str">
            <v>RECRUITMENT EXPENSES</v>
          </cell>
        </row>
        <row r="81">
          <cell r="C81">
            <v>60250</v>
          </cell>
          <cell r="D81" t="str">
            <v>TEMPORARY STAFF</v>
          </cell>
        </row>
        <row r="82">
          <cell r="C82">
            <v>60261</v>
          </cell>
          <cell r="D82" t="str">
            <v>PURCHASE SERVICES-C &amp; FA</v>
          </cell>
        </row>
        <row r="83">
          <cell r="C83">
            <v>60262</v>
          </cell>
          <cell r="D83" t="str">
            <v>WHOLE SELLER ACTIVATION EXPENSES</v>
          </cell>
        </row>
        <row r="84">
          <cell r="C84">
            <v>60263</v>
          </cell>
          <cell r="D84" t="str">
            <v>SECONDARY FIELDFORCE ACTIVATION</v>
          </cell>
        </row>
        <row r="85">
          <cell r="C85">
            <v>60264</v>
          </cell>
          <cell r="D85" t="str">
            <v>PURCHASE SERVICE -OTHERS</v>
          </cell>
        </row>
        <row r="86">
          <cell r="C86">
            <v>60265</v>
          </cell>
          <cell r="D86" t="str">
            <v>RS INCENTIVES</v>
          </cell>
        </row>
        <row r="87">
          <cell r="C87">
            <v>60300</v>
          </cell>
          <cell r="D87" t="str">
            <v>MATERIAL USAGE VARIANCE</v>
          </cell>
        </row>
        <row r="88">
          <cell r="C88">
            <v>60360</v>
          </cell>
          <cell r="D88" t="str">
            <v>CONFERENCE EXPENESE</v>
          </cell>
        </row>
        <row r="89">
          <cell r="C89">
            <v>60370</v>
          </cell>
          <cell r="D89" t="str">
            <v>RELOCATION EXPENSES</v>
          </cell>
        </row>
        <row r="90">
          <cell r="C90">
            <v>60400</v>
          </cell>
          <cell r="D90" t="str">
            <v>RENT-OFFICE</v>
          </cell>
        </row>
        <row r="91">
          <cell r="C91">
            <v>60410</v>
          </cell>
          <cell r="D91" t="str">
            <v>OFFICE ELECTRICITY</v>
          </cell>
        </row>
        <row r="92">
          <cell r="C92">
            <v>60420</v>
          </cell>
          <cell r="D92" t="str">
            <v>OFFICE WATER</v>
          </cell>
        </row>
        <row r="93">
          <cell r="C93">
            <v>60440</v>
          </cell>
          <cell r="D93" t="str">
            <v>AUTO EXPENSES</v>
          </cell>
        </row>
        <row r="94">
          <cell r="C94">
            <v>60460</v>
          </cell>
          <cell r="D94" t="str">
            <v>BAD DEBTS</v>
          </cell>
        </row>
        <row r="95">
          <cell r="C95">
            <v>60470</v>
          </cell>
          <cell r="D95" t="str">
            <v>FREE SAMPLES</v>
          </cell>
        </row>
        <row r="96">
          <cell r="C96">
            <v>60471</v>
          </cell>
          <cell r="D96" t="str">
            <v>SAMPLE FREIGHT</v>
          </cell>
        </row>
        <row r="97">
          <cell r="C97">
            <v>60480</v>
          </cell>
          <cell r="D97" t="str">
            <v>CONSUMABLES SUPPLIES</v>
          </cell>
        </row>
        <row r="98">
          <cell r="C98">
            <v>60490</v>
          </cell>
          <cell r="D98" t="str">
            <v>MAGAZINE &amp; PERIODICALS</v>
          </cell>
        </row>
        <row r="99">
          <cell r="C99">
            <v>60500</v>
          </cell>
          <cell r="D99" t="str">
            <v>OFFICE SUPPLIES</v>
          </cell>
        </row>
        <row r="100">
          <cell r="C100">
            <v>60520</v>
          </cell>
          <cell r="D100" t="str">
            <v>TELEPHONE</v>
          </cell>
        </row>
        <row r="101">
          <cell r="C101">
            <v>60530</v>
          </cell>
          <cell r="D101" t="str">
            <v>POSTAGE</v>
          </cell>
        </row>
        <row r="102">
          <cell r="C102">
            <v>60540</v>
          </cell>
          <cell r="D102" t="str">
            <v>TELEX</v>
          </cell>
        </row>
        <row r="103">
          <cell r="C103">
            <v>60570</v>
          </cell>
          <cell r="D103" t="str">
            <v>R &amp; M -FURNITURE</v>
          </cell>
        </row>
        <row r="104">
          <cell r="C104">
            <v>60580</v>
          </cell>
          <cell r="D104" t="str">
            <v>R &amp; M -OFFICE MACHINE</v>
          </cell>
        </row>
        <row r="105">
          <cell r="C105">
            <v>60590</v>
          </cell>
          <cell r="D105" t="str">
            <v>R &amp; M -AUTOMOBILE</v>
          </cell>
        </row>
        <row r="106">
          <cell r="C106">
            <v>60600</v>
          </cell>
          <cell r="D106" t="str">
            <v>R &amp; M -BUILDING</v>
          </cell>
        </row>
        <row r="107">
          <cell r="C107">
            <v>60620</v>
          </cell>
          <cell r="D107" t="str">
            <v>R &amp; M -E D P EQUIPMENT</v>
          </cell>
        </row>
        <row r="108">
          <cell r="C108">
            <v>60630</v>
          </cell>
          <cell r="D108" t="str">
            <v>R &amp; M -PLANT &amp; MACHINERY</v>
          </cell>
        </row>
        <row r="109">
          <cell r="C109">
            <v>60700</v>
          </cell>
          <cell r="D109" t="str">
            <v>PO ISSUE VARIANCE</v>
          </cell>
        </row>
        <row r="110">
          <cell r="C110">
            <v>60710</v>
          </cell>
          <cell r="D110" t="str">
            <v>ACCOMODATION -LOCAL</v>
          </cell>
        </row>
        <row r="111">
          <cell r="C111">
            <v>60720</v>
          </cell>
          <cell r="D111" t="str">
            <v>ACCOMODATION -OVERSEAS</v>
          </cell>
        </row>
        <row r="112">
          <cell r="C112">
            <v>60730</v>
          </cell>
          <cell r="D112" t="str">
            <v>TRAVELLING -LOCAL</v>
          </cell>
        </row>
        <row r="113">
          <cell r="C113">
            <v>60740</v>
          </cell>
          <cell r="D113" t="str">
            <v>TRAVELLING -OVERSEAS</v>
          </cell>
        </row>
        <row r="114">
          <cell r="C114">
            <v>60750</v>
          </cell>
          <cell r="D114" t="str">
            <v>GUEST HOUSE EXPENSES</v>
          </cell>
        </row>
        <row r="115">
          <cell r="C115">
            <v>60760</v>
          </cell>
          <cell r="D115" t="str">
            <v>VISITORS EXPENSES</v>
          </cell>
        </row>
        <row r="116">
          <cell r="C116">
            <v>60761</v>
          </cell>
          <cell r="D116" t="str">
            <v>SR. MGR. VISIT EXPENSES</v>
          </cell>
        </row>
        <row r="117">
          <cell r="C117">
            <v>60770</v>
          </cell>
          <cell r="D117" t="str">
            <v>DISCOUNT</v>
          </cell>
        </row>
        <row r="118">
          <cell r="C118">
            <v>60771</v>
          </cell>
          <cell r="D118" t="str">
            <v>RS-DISCOUNT</v>
          </cell>
        </row>
        <row r="119">
          <cell r="C119">
            <v>60800</v>
          </cell>
          <cell r="D119" t="str">
            <v>DEPRECIATION-BUILDING</v>
          </cell>
        </row>
        <row r="120">
          <cell r="C120">
            <v>60810</v>
          </cell>
          <cell r="D120" t="str">
            <v>DEPRECIATION-PALNT &amp; MACHINERY</v>
          </cell>
        </row>
        <row r="121">
          <cell r="C121">
            <v>60815</v>
          </cell>
          <cell r="D121" t="str">
            <v>DEPRECIATION-ELECT.INSTALLATION</v>
          </cell>
        </row>
        <row r="122">
          <cell r="C122">
            <v>60820</v>
          </cell>
          <cell r="D122" t="str">
            <v>DEPRECIATION-FURNITURE</v>
          </cell>
        </row>
        <row r="123">
          <cell r="C123">
            <v>60830</v>
          </cell>
          <cell r="D123" t="str">
            <v>DEPRECIATION-OFFICE MACHINE</v>
          </cell>
        </row>
        <row r="124">
          <cell r="C124">
            <v>60835</v>
          </cell>
          <cell r="D124" t="str">
            <v>DEPRECIATION-EDP EQUIPMENT</v>
          </cell>
        </row>
        <row r="125">
          <cell r="C125">
            <v>60840</v>
          </cell>
          <cell r="D125" t="str">
            <v>DEPRECIATION-AUTO</v>
          </cell>
        </row>
        <row r="126">
          <cell r="C126">
            <v>60850</v>
          </cell>
          <cell r="D126" t="str">
            <v>DEPRECIATION-LAND</v>
          </cell>
        </row>
        <row r="127">
          <cell r="C127">
            <v>60890</v>
          </cell>
          <cell r="D127" t="str">
            <v>DEVELOPMENT WORK</v>
          </cell>
        </row>
        <row r="128">
          <cell r="C128">
            <v>60895</v>
          </cell>
          <cell r="D128" t="str">
            <v>SHAVE TEST</v>
          </cell>
        </row>
        <row r="129">
          <cell r="C129">
            <v>60900</v>
          </cell>
          <cell r="D129" t="str">
            <v>INSURANCE</v>
          </cell>
        </row>
        <row r="130">
          <cell r="C130">
            <v>60901</v>
          </cell>
          <cell r="D130" t="str">
            <v>FIRE PROTECTION EXPENSES</v>
          </cell>
        </row>
        <row r="131">
          <cell r="C131">
            <v>60902</v>
          </cell>
          <cell r="D131" t="str">
            <v>PROPERTY TAX</v>
          </cell>
        </row>
        <row r="132">
          <cell r="C132">
            <v>60903</v>
          </cell>
          <cell r="D132" t="str">
            <v>LICENCE FEES</v>
          </cell>
        </row>
        <row r="133">
          <cell r="C133">
            <v>60904</v>
          </cell>
          <cell r="D133" t="str">
            <v>DONATIONS</v>
          </cell>
        </row>
        <row r="134">
          <cell r="C134">
            <v>60910</v>
          </cell>
          <cell r="D134" t="str">
            <v>RATES &amp; TAXES</v>
          </cell>
        </row>
        <row r="135">
          <cell r="C135">
            <v>60917</v>
          </cell>
          <cell r="D135" t="str">
            <v>WAREHOUSE RENT</v>
          </cell>
        </row>
        <row r="136">
          <cell r="C136">
            <v>60920</v>
          </cell>
          <cell r="D136" t="str">
            <v>STOCK SHORTAGE/DEFECTIVES</v>
          </cell>
        </row>
        <row r="137">
          <cell r="C137">
            <v>60950</v>
          </cell>
          <cell r="D137" t="str">
            <v>COVER BRIEF EXPENSES</v>
          </cell>
        </row>
        <row r="138">
          <cell r="C138">
            <v>60960</v>
          </cell>
          <cell r="D138" t="str">
            <v>SALES COMMISSION</v>
          </cell>
        </row>
        <row r="139">
          <cell r="C139">
            <v>60970</v>
          </cell>
          <cell r="D139" t="str">
            <v>BOARD MEETING EXPENSES</v>
          </cell>
        </row>
        <row r="140">
          <cell r="C140">
            <v>60971</v>
          </cell>
          <cell r="D140" t="str">
            <v>AGM/SHARE REGISTRY EXPENSES</v>
          </cell>
        </row>
        <row r="141">
          <cell r="C141">
            <v>60980</v>
          </cell>
          <cell r="D141" t="str">
            <v>RIGHT ISSUE EXPENSES</v>
          </cell>
        </row>
        <row r="142">
          <cell r="C142">
            <v>60990</v>
          </cell>
          <cell r="D142" t="str">
            <v>PROFESSIONAL TAX</v>
          </cell>
        </row>
        <row r="143">
          <cell r="C143">
            <v>60995</v>
          </cell>
          <cell r="D143" t="str">
            <v>SALES TAX EXPENSES</v>
          </cell>
        </row>
        <row r="144">
          <cell r="C144">
            <v>60996</v>
          </cell>
          <cell r="D144" t="str">
            <v>BANK CHARGES</v>
          </cell>
        </row>
        <row r="145">
          <cell r="C145">
            <v>60997</v>
          </cell>
          <cell r="D145" t="str">
            <v>BANK CHARGRS- CASH MANAGEMENT</v>
          </cell>
        </row>
        <row r="146">
          <cell r="C146">
            <v>60998</v>
          </cell>
          <cell r="D146" t="str">
            <v>VAT-MAHARASHTRA</v>
          </cell>
          <cell r="H146">
            <v>2010</v>
          </cell>
        </row>
        <row r="147">
          <cell r="C147">
            <v>60999</v>
          </cell>
          <cell r="D147" t="str">
            <v>SAVINGS</v>
          </cell>
        </row>
        <row r="148">
          <cell r="C148">
            <v>61010</v>
          </cell>
          <cell r="D148" t="str">
            <v>LOSS\PROFIT ON DISPOSAL OF ASSETS</v>
          </cell>
        </row>
        <row r="149">
          <cell r="C149">
            <v>65010</v>
          </cell>
          <cell r="D149" t="str">
            <v>AMORTISATION OF PRELM. EXP.</v>
          </cell>
          <cell r="H149">
            <v>2610</v>
          </cell>
        </row>
        <row r="150">
          <cell r="C150">
            <v>65011</v>
          </cell>
          <cell r="D150" t="str">
            <v>ROYALTY</v>
          </cell>
          <cell r="H150">
            <v>2740</v>
          </cell>
        </row>
        <row r="151">
          <cell r="C151">
            <v>70101</v>
          </cell>
          <cell r="D151" t="str">
            <v>NOIC-INCOME / INTEREST</v>
          </cell>
          <cell r="H151">
            <v>2180</v>
          </cell>
        </row>
        <row r="152">
          <cell r="C152">
            <v>70102</v>
          </cell>
          <cell r="D152" t="str">
            <v>NOIC - SCRAP SALES</v>
          </cell>
          <cell r="H152">
            <v>2180</v>
          </cell>
        </row>
        <row r="153">
          <cell r="C153">
            <v>70103</v>
          </cell>
          <cell r="D153" t="str">
            <v>NOIC-OTHER INCOME</v>
          </cell>
          <cell r="H153">
            <v>2180</v>
          </cell>
        </row>
        <row r="154">
          <cell r="C154">
            <v>70104</v>
          </cell>
          <cell r="D154" t="str">
            <v>GDOPL BRAUN-COMMON SHARE EXPENSES</v>
          </cell>
          <cell r="H154">
            <v>2160</v>
          </cell>
        </row>
        <row r="155">
          <cell r="C155">
            <v>70105</v>
          </cell>
          <cell r="D155" t="str">
            <v>GDOPL ORAL-B COMMON SHARE EXPENSES</v>
          </cell>
          <cell r="H155">
            <v>2160</v>
          </cell>
        </row>
        <row r="156">
          <cell r="C156">
            <v>70106</v>
          </cell>
          <cell r="D156" t="str">
            <v>INCOME - JOB CHARGES</v>
          </cell>
          <cell r="H156">
            <v>2730</v>
          </cell>
        </row>
        <row r="157">
          <cell r="C157">
            <v>70107</v>
          </cell>
          <cell r="D157" t="str">
            <v>INCOME -INVENTORY SOLD/DISPOSED</v>
          </cell>
          <cell r="H157">
            <v>2180</v>
          </cell>
        </row>
        <row r="158">
          <cell r="C158">
            <v>70108</v>
          </cell>
          <cell r="D158" t="str">
            <v>DIPL- COMMON SHARE EXPENSES</v>
          </cell>
          <cell r="H158">
            <v>2160</v>
          </cell>
        </row>
        <row r="159">
          <cell r="C159">
            <v>70109</v>
          </cell>
          <cell r="D159" t="str">
            <v>WSIL - COMMON SHARE EXPENSE</v>
          </cell>
          <cell r="H159">
            <v>2160</v>
          </cell>
        </row>
        <row r="160">
          <cell r="C160">
            <v>70110</v>
          </cell>
          <cell r="D160" t="str">
            <v>INCOME - EXPORT INCENTIVE</v>
          </cell>
        </row>
        <row r="161">
          <cell r="C161">
            <v>70111</v>
          </cell>
          <cell r="D161" t="str">
            <v>INCOME (INTEREST)- INTER COMPANY ICD</v>
          </cell>
          <cell r="H161">
            <v>2750</v>
          </cell>
        </row>
        <row r="162">
          <cell r="C162">
            <v>70600</v>
          </cell>
          <cell r="D162" t="str">
            <v>COMMISSION EXPENSE</v>
          </cell>
        </row>
        <row r="163">
          <cell r="C163">
            <v>71000</v>
          </cell>
          <cell r="D163" t="str">
            <v>RESOURCE DIRECT LAB</v>
          </cell>
        </row>
        <row r="164">
          <cell r="C164">
            <v>71100</v>
          </cell>
          <cell r="D164" t="str">
            <v>RESOURCE OVERHEAD</v>
          </cell>
        </row>
        <row r="165">
          <cell r="C165">
            <v>71200</v>
          </cell>
          <cell r="D165" t="str">
            <v>APPLIED LABOUR</v>
          </cell>
        </row>
        <row r="166">
          <cell r="C166">
            <v>71300</v>
          </cell>
          <cell r="D166" t="str">
            <v>APPLIED OVRHEAD</v>
          </cell>
        </row>
        <row r="167">
          <cell r="C167">
            <v>73500</v>
          </cell>
          <cell r="D167" t="str">
            <v>FREIGHT</v>
          </cell>
        </row>
        <row r="168">
          <cell r="C168">
            <v>80101</v>
          </cell>
          <cell r="D168" t="str">
            <v>INTEREST TERM LOAN-BANKS</v>
          </cell>
          <cell r="H168">
            <v>2550</v>
          </cell>
        </row>
        <row r="169">
          <cell r="C169">
            <v>80102</v>
          </cell>
          <cell r="D169" t="str">
            <v>INTEREST WORKING CAPITAL</v>
          </cell>
          <cell r="H169">
            <v>2550</v>
          </cell>
        </row>
        <row r="170">
          <cell r="C170">
            <v>80103</v>
          </cell>
          <cell r="D170" t="str">
            <v>INTEREST OTHER</v>
          </cell>
          <cell r="H170">
            <v>2550</v>
          </cell>
        </row>
        <row r="171">
          <cell r="C171">
            <v>80104</v>
          </cell>
          <cell r="D171" t="str">
            <v>INTEREST TERM LOAN-INSTITUTIONS</v>
          </cell>
          <cell r="H171">
            <v>2550</v>
          </cell>
        </row>
        <row r="172">
          <cell r="C172">
            <v>80105</v>
          </cell>
          <cell r="D172" t="str">
            <v>INTEREST SUPPLIER CREDIT</v>
          </cell>
          <cell r="H172">
            <v>2550</v>
          </cell>
        </row>
        <row r="173">
          <cell r="C173">
            <v>80106</v>
          </cell>
          <cell r="D173" t="str">
            <v>INTEREST-ICD INTER COMPANY</v>
          </cell>
          <cell r="H173">
            <v>2750</v>
          </cell>
        </row>
        <row r="174">
          <cell r="C174">
            <v>80107</v>
          </cell>
          <cell r="D174" t="str">
            <v>INTEREST - OFF SHORE FUNDING</v>
          </cell>
          <cell r="H174">
            <v>2750</v>
          </cell>
        </row>
        <row r="175">
          <cell r="C175">
            <v>80108</v>
          </cell>
          <cell r="D175" t="str">
            <v>INTEREST-IDBI/ICICI DPC</v>
          </cell>
          <cell r="H175">
            <v>2550</v>
          </cell>
        </row>
        <row r="176">
          <cell r="C176">
            <v>80109</v>
          </cell>
          <cell r="D176" t="str">
            <v>INTEREST-ECB GILLETTE USA</v>
          </cell>
          <cell r="H176">
            <v>2750</v>
          </cell>
        </row>
        <row r="177">
          <cell r="C177">
            <v>80110</v>
          </cell>
          <cell r="D177" t="str">
            <v>INTEREST ICD THIRD PARTY</v>
          </cell>
          <cell r="H177">
            <v>2550</v>
          </cell>
        </row>
        <row r="178">
          <cell r="C178">
            <v>80111</v>
          </cell>
          <cell r="D178" t="str">
            <v>INTEREST ON COMMERCIAL PAPER</v>
          </cell>
          <cell r="H178">
            <v>2550</v>
          </cell>
        </row>
        <row r="179">
          <cell r="C179">
            <v>80112</v>
          </cell>
          <cell r="D179" t="str">
            <v>INTEREST ECB GILLETTE(RS)</v>
          </cell>
          <cell r="H179">
            <v>2750</v>
          </cell>
        </row>
        <row r="180">
          <cell r="C180">
            <v>90100</v>
          </cell>
          <cell r="D180" t="str">
            <v>MATERIAL PRODUCT DEVLOP. COST</v>
          </cell>
          <cell r="H180">
            <v>2020</v>
          </cell>
        </row>
        <row r="181">
          <cell r="C181">
            <v>90101</v>
          </cell>
          <cell r="D181" t="str">
            <v>DIRECT LABOUR</v>
          </cell>
          <cell r="H181">
            <v>2020</v>
          </cell>
        </row>
        <row r="182">
          <cell r="C182">
            <v>90102</v>
          </cell>
          <cell r="D182" t="str">
            <v>INDIRECT LABOUR</v>
          </cell>
          <cell r="H182">
            <v>2020</v>
          </cell>
        </row>
        <row r="183">
          <cell r="C183">
            <v>90103</v>
          </cell>
          <cell r="D183" t="str">
            <v>SUGGRSTION AWARD</v>
          </cell>
          <cell r="H183">
            <v>2020</v>
          </cell>
        </row>
        <row r="184">
          <cell r="C184">
            <v>90104</v>
          </cell>
          <cell r="D184" t="str">
            <v>SUPPLIES</v>
          </cell>
          <cell r="H184">
            <v>2020</v>
          </cell>
        </row>
        <row r="185">
          <cell r="C185">
            <v>90105</v>
          </cell>
          <cell r="D185" t="str">
            <v>SPARES</v>
          </cell>
          <cell r="H185">
            <v>2020</v>
          </cell>
        </row>
        <row r="186">
          <cell r="C186">
            <v>90106</v>
          </cell>
          <cell r="D186" t="str">
            <v>MISC. SUPPLIES</v>
          </cell>
          <cell r="H186">
            <v>2020</v>
          </cell>
        </row>
        <row r="187">
          <cell r="C187">
            <v>90107</v>
          </cell>
          <cell r="D187" t="str">
            <v>ELECTRICITY</v>
          </cell>
          <cell r="H187">
            <v>2020</v>
          </cell>
        </row>
        <row r="188">
          <cell r="C188">
            <v>90108</v>
          </cell>
          <cell r="D188" t="str">
            <v>REPAIRS &amp; MAINT. P &amp; M</v>
          </cell>
          <cell r="H188">
            <v>2020</v>
          </cell>
        </row>
        <row r="189">
          <cell r="C189">
            <v>90109</v>
          </cell>
          <cell r="D189" t="str">
            <v>Q.C.COST</v>
          </cell>
          <cell r="H189">
            <v>2020</v>
          </cell>
        </row>
        <row r="190">
          <cell r="C190">
            <v>90110</v>
          </cell>
          <cell r="D190" t="str">
            <v>TRANSPORATION</v>
          </cell>
          <cell r="H190">
            <v>2020</v>
          </cell>
        </row>
        <row r="191">
          <cell r="C191">
            <v>90111</v>
          </cell>
          <cell r="D191" t="str">
            <v>JOB COST</v>
          </cell>
          <cell r="H191">
            <v>2020</v>
          </cell>
        </row>
        <row r="192">
          <cell r="C192">
            <v>90112</v>
          </cell>
          <cell r="D192" t="str">
            <v>RETIREMENT-COMPENSATION</v>
          </cell>
          <cell r="H192">
            <v>2710</v>
          </cell>
        </row>
        <row r="193">
          <cell r="C193">
            <v>90113</v>
          </cell>
          <cell r="D193" t="str">
            <v>RETIREMENT LEAVE ENCASHMENT</v>
          </cell>
          <cell r="H193">
            <v>2710</v>
          </cell>
        </row>
        <row r="194">
          <cell r="C194">
            <v>90114</v>
          </cell>
          <cell r="D194" t="str">
            <v>RETIREMENT GRATUITY</v>
          </cell>
          <cell r="H194">
            <v>2710</v>
          </cell>
        </row>
        <row r="195">
          <cell r="C195">
            <v>90115</v>
          </cell>
          <cell r="D195" t="str">
            <v>RETIREMENT EXGRATIA</v>
          </cell>
          <cell r="H195">
            <v>2710</v>
          </cell>
        </row>
        <row r="196">
          <cell r="C196">
            <v>90116</v>
          </cell>
          <cell r="D196" t="str">
            <v>RETIREMENT OTHERS</v>
          </cell>
          <cell r="H196">
            <v>2710</v>
          </cell>
        </row>
        <row r="197">
          <cell r="C197">
            <v>90117</v>
          </cell>
          <cell r="D197" t="str">
            <v>RELOCATION-BHIWADI</v>
          </cell>
          <cell r="H197">
            <v>2710</v>
          </cell>
        </row>
        <row r="198">
          <cell r="C198">
            <v>90118</v>
          </cell>
          <cell r="D198" t="str">
            <v>RELOCATION-OTHER PROJECTS</v>
          </cell>
          <cell r="H198">
            <v>2710</v>
          </cell>
        </row>
        <row r="199">
          <cell r="C199">
            <v>90119</v>
          </cell>
          <cell r="D199" t="str">
            <v>INVENTORY WRITE OFF</v>
          </cell>
          <cell r="H199">
            <v>2020</v>
          </cell>
        </row>
        <row r="200">
          <cell r="C200">
            <v>90120</v>
          </cell>
          <cell r="D200" t="str">
            <v>REALIGNMENT RELOCATION - ASSETS</v>
          </cell>
          <cell r="H200">
            <v>2710</v>
          </cell>
        </row>
        <row r="201">
          <cell r="C201">
            <v>90121</v>
          </cell>
          <cell r="D201" t="str">
            <v>REALIGNMENT-COST OF INVENTORY SOLD</v>
          </cell>
          <cell r="H201">
            <v>2710</v>
          </cell>
        </row>
        <row r="202">
          <cell r="C202">
            <v>90122</v>
          </cell>
          <cell r="D202" t="str">
            <v>REALIGNMENT-INVENTORY SALES VALUE</v>
          </cell>
          <cell r="H202">
            <v>2710</v>
          </cell>
        </row>
        <row r="203">
          <cell r="C203">
            <v>90123</v>
          </cell>
          <cell r="D203" t="str">
            <v>REALIGNMENT-COST OF ASSETS SOLD</v>
          </cell>
          <cell r="H203">
            <v>2710</v>
          </cell>
        </row>
        <row r="204">
          <cell r="C204">
            <v>90124</v>
          </cell>
          <cell r="D204" t="str">
            <v>CONSUMPTION - TRADE FREE</v>
          </cell>
          <cell r="H204">
            <v>2010</v>
          </cell>
        </row>
        <row r="205">
          <cell r="C205">
            <v>90125</v>
          </cell>
          <cell r="D205" t="str">
            <v>CONSUMPTION- DAMAGE STOCK</v>
          </cell>
          <cell r="H205">
            <v>2020</v>
          </cell>
        </row>
        <row r="206">
          <cell r="C206">
            <v>90130</v>
          </cell>
          <cell r="D206" t="str">
            <v>RAW MATERIAL CONSUMED</v>
          </cell>
          <cell r="H206">
            <v>2020</v>
          </cell>
        </row>
        <row r="207">
          <cell r="C207">
            <v>90131</v>
          </cell>
          <cell r="D207" t="str">
            <v>SPARES &amp; STORES CONSUMED</v>
          </cell>
          <cell r="H207">
            <v>2020</v>
          </cell>
        </row>
        <row r="208">
          <cell r="C208">
            <v>90132</v>
          </cell>
          <cell r="D208" t="str">
            <v>DIRECT LABOUR ( CONT PF &amp; GRATUITY )</v>
          </cell>
          <cell r="H208">
            <v>2020</v>
          </cell>
        </row>
        <row r="209">
          <cell r="C209">
            <v>90133</v>
          </cell>
          <cell r="D209" t="str">
            <v>DIRECT LABOUTR ( TRAVEL &amp; CONVEYANCE )</v>
          </cell>
          <cell r="H209">
            <v>2020</v>
          </cell>
        </row>
        <row r="210">
          <cell r="C210">
            <v>90134</v>
          </cell>
          <cell r="D210" t="str">
            <v>LEASE CHARGES</v>
          </cell>
          <cell r="H210">
            <v>2765</v>
          </cell>
        </row>
        <row r="211">
          <cell r="C211">
            <v>99990</v>
          </cell>
          <cell r="D211" t="str">
            <v>EXCHANGE VARIANCE - THIRD PARTY</v>
          </cell>
          <cell r="H211">
            <v>2510</v>
          </cell>
        </row>
        <row r="212">
          <cell r="C212">
            <v>99992</v>
          </cell>
          <cell r="D212" t="str">
            <v>CONSUMPTION- TRADING ITEMS</v>
          </cell>
          <cell r="H212">
            <v>2021</v>
          </cell>
        </row>
        <row r="213">
          <cell r="C213">
            <v>99993</v>
          </cell>
          <cell r="D213" t="str">
            <v>PROJECT/CAPEX ADJUSTMENT</v>
          </cell>
        </row>
        <row r="214">
          <cell r="C214">
            <v>99994</v>
          </cell>
          <cell r="D214" t="str">
            <v>CONSUMPTION</v>
          </cell>
          <cell r="H214">
            <v>2020</v>
          </cell>
        </row>
        <row r="215">
          <cell r="C215">
            <v>99995</v>
          </cell>
          <cell r="D215" t="str">
            <v>EXCHANGE VARIANCE- INTER CO.</v>
          </cell>
          <cell r="H215">
            <v>2020</v>
          </cell>
        </row>
        <row r="216">
          <cell r="C216">
            <v>99996</v>
          </cell>
          <cell r="D216" t="str">
            <v>ERROR SUSPENSE - STATSTICAL</v>
          </cell>
          <cell r="H216">
            <v>2020</v>
          </cell>
        </row>
        <row r="217">
          <cell r="C217">
            <v>99997</v>
          </cell>
          <cell r="D217" t="str">
            <v>ERROR SUSPENSE - MEMO</v>
          </cell>
          <cell r="H217">
            <v>2020</v>
          </cell>
        </row>
        <row r="218">
          <cell r="C218">
            <v>99998</v>
          </cell>
          <cell r="D218" t="str">
            <v>ROUNDINF OFF</v>
          </cell>
          <cell r="H218">
            <v>2020</v>
          </cell>
        </row>
        <row r="219">
          <cell r="C219">
            <v>99999</v>
          </cell>
          <cell r="D219" t="str">
            <v>ERROR SUSPENSE ACCOUNT</v>
          </cell>
          <cell r="H219">
            <v>2020</v>
          </cell>
        </row>
        <row r="220">
          <cell r="C220">
            <v>9999</v>
          </cell>
          <cell r="D220" t="str">
            <v>Error Suspense Account</v>
          </cell>
          <cell r="H220">
            <v>2020</v>
          </cell>
        </row>
        <row r="221">
          <cell r="C221">
            <v>10101</v>
          </cell>
          <cell r="D221" t="str">
            <v>CASH</v>
          </cell>
          <cell r="H221">
            <v>8000</v>
          </cell>
        </row>
        <row r="222">
          <cell r="C222">
            <v>10102</v>
          </cell>
          <cell r="D222" t="str">
            <v>CHEQUES / DD IN HAND</v>
          </cell>
          <cell r="H222">
            <v>8000</v>
          </cell>
        </row>
        <row r="223">
          <cell r="C223">
            <v>10103</v>
          </cell>
          <cell r="D223" t="str">
            <v>MARGIN MONEY</v>
          </cell>
          <cell r="H223">
            <v>8010</v>
          </cell>
        </row>
        <row r="224">
          <cell r="C224">
            <v>10104</v>
          </cell>
          <cell r="D224" t="str">
            <v>STAMPS IN HAND</v>
          </cell>
          <cell r="H224">
            <v>8000</v>
          </cell>
        </row>
        <row r="225">
          <cell r="C225">
            <v>10201</v>
          </cell>
          <cell r="D225" t="str">
            <v>STATE BANK OF INDIA</v>
          </cell>
          <cell r="H225">
            <v>8000</v>
          </cell>
        </row>
        <row r="226">
          <cell r="C226">
            <v>10202</v>
          </cell>
          <cell r="D226" t="str">
            <v>PUNJAB NATIONAL BANK</v>
          </cell>
          <cell r="H226">
            <v>8000</v>
          </cell>
        </row>
        <row r="227">
          <cell r="C227">
            <v>10203</v>
          </cell>
          <cell r="D227" t="str">
            <v>OTHER NON OPERATIVE BANK</v>
          </cell>
          <cell r="H227">
            <v>8000</v>
          </cell>
        </row>
        <row r="228">
          <cell r="C228">
            <v>10204</v>
          </cell>
          <cell r="D228" t="str">
            <v>DEPOSIT- BANK</v>
          </cell>
          <cell r="H228">
            <v>8000</v>
          </cell>
        </row>
        <row r="229">
          <cell r="C229">
            <v>10205</v>
          </cell>
          <cell r="D229" t="str">
            <v>BANK OF INDIA (DIVIDEND A/C)</v>
          </cell>
          <cell r="H229">
            <v>8000</v>
          </cell>
        </row>
        <row r="230">
          <cell r="C230">
            <v>10206</v>
          </cell>
          <cell r="D230" t="str">
            <v>CITI BANK - DIVIDEND A/C (97-98)</v>
          </cell>
          <cell r="H230">
            <v>8000</v>
          </cell>
        </row>
        <row r="231">
          <cell r="C231">
            <v>10207</v>
          </cell>
          <cell r="D231" t="str">
            <v>STATE BANK OF BIKANER &amp; JAIPUR</v>
          </cell>
          <cell r="H231">
            <v>8000</v>
          </cell>
        </row>
        <row r="232">
          <cell r="C232">
            <v>10208</v>
          </cell>
          <cell r="D232" t="str">
            <v>SBBJ-DIVIDEND A/C</v>
          </cell>
          <cell r="H232">
            <v>8000</v>
          </cell>
        </row>
        <row r="233">
          <cell r="C233">
            <v>10209</v>
          </cell>
          <cell r="D233" t="str">
            <v>PNB - MONEY REFUND A/C</v>
          </cell>
          <cell r="H233">
            <v>8000</v>
          </cell>
        </row>
        <row r="234">
          <cell r="C234">
            <v>10210</v>
          </cell>
          <cell r="D234" t="str">
            <v>PNB-DIVIDEND A/C</v>
          </cell>
          <cell r="H234">
            <v>8000</v>
          </cell>
        </row>
        <row r="235">
          <cell r="C235">
            <v>10211</v>
          </cell>
          <cell r="D235" t="str">
            <v>PNB- CUSTOM(DRAWBACK)</v>
          </cell>
          <cell r="H235">
            <v>8000</v>
          </cell>
        </row>
        <row r="236">
          <cell r="C236">
            <v>10212</v>
          </cell>
          <cell r="D236" t="str">
            <v>CANARA BANK - DIVIDEND A/C</v>
          </cell>
          <cell r="H236">
            <v>8000</v>
          </cell>
        </row>
        <row r="237">
          <cell r="C237">
            <v>10213</v>
          </cell>
          <cell r="D237" t="str">
            <v>BANK OF AMERICA- COLLECTION</v>
          </cell>
          <cell r="H237">
            <v>8000</v>
          </cell>
        </row>
        <row r="238">
          <cell r="C238">
            <v>10214</v>
          </cell>
          <cell r="D238" t="str">
            <v>SCB -  COLLECTION</v>
          </cell>
          <cell r="H238">
            <v>8000</v>
          </cell>
        </row>
        <row r="239">
          <cell r="C239">
            <v>10215</v>
          </cell>
          <cell r="D239" t="str">
            <v>CITI BANK- DIVIDEND A/C(DEC98)</v>
          </cell>
          <cell r="H239">
            <v>8000</v>
          </cell>
        </row>
        <row r="240">
          <cell r="C240">
            <v>10301</v>
          </cell>
          <cell r="D240" t="str">
            <v>DEBTORS- EXPORT</v>
          </cell>
          <cell r="H240">
            <v>8050</v>
          </cell>
        </row>
        <row r="241">
          <cell r="C241">
            <v>10302</v>
          </cell>
          <cell r="D241" t="str">
            <v>DEBTORS- RSO</v>
          </cell>
          <cell r="H241">
            <v>8050</v>
          </cell>
        </row>
        <row r="242">
          <cell r="C242">
            <v>10303</v>
          </cell>
          <cell r="D242" t="str">
            <v>DEBTORS- SCRAP SALES</v>
          </cell>
          <cell r="H242">
            <v>8051</v>
          </cell>
        </row>
        <row r="243">
          <cell r="C243">
            <v>10304</v>
          </cell>
          <cell r="D243" t="str">
            <v>DEBTORS-CSD</v>
          </cell>
          <cell r="H243">
            <v>8050</v>
          </cell>
        </row>
        <row r="244">
          <cell r="C244">
            <v>10305</v>
          </cell>
          <cell r="D244" t="str">
            <v>DEBTORS-OTHERS</v>
          </cell>
          <cell r="H244">
            <v>8050</v>
          </cell>
        </row>
        <row r="245">
          <cell r="C245">
            <v>10306</v>
          </cell>
          <cell r="D245" t="str">
            <v>DEBTORS/ADVANCE-DOUBTFUL DEBTS</v>
          </cell>
          <cell r="H245">
            <v>8050</v>
          </cell>
        </row>
        <row r="246">
          <cell r="C246">
            <v>10307</v>
          </cell>
          <cell r="D246" t="str">
            <v>DEBTORS-GDOPL-BRAUN DIVISION</v>
          </cell>
          <cell r="H246">
            <v>8315</v>
          </cell>
        </row>
        <row r="247">
          <cell r="C247">
            <v>10308</v>
          </cell>
          <cell r="D247" t="str">
            <v>DEBTORS-GDOPL-SA</v>
          </cell>
          <cell r="H247">
            <v>8315</v>
          </cell>
        </row>
        <row r="248">
          <cell r="C248">
            <v>10309</v>
          </cell>
          <cell r="D248" t="str">
            <v>DEBTORS-RIALTO ENT.</v>
          </cell>
          <cell r="H248">
            <v>8050</v>
          </cell>
        </row>
        <row r="249">
          <cell r="C249">
            <v>10310</v>
          </cell>
          <cell r="D249" t="str">
            <v>DEBTORS- NEPAL</v>
          </cell>
          <cell r="H249">
            <v>8050</v>
          </cell>
        </row>
        <row r="250">
          <cell r="C250">
            <v>10311</v>
          </cell>
          <cell r="D250" t="str">
            <v>DEBTORS - WSIL</v>
          </cell>
          <cell r="H250">
            <v>8315</v>
          </cell>
        </row>
        <row r="251">
          <cell r="C251">
            <v>10401</v>
          </cell>
          <cell r="D251" t="str">
            <v>RSO A/C</v>
          </cell>
          <cell r="H251">
            <v>8315</v>
          </cell>
        </row>
        <row r="252">
          <cell r="C252">
            <v>10402</v>
          </cell>
          <cell r="D252" t="str">
            <v>RSO A/C BHIWADI/OKHLA</v>
          </cell>
          <cell r="H252">
            <v>8315</v>
          </cell>
        </row>
        <row r="253">
          <cell r="C253">
            <v>10403</v>
          </cell>
          <cell r="D253" t="str">
            <v>RSO A/C -GDOPL</v>
          </cell>
          <cell r="H253">
            <v>8315</v>
          </cell>
        </row>
        <row r="254">
          <cell r="C254">
            <v>10501</v>
          </cell>
          <cell r="D254" t="str">
            <v>INVESTMENT</v>
          </cell>
          <cell r="H254">
            <v>8020</v>
          </cell>
        </row>
        <row r="255">
          <cell r="C255">
            <v>10601</v>
          </cell>
          <cell r="D255" t="str">
            <v>ADVANCE-STAFF</v>
          </cell>
          <cell r="H255">
            <v>8500</v>
          </cell>
        </row>
        <row r="256">
          <cell r="C256">
            <v>10602</v>
          </cell>
          <cell r="D256" t="str">
            <v>ADVANCE-MOTORISATION</v>
          </cell>
          <cell r="H256">
            <v>8500</v>
          </cell>
        </row>
        <row r="257">
          <cell r="C257">
            <v>10603</v>
          </cell>
          <cell r="D257" t="str">
            <v>ADVANCE-EXCISE</v>
          </cell>
          <cell r="H257">
            <v>8500</v>
          </cell>
        </row>
        <row r="258">
          <cell r="C258">
            <v>10604</v>
          </cell>
          <cell r="D258" t="str">
            <v>ADVANCE-EXCISE ANCILLIARIES</v>
          </cell>
          <cell r="H258">
            <v>8160</v>
          </cell>
        </row>
        <row r="259">
          <cell r="C259">
            <v>10605</v>
          </cell>
          <cell r="D259" t="str">
            <v>ADVANCE-INCOME TAX</v>
          </cell>
          <cell r="H259">
            <v>8500</v>
          </cell>
        </row>
        <row r="260">
          <cell r="C260">
            <v>10606</v>
          </cell>
          <cell r="D260" t="str">
            <v>ADVANCE LICENCE</v>
          </cell>
          <cell r="H260">
            <v>8500</v>
          </cell>
        </row>
        <row r="261">
          <cell r="C261">
            <v>10607</v>
          </cell>
          <cell r="D261" t="str">
            <v>CLAIMS RECOVERABLE -INSURANCE</v>
          </cell>
          <cell r="H261">
            <v>8500</v>
          </cell>
        </row>
        <row r="262">
          <cell r="C262">
            <v>10608</v>
          </cell>
          <cell r="D262" t="str">
            <v>CLAIMS RECOVERABLE EXPORT INC.</v>
          </cell>
          <cell r="H262">
            <v>8500</v>
          </cell>
        </row>
        <row r="263">
          <cell r="C263">
            <v>10609</v>
          </cell>
          <cell r="D263" t="str">
            <v>CLAIMS RECOVERABLE -OTHER</v>
          </cell>
          <cell r="H263">
            <v>8500</v>
          </cell>
        </row>
        <row r="264">
          <cell r="C264">
            <v>10610</v>
          </cell>
          <cell r="D264" t="str">
            <v>ADVANCE - RIGHT ISSUE LOAN</v>
          </cell>
        </row>
        <row r="265">
          <cell r="C265">
            <v>10611</v>
          </cell>
          <cell r="D265" t="str">
            <v>DEBENTURE MONEY RECEIVABLE</v>
          </cell>
        </row>
        <row r="266">
          <cell r="C266">
            <v>10612</v>
          </cell>
          <cell r="D266" t="str">
            <v>ADVANCE SALES TAX</v>
          </cell>
          <cell r="H266">
            <v>8500</v>
          </cell>
        </row>
        <row r="267">
          <cell r="C267">
            <v>10613</v>
          </cell>
          <cell r="D267" t="str">
            <v>ADVANCE-SIL /DEPB</v>
          </cell>
          <cell r="H267">
            <v>8500</v>
          </cell>
        </row>
        <row r="268">
          <cell r="C268">
            <v>10614</v>
          </cell>
          <cell r="D268" t="str">
            <v>RIGHT ISSUE - INTEREST RECOVERABLE</v>
          </cell>
        </row>
        <row r="269">
          <cell r="C269">
            <v>10615</v>
          </cell>
          <cell r="D269" t="str">
            <v>ADVANCE - CITI DINERS</v>
          </cell>
          <cell r="H269">
            <v>8500</v>
          </cell>
        </row>
        <row r="270">
          <cell r="C270">
            <v>10616</v>
          </cell>
          <cell r="D270" t="str">
            <v>ADVANCE-OKHLA(OTHERS)</v>
          </cell>
        </row>
        <row r="271">
          <cell r="C271">
            <v>10617</v>
          </cell>
          <cell r="D271" t="str">
            <v>ADVANCE-RELOCATION</v>
          </cell>
        </row>
        <row r="272">
          <cell r="C272">
            <v>10618</v>
          </cell>
          <cell r="D272" t="str">
            <v>INTER COMPANY-GDOPL-BRAUN DIVISION</v>
          </cell>
          <cell r="H272">
            <v>8315</v>
          </cell>
        </row>
        <row r="273">
          <cell r="C273">
            <v>10619</v>
          </cell>
          <cell r="D273" t="str">
            <v>INTER COMPANY-GDOPL-ORAL B DIVISION</v>
          </cell>
          <cell r="H273">
            <v>8315</v>
          </cell>
        </row>
        <row r="274">
          <cell r="C274">
            <v>10620</v>
          </cell>
          <cell r="D274" t="str">
            <v>INTER COMPANY-GDOPL-SOUTH ASIA DIV</v>
          </cell>
          <cell r="H274">
            <v>8315</v>
          </cell>
        </row>
        <row r="275">
          <cell r="C275">
            <v>10621</v>
          </cell>
          <cell r="D275" t="str">
            <v>INTER COMPANY-GDOPL-PARKER DIVISION</v>
          </cell>
          <cell r="H275">
            <v>8315</v>
          </cell>
        </row>
        <row r="276">
          <cell r="C276">
            <v>10622</v>
          </cell>
          <cell r="D276" t="str">
            <v>INTER COMPANY - DURACELL</v>
          </cell>
          <cell r="H276">
            <v>8315</v>
          </cell>
        </row>
        <row r="277">
          <cell r="C277">
            <v>10623</v>
          </cell>
          <cell r="D277" t="str">
            <v>INTER COMPANY- GIPL</v>
          </cell>
          <cell r="H277">
            <v>8315</v>
          </cell>
        </row>
        <row r="278">
          <cell r="C278">
            <v>10624</v>
          </cell>
          <cell r="D278" t="str">
            <v>INTER COMPANY- WSIL</v>
          </cell>
          <cell r="H278">
            <v>8315</v>
          </cell>
        </row>
        <row r="279">
          <cell r="C279">
            <v>10625</v>
          </cell>
          <cell r="D279" t="str">
            <v>INTER CO.- BRAUN INDIA PVT.LTD</v>
          </cell>
          <cell r="H279">
            <v>8315</v>
          </cell>
        </row>
        <row r="280">
          <cell r="C280">
            <v>10626</v>
          </cell>
          <cell r="D280" t="str">
            <v>GILLETTE INDIA P LTD. - FALSH</v>
          </cell>
          <cell r="H280">
            <v>8315</v>
          </cell>
        </row>
        <row r="281">
          <cell r="C281">
            <v>10627</v>
          </cell>
          <cell r="D281" t="str">
            <v>INTER CO A/C- ICD DIPL</v>
          </cell>
          <cell r="H281">
            <v>8315</v>
          </cell>
        </row>
        <row r="282">
          <cell r="C282">
            <v>10628</v>
          </cell>
          <cell r="D282" t="str">
            <v>INTER CO A/C ICD WSIL</v>
          </cell>
          <cell r="H282">
            <v>8315</v>
          </cell>
        </row>
        <row r="283">
          <cell r="C283">
            <v>10632</v>
          </cell>
          <cell r="D283" t="str">
            <v>TDS RECOVERABLE</v>
          </cell>
          <cell r="H283">
            <v>8051</v>
          </cell>
        </row>
        <row r="284">
          <cell r="C284">
            <v>10633</v>
          </cell>
          <cell r="D284" t="str">
            <v>SALES TAX RECOVERABLE</v>
          </cell>
          <cell r="H284">
            <v>8051</v>
          </cell>
        </row>
        <row r="285">
          <cell r="C285">
            <v>10651</v>
          </cell>
          <cell r="D285" t="str">
            <v>GILLETTE MIDDLE EAST(DUBAI)</v>
          </cell>
          <cell r="H285">
            <v>9405</v>
          </cell>
        </row>
        <row r="286">
          <cell r="C286">
            <v>10652</v>
          </cell>
          <cell r="D286" t="str">
            <v>GILLETTE EGYPT SAE</v>
          </cell>
          <cell r="H286">
            <v>9405</v>
          </cell>
        </row>
        <row r="287">
          <cell r="C287">
            <v>10653</v>
          </cell>
          <cell r="D287" t="str">
            <v>GILLETTE FSU(PETERSBURG)</v>
          </cell>
          <cell r="H287">
            <v>9405</v>
          </cell>
        </row>
        <row r="288">
          <cell r="C288">
            <v>10654</v>
          </cell>
          <cell r="D288" t="str">
            <v>GILLETTE SOUTH AFRICA</v>
          </cell>
          <cell r="H288">
            <v>9405</v>
          </cell>
        </row>
        <row r="289">
          <cell r="C289">
            <v>10655</v>
          </cell>
          <cell r="D289" t="str">
            <v>GILLETTE UK</v>
          </cell>
          <cell r="H289">
            <v>9405</v>
          </cell>
        </row>
        <row r="290">
          <cell r="C290">
            <v>10656</v>
          </cell>
          <cell r="D290" t="str">
            <v>GILLETTE SINGAPORE</v>
          </cell>
          <cell r="H290">
            <v>9405</v>
          </cell>
        </row>
        <row r="291">
          <cell r="C291">
            <v>10657</v>
          </cell>
          <cell r="D291" t="str">
            <v>GILLETTE RUSSIA</v>
          </cell>
          <cell r="H291">
            <v>9405</v>
          </cell>
        </row>
        <row r="292">
          <cell r="C292">
            <v>10701</v>
          </cell>
          <cell r="D292" t="str">
            <v>PREPAID EXPENSES-LEASE</v>
          </cell>
          <cell r="H292">
            <v>8160</v>
          </cell>
        </row>
        <row r="293">
          <cell r="C293">
            <v>10702</v>
          </cell>
          <cell r="D293" t="str">
            <v>PREPAID EXPENESE-INSURANCE</v>
          </cell>
          <cell r="H293">
            <v>8160</v>
          </cell>
        </row>
        <row r="294">
          <cell r="C294">
            <v>10703</v>
          </cell>
          <cell r="D294" t="str">
            <v>PREPAID INTEREST-COMMERCIAL PAPER</v>
          </cell>
          <cell r="H294">
            <v>8160</v>
          </cell>
        </row>
        <row r="295">
          <cell r="C295">
            <v>10704</v>
          </cell>
          <cell r="D295" t="str">
            <v>PREPAID EXPENSES-OTHERS</v>
          </cell>
          <cell r="H295">
            <v>8160</v>
          </cell>
        </row>
        <row r="296">
          <cell r="C296">
            <v>10705</v>
          </cell>
          <cell r="D296" t="str">
            <v>PREPAID EXPENSES-INSURANCE IMPORT</v>
          </cell>
          <cell r="H296">
            <v>8160</v>
          </cell>
        </row>
        <row r="297">
          <cell r="C297">
            <v>10801</v>
          </cell>
          <cell r="D297" t="str">
            <v>SECURITY DEPOSITS-LEASE</v>
          </cell>
          <cell r="H297">
            <v>8500</v>
          </cell>
        </row>
        <row r="298">
          <cell r="C298">
            <v>10802</v>
          </cell>
          <cell r="D298" t="str">
            <v>SECURITY DEPOSITS-TELEPHONE</v>
          </cell>
          <cell r="H298">
            <v>8500</v>
          </cell>
        </row>
        <row r="299">
          <cell r="C299">
            <v>10803</v>
          </cell>
          <cell r="D299" t="str">
            <v>SECURITY DEPOSITS-ELECTRICITY</v>
          </cell>
          <cell r="H299">
            <v>8500</v>
          </cell>
        </row>
        <row r="300">
          <cell r="C300">
            <v>10804</v>
          </cell>
          <cell r="D300" t="str">
            <v>SECURITY DEPOSITS-OTHERS</v>
          </cell>
          <cell r="H300">
            <v>8500</v>
          </cell>
        </row>
        <row r="301">
          <cell r="C301">
            <v>10805</v>
          </cell>
          <cell r="D301" t="str">
            <v>CUSTOM DEPOSIT(SVB)</v>
          </cell>
          <cell r="H301">
            <v>8500</v>
          </cell>
        </row>
        <row r="302">
          <cell r="C302">
            <v>10901</v>
          </cell>
          <cell r="D302" t="str">
            <v>INVENTORY RAW MATERIAL</v>
          </cell>
          <cell r="H302">
            <v>8100</v>
          </cell>
        </row>
        <row r="303">
          <cell r="C303">
            <v>10902</v>
          </cell>
          <cell r="D303" t="str">
            <v>INVENTORY SPARES</v>
          </cell>
          <cell r="H303">
            <v>8100</v>
          </cell>
        </row>
        <row r="304">
          <cell r="C304">
            <v>10903</v>
          </cell>
          <cell r="D304" t="str">
            <v>INVENTORY SUPPLIES</v>
          </cell>
          <cell r="H304">
            <v>8100</v>
          </cell>
        </row>
        <row r="305">
          <cell r="C305">
            <v>10904</v>
          </cell>
          <cell r="D305" t="str">
            <v>INVENTORY OCL</v>
          </cell>
          <cell r="H305">
            <v>8100</v>
          </cell>
        </row>
        <row r="306">
          <cell r="C306">
            <v>10905</v>
          </cell>
          <cell r="D306" t="str">
            <v>INVENTORY PACKING MATERIAL</v>
          </cell>
          <cell r="H306">
            <v>8100</v>
          </cell>
        </row>
        <row r="307">
          <cell r="C307">
            <v>10906</v>
          </cell>
          <cell r="D307" t="str">
            <v>INVENTORY INWARD FREIGHT</v>
          </cell>
          <cell r="H307">
            <v>8100</v>
          </cell>
        </row>
        <row r="308">
          <cell r="C308">
            <v>10907</v>
          </cell>
          <cell r="D308" t="str">
            <v>INVENTORY MISC.SUPPLIES</v>
          </cell>
          <cell r="H308">
            <v>8100</v>
          </cell>
        </row>
        <row r="309">
          <cell r="C309">
            <v>10908</v>
          </cell>
          <cell r="D309" t="str">
            <v>INVENTORY JOB COST</v>
          </cell>
          <cell r="H309">
            <v>8100</v>
          </cell>
        </row>
        <row r="310">
          <cell r="C310">
            <v>10909</v>
          </cell>
          <cell r="D310" t="str">
            <v>INVENTORY TRADING ITEMS</v>
          </cell>
          <cell r="H310">
            <v>8121</v>
          </cell>
        </row>
        <row r="311">
          <cell r="C311">
            <v>10910</v>
          </cell>
          <cell r="D311" t="str">
            <v>ANCILLIARY COST</v>
          </cell>
          <cell r="H311">
            <v>2020</v>
          </cell>
        </row>
        <row r="312">
          <cell r="C312">
            <v>10911</v>
          </cell>
          <cell r="D312" t="str">
            <v>IMPORTED RAW MATERIAL</v>
          </cell>
          <cell r="H312">
            <v>8100</v>
          </cell>
        </row>
        <row r="313">
          <cell r="C313">
            <v>10912</v>
          </cell>
          <cell r="D313" t="str">
            <v>IMPORTED SPARES</v>
          </cell>
          <cell r="H313">
            <v>8100</v>
          </cell>
        </row>
        <row r="314">
          <cell r="C314">
            <v>10913</v>
          </cell>
          <cell r="D314" t="str">
            <v>IMPORTED SUPPLIES</v>
          </cell>
          <cell r="H314">
            <v>8100</v>
          </cell>
        </row>
        <row r="315">
          <cell r="C315">
            <v>10914</v>
          </cell>
          <cell r="D315" t="str">
            <v>IMPORT CONTROLL A/C</v>
          </cell>
          <cell r="H315">
            <v>8160</v>
          </cell>
        </row>
        <row r="316">
          <cell r="C316">
            <v>10915</v>
          </cell>
          <cell r="D316" t="str">
            <v>MODVAT CREDIT</v>
          </cell>
          <cell r="H316">
            <v>8160</v>
          </cell>
        </row>
        <row r="317">
          <cell r="C317">
            <v>10916</v>
          </cell>
          <cell r="D317" t="str">
            <v>FREIGHT ON IMPORTED ITEMS</v>
          </cell>
          <cell r="H317">
            <v>8120</v>
          </cell>
        </row>
        <row r="318">
          <cell r="C318">
            <v>10917</v>
          </cell>
          <cell r="D318" t="str">
            <v>INVENTORY INTER UNIT (BHW)</v>
          </cell>
          <cell r="H318">
            <v>8120</v>
          </cell>
        </row>
        <row r="319">
          <cell r="C319">
            <v>10918</v>
          </cell>
          <cell r="D319" t="str">
            <v>IMPORT CONTROL-PROJECTS(BRAUN)</v>
          </cell>
          <cell r="H319">
            <v>8120</v>
          </cell>
        </row>
        <row r="320">
          <cell r="C320">
            <v>10919</v>
          </cell>
          <cell r="D320" t="str">
            <v>IMPORT CONTROL-PORJECTS(ORAL-B)</v>
          </cell>
          <cell r="H320">
            <v>8120</v>
          </cell>
        </row>
        <row r="321">
          <cell r="C321">
            <v>10920</v>
          </cell>
          <cell r="D321" t="str">
            <v>INVENTORY TRADING ITEMS(PERFUME)</v>
          </cell>
          <cell r="H321">
            <v>8121</v>
          </cell>
        </row>
        <row r="322">
          <cell r="C322">
            <v>10925</v>
          </cell>
          <cell r="D322" t="str">
            <v>GOODS IN TRANSIT</v>
          </cell>
          <cell r="H322">
            <v>8160</v>
          </cell>
        </row>
        <row r="323">
          <cell r="C323">
            <v>11001</v>
          </cell>
          <cell r="D323" t="str">
            <v>W I P DIRECT COST</v>
          </cell>
          <cell r="H323">
            <v>8110</v>
          </cell>
        </row>
        <row r="324">
          <cell r="C324">
            <v>11101</v>
          </cell>
          <cell r="D324" t="str">
            <v>FG DIRECT COST</v>
          </cell>
          <cell r="H324">
            <v>8120</v>
          </cell>
        </row>
        <row r="325">
          <cell r="C325">
            <v>11201</v>
          </cell>
          <cell r="D325" t="str">
            <v>LAND-PURCHASE PRICE</v>
          </cell>
          <cell r="H325">
            <v>8400</v>
          </cell>
        </row>
        <row r="326">
          <cell r="C326">
            <v>11202</v>
          </cell>
          <cell r="D326" t="str">
            <v>BUILDINGS-COST</v>
          </cell>
          <cell r="H326">
            <v>8410</v>
          </cell>
        </row>
        <row r="327">
          <cell r="C327">
            <v>11203</v>
          </cell>
          <cell r="D327" t="str">
            <v>MACHINERY-PLANT &amp; MACHINERY</v>
          </cell>
          <cell r="H327">
            <v>8420</v>
          </cell>
        </row>
        <row r="328">
          <cell r="C328">
            <v>11204</v>
          </cell>
          <cell r="D328" t="str">
            <v>MACHINERY-INSTALLATION COSTS</v>
          </cell>
          <cell r="H328">
            <v>8420</v>
          </cell>
        </row>
        <row r="329">
          <cell r="C329">
            <v>11205</v>
          </cell>
          <cell r="D329" t="str">
            <v>MACHINERY-MOULDS</v>
          </cell>
          <cell r="H329">
            <v>8420</v>
          </cell>
        </row>
        <row r="330">
          <cell r="C330">
            <v>11206</v>
          </cell>
          <cell r="D330" t="str">
            <v>EQUIPMENTS-AUTOS</v>
          </cell>
          <cell r="H330">
            <v>8420</v>
          </cell>
        </row>
        <row r="331">
          <cell r="C331">
            <v>11207</v>
          </cell>
          <cell r="D331" t="str">
            <v>EQUIPMENTS-FURNITURE/FIXTURE</v>
          </cell>
          <cell r="H331">
            <v>8420</v>
          </cell>
        </row>
        <row r="332">
          <cell r="C332">
            <v>11208</v>
          </cell>
          <cell r="D332" t="str">
            <v>EQUIPMENTS-OFFICE MACHINES</v>
          </cell>
          <cell r="H332">
            <v>8420</v>
          </cell>
        </row>
        <row r="333">
          <cell r="C333">
            <v>11209</v>
          </cell>
          <cell r="D333" t="str">
            <v>EQUIPMENTS-E D P EQUIPMENTS</v>
          </cell>
          <cell r="H333">
            <v>8420</v>
          </cell>
        </row>
        <row r="334">
          <cell r="C334">
            <v>11210</v>
          </cell>
          <cell r="D334" t="str">
            <v>D/E EXPENSION-BUILDING</v>
          </cell>
          <cell r="H334">
            <v>8420</v>
          </cell>
        </row>
        <row r="335">
          <cell r="C335">
            <v>11211</v>
          </cell>
          <cell r="D335" t="str">
            <v>D/E EXPENSION-PLANT &amp; MACHINERY</v>
          </cell>
          <cell r="H335">
            <v>8420</v>
          </cell>
        </row>
        <row r="336">
          <cell r="C336">
            <v>11212</v>
          </cell>
          <cell r="D336" t="str">
            <v>D/E EXPENSION-INSTALLATION COSTS</v>
          </cell>
          <cell r="H336">
            <v>8420</v>
          </cell>
        </row>
        <row r="337">
          <cell r="C337">
            <v>11213</v>
          </cell>
          <cell r="D337" t="str">
            <v>D/E EXPENSION-MOULDS</v>
          </cell>
          <cell r="H337">
            <v>8420</v>
          </cell>
        </row>
        <row r="338">
          <cell r="C338">
            <v>11214</v>
          </cell>
          <cell r="D338" t="str">
            <v>NEW PROJECTS-BUILDINGS</v>
          </cell>
          <cell r="H338">
            <v>8420</v>
          </cell>
        </row>
        <row r="339">
          <cell r="C339">
            <v>11215</v>
          </cell>
          <cell r="D339" t="str">
            <v>NEW PROJECTS-PLANT &amp; MACHINERY</v>
          </cell>
          <cell r="H339">
            <v>8420</v>
          </cell>
        </row>
        <row r="340">
          <cell r="C340">
            <v>11216</v>
          </cell>
          <cell r="D340" t="str">
            <v>NEW PROJECTS-INSTALLATIO COSTS</v>
          </cell>
          <cell r="H340">
            <v>8420</v>
          </cell>
        </row>
        <row r="341">
          <cell r="C341">
            <v>11217</v>
          </cell>
          <cell r="D341" t="str">
            <v>NEW PROJECT-MOULDS</v>
          </cell>
          <cell r="H341">
            <v>8420</v>
          </cell>
        </row>
        <row r="342">
          <cell r="C342">
            <v>11218</v>
          </cell>
          <cell r="D342" t="str">
            <v>CAPITAL ADVANCE</v>
          </cell>
        </row>
        <row r="343">
          <cell r="C343">
            <v>11219</v>
          </cell>
          <cell r="D343" t="str">
            <v>CAPITAL WIP</v>
          </cell>
          <cell r="H343">
            <v>8420</v>
          </cell>
        </row>
        <row r="344">
          <cell r="C344">
            <v>11220</v>
          </cell>
          <cell r="D344" t="str">
            <v>CAPITAL WIP PROJECT</v>
          </cell>
          <cell r="H344">
            <v>8420</v>
          </cell>
        </row>
        <row r="345">
          <cell r="C345">
            <v>11221</v>
          </cell>
          <cell r="D345" t="str">
            <v>CAPITAL WIP HO PROJECT</v>
          </cell>
        </row>
        <row r="346">
          <cell r="C346">
            <v>11222</v>
          </cell>
          <cell r="D346" t="str">
            <v>REALIGNMENT - RELOCATION</v>
          </cell>
        </row>
        <row r="347">
          <cell r="C347">
            <v>11223</v>
          </cell>
          <cell r="D347" t="str">
            <v>REALIGNMENT - REFURBISHMENT</v>
          </cell>
        </row>
        <row r="348">
          <cell r="C348">
            <v>11301</v>
          </cell>
          <cell r="D348" t="str">
            <v>DEPRE.PROVISION-ELEC.INSTALLATION</v>
          </cell>
        </row>
        <row r="349">
          <cell r="C349">
            <v>11302</v>
          </cell>
          <cell r="D349" t="str">
            <v>DEPRE.PROVISION-BUILDINGS</v>
          </cell>
          <cell r="H349">
            <v>8440</v>
          </cell>
        </row>
        <row r="350">
          <cell r="C350">
            <v>11303</v>
          </cell>
          <cell r="D350" t="str">
            <v>DEPRE.PROVISION-PLANT &amp; MACHINERY</v>
          </cell>
          <cell r="H350">
            <v>8440</v>
          </cell>
        </row>
        <row r="351">
          <cell r="C351">
            <v>11304</v>
          </cell>
          <cell r="D351" t="str">
            <v>DEPRE.PROVISION-AUTOS</v>
          </cell>
          <cell r="H351">
            <v>8440</v>
          </cell>
        </row>
        <row r="352">
          <cell r="C352">
            <v>11305</v>
          </cell>
          <cell r="D352" t="str">
            <v>DEPRE.PROVISION-FURNITURE/FIXTURE</v>
          </cell>
          <cell r="H352">
            <v>8440</v>
          </cell>
        </row>
        <row r="353">
          <cell r="C353">
            <v>11306</v>
          </cell>
          <cell r="D353" t="str">
            <v>DEPRE.PROVISION-OFFICE MACHINE</v>
          </cell>
          <cell r="H353">
            <v>8440</v>
          </cell>
        </row>
        <row r="354">
          <cell r="C354">
            <v>11307</v>
          </cell>
          <cell r="D354" t="str">
            <v>DEPRE.PROVISION-E.D.P.EQUIPMENT</v>
          </cell>
          <cell r="H354">
            <v>8440</v>
          </cell>
        </row>
        <row r="355">
          <cell r="C355">
            <v>11308</v>
          </cell>
          <cell r="D355" t="str">
            <v>DEPRE.PROVISION-LAND LEASE</v>
          </cell>
          <cell r="H355">
            <v>8440</v>
          </cell>
        </row>
        <row r="356">
          <cell r="C356">
            <v>11401</v>
          </cell>
          <cell r="D356" t="str">
            <v>INTANGIBLE ASSETS- PRE. EXP.</v>
          </cell>
          <cell r="H356">
            <v>8520</v>
          </cell>
        </row>
        <row r="357">
          <cell r="C357">
            <v>11402</v>
          </cell>
          <cell r="D357" t="str">
            <v>EXCHANGE DIFF. ON LONG TERM ADV.</v>
          </cell>
        </row>
        <row r="358">
          <cell r="C358">
            <v>12300</v>
          </cell>
          <cell r="D358" t="str">
            <v>INVENTORY</v>
          </cell>
        </row>
        <row r="359">
          <cell r="C359">
            <v>12400</v>
          </cell>
          <cell r="D359" t="str">
            <v>CUSTOMER PROD WIP</v>
          </cell>
        </row>
        <row r="360">
          <cell r="C360">
            <v>12500</v>
          </cell>
          <cell r="D360" t="str">
            <v>EXTERNAL WIP</v>
          </cell>
        </row>
        <row r="361">
          <cell r="C361">
            <v>20100</v>
          </cell>
          <cell r="D361" t="str">
            <v>UNVOUCHERED AP</v>
          </cell>
        </row>
        <row r="362">
          <cell r="C362">
            <v>20101</v>
          </cell>
          <cell r="D362" t="str">
            <v>STANDARD CHARTERED BANK</v>
          </cell>
          <cell r="H362">
            <v>9010</v>
          </cell>
        </row>
        <row r="363">
          <cell r="C363">
            <v>20102</v>
          </cell>
          <cell r="D363" t="str">
            <v>STANDARD CHARTERED BANK- HO A/C</v>
          </cell>
          <cell r="H363">
            <v>9010</v>
          </cell>
        </row>
        <row r="364">
          <cell r="C364">
            <v>20103</v>
          </cell>
          <cell r="D364" t="str">
            <v>BANK OF INDIA</v>
          </cell>
          <cell r="H364">
            <v>9010</v>
          </cell>
        </row>
        <row r="365">
          <cell r="C365">
            <v>20104</v>
          </cell>
          <cell r="D365" t="str">
            <v>CITI BANK</v>
          </cell>
          <cell r="H365">
            <v>9010</v>
          </cell>
        </row>
        <row r="366">
          <cell r="C366">
            <v>20105</v>
          </cell>
          <cell r="D366" t="str">
            <v>STATE BANK OF BIKANER JAIPUR</v>
          </cell>
          <cell r="H366">
            <v>9010</v>
          </cell>
        </row>
        <row r="367">
          <cell r="C367">
            <v>20106</v>
          </cell>
          <cell r="D367" t="str">
            <v>PACKING CREDIT</v>
          </cell>
          <cell r="H367">
            <v>9010</v>
          </cell>
        </row>
        <row r="368">
          <cell r="C368">
            <v>20107</v>
          </cell>
          <cell r="D368" t="str">
            <v>DEUTSCHE BANK</v>
          </cell>
          <cell r="H368">
            <v>9010</v>
          </cell>
        </row>
        <row r="369">
          <cell r="C369">
            <v>20108</v>
          </cell>
          <cell r="D369" t="str">
            <v>SUPPLIERS CREDIT</v>
          </cell>
          <cell r="H369">
            <v>9030</v>
          </cell>
        </row>
        <row r="370">
          <cell r="C370">
            <v>20109</v>
          </cell>
          <cell r="D370" t="str">
            <v>DEBENTURES A/C</v>
          </cell>
          <cell r="H370">
            <v>9010</v>
          </cell>
        </row>
        <row r="371">
          <cell r="C371">
            <v>20110</v>
          </cell>
          <cell r="D371" t="str">
            <v>BANK OF AMERICA</v>
          </cell>
          <cell r="H371">
            <v>9010</v>
          </cell>
        </row>
        <row r="372">
          <cell r="C372">
            <v>20111</v>
          </cell>
          <cell r="D372" t="str">
            <v>PUNJAB NATIONAL BANK</v>
          </cell>
          <cell r="H372">
            <v>9010</v>
          </cell>
        </row>
        <row r="373">
          <cell r="C373">
            <v>20112</v>
          </cell>
          <cell r="D373" t="str">
            <v>CASH MANAGEMENT CITI A/C</v>
          </cell>
          <cell r="H373">
            <v>9010</v>
          </cell>
        </row>
        <row r="374">
          <cell r="C374">
            <v>20113</v>
          </cell>
          <cell r="D374" t="str">
            <v>CASH MANAGEMENT-HO CITI A/C</v>
          </cell>
          <cell r="H374">
            <v>9010</v>
          </cell>
        </row>
        <row r="375">
          <cell r="C375">
            <v>20125</v>
          </cell>
          <cell r="D375" t="str">
            <v>BANK OF AMERICA</v>
          </cell>
          <cell r="H375">
            <v>8000</v>
          </cell>
        </row>
        <row r="376">
          <cell r="C376">
            <v>20201</v>
          </cell>
          <cell r="D376" t="str">
            <v>LONG TERM LOAN UCO</v>
          </cell>
          <cell r="H376">
            <v>9010</v>
          </cell>
        </row>
        <row r="377">
          <cell r="C377">
            <v>20202</v>
          </cell>
          <cell r="D377" t="str">
            <v>LONG TERM LOAN BOI</v>
          </cell>
          <cell r="H377">
            <v>9010</v>
          </cell>
        </row>
        <row r="378">
          <cell r="C378">
            <v>20203</v>
          </cell>
          <cell r="D378" t="str">
            <v>WORKING CAP. TERM LOAN</v>
          </cell>
          <cell r="H378">
            <v>9010</v>
          </cell>
        </row>
        <row r="379">
          <cell r="C379">
            <v>20204</v>
          </cell>
          <cell r="D379" t="str">
            <v>COMMERCIAL PAPERS</v>
          </cell>
          <cell r="H379">
            <v>9010</v>
          </cell>
        </row>
        <row r="380">
          <cell r="C380">
            <v>20250</v>
          </cell>
          <cell r="D380" t="str">
            <v>LONG TERM LOANS IFCI RE LOAN</v>
          </cell>
          <cell r="H380">
            <v>9010</v>
          </cell>
        </row>
        <row r="381">
          <cell r="C381">
            <v>20251</v>
          </cell>
          <cell r="D381" t="str">
            <v>LONG TERM LOANS IDBI RE LOAN</v>
          </cell>
          <cell r="H381">
            <v>9010</v>
          </cell>
        </row>
        <row r="382">
          <cell r="C382">
            <v>20252</v>
          </cell>
          <cell r="D382" t="str">
            <v>LONG TERM LOANS ICICI RE LOAN</v>
          </cell>
          <cell r="H382">
            <v>9010</v>
          </cell>
        </row>
        <row r="383">
          <cell r="C383">
            <v>20253</v>
          </cell>
          <cell r="D383" t="str">
            <v>LONG TERM LOANS ICICI RE TIDE</v>
          </cell>
          <cell r="H383">
            <v>9010</v>
          </cell>
        </row>
        <row r="384">
          <cell r="C384">
            <v>20254</v>
          </cell>
          <cell r="D384" t="str">
            <v>LONG TERM LOANS ICICI (II)</v>
          </cell>
          <cell r="H384">
            <v>9010</v>
          </cell>
        </row>
        <row r="385">
          <cell r="C385">
            <v>20255</v>
          </cell>
          <cell r="D385" t="str">
            <v>LONG TERM LOAN ICICI-DPC</v>
          </cell>
          <cell r="H385">
            <v>9010</v>
          </cell>
        </row>
        <row r="386">
          <cell r="C386">
            <v>20256</v>
          </cell>
          <cell r="D386" t="str">
            <v>LONG TERM LOAN IDBI-DPC</v>
          </cell>
          <cell r="H386">
            <v>9010</v>
          </cell>
        </row>
        <row r="387">
          <cell r="C387">
            <v>20257</v>
          </cell>
          <cell r="D387" t="str">
            <v>BRIDGE LOAN-DEUTSCHE BANK</v>
          </cell>
          <cell r="H387">
            <v>9010</v>
          </cell>
        </row>
        <row r="388">
          <cell r="C388">
            <v>20258</v>
          </cell>
          <cell r="D388" t="str">
            <v>INTER CORPORATE LOAN -GIPL</v>
          </cell>
          <cell r="H388">
            <v>9405</v>
          </cell>
        </row>
        <row r="389">
          <cell r="C389">
            <v>20259</v>
          </cell>
          <cell r="D389" t="str">
            <v>INTER CORPORATE LOAN-GDOPL</v>
          </cell>
          <cell r="H389">
            <v>9405</v>
          </cell>
        </row>
        <row r="390">
          <cell r="C390">
            <v>20260</v>
          </cell>
          <cell r="D390" t="str">
            <v>ECB-GILLETTE USA</v>
          </cell>
          <cell r="H390">
            <v>9405</v>
          </cell>
        </row>
        <row r="391">
          <cell r="C391">
            <v>20261</v>
          </cell>
          <cell r="D391" t="str">
            <v>SHORT TERM LOAN-BOA</v>
          </cell>
          <cell r="H391">
            <v>9010</v>
          </cell>
        </row>
        <row r="392">
          <cell r="C392">
            <v>20262</v>
          </cell>
          <cell r="D392" t="str">
            <v>ICD- ICICI</v>
          </cell>
          <cell r="H392">
            <v>9010</v>
          </cell>
        </row>
        <row r="393">
          <cell r="C393">
            <v>20263</v>
          </cell>
          <cell r="D393" t="str">
            <v>ICD - THERMAX</v>
          </cell>
          <cell r="H393">
            <v>9010</v>
          </cell>
        </row>
        <row r="394">
          <cell r="C394">
            <v>20265</v>
          </cell>
          <cell r="D394" t="str">
            <v>ECB -GILLETTE USA(RS)</v>
          </cell>
          <cell r="H394">
            <v>9405</v>
          </cell>
        </row>
        <row r="395">
          <cell r="C395">
            <v>20301</v>
          </cell>
          <cell r="D395" t="str">
            <v>ACCRUED LIAB INTEREST SCB</v>
          </cell>
          <cell r="H395">
            <v>9010</v>
          </cell>
        </row>
        <row r="396">
          <cell r="C396">
            <v>20302</v>
          </cell>
          <cell r="D396" t="str">
            <v>ACCRUED LIAB INTEREST UCO</v>
          </cell>
          <cell r="H396">
            <v>9010</v>
          </cell>
        </row>
        <row r="397">
          <cell r="C397">
            <v>20303</v>
          </cell>
          <cell r="D397" t="str">
            <v>ACCRUED LIAB INTEREST BOI</v>
          </cell>
          <cell r="H397">
            <v>9010</v>
          </cell>
        </row>
        <row r="398">
          <cell r="C398">
            <v>20304</v>
          </cell>
          <cell r="D398" t="str">
            <v>ACCRUED LIAB INTEREST CITI</v>
          </cell>
          <cell r="H398">
            <v>9010</v>
          </cell>
        </row>
        <row r="399">
          <cell r="C399">
            <v>20305</v>
          </cell>
          <cell r="D399" t="str">
            <v>ACCRUED LIAB INTEREST-ICD</v>
          </cell>
          <cell r="H399">
            <v>9010</v>
          </cell>
        </row>
        <row r="400">
          <cell r="C400">
            <v>20350</v>
          </cell>
          <cell r="D400" t="str">
            <v>ACCRUED LIAB INTEREST IFCI</v>
          </cell>
          <cell r="H400">
            <v>9010</v>
          </cell>
        </row>
        <row r="401">
          <cell r="C401">
            <v>20351</v>
          </cell>
          <cell r="D401" t="str">
            <v>ACCURED LIAB INTEREST IDBI</v>
          </cell>
          <cell r="H401">
            <v>9010</v>
          </cell>
        </row>
        <row r="402">
          <cell r="C402">
            <v>20352</v>
          </cell>
          <cell r="D402" t="str">
            <v>ACCRUED LIAB INTEREST ICICI</v>
          </cell>
          <cell r="H402">
            <v>9010</v>
          </cell>
        </row>
        <row r="403">
          <cell r="C403">
            <v>20353</v>
          </cell>
          <cell r="D403" t="str">
            <v>ACCRUED LIAB INTEREST ICICI RE TIDE</v>
          </cell>
          <cell r="H403">
            <v>9010</v>
          </cell>
        </row>
        <row r="404">
          <cell r="C404">
            <v>20354</v>
          </cell>
          <cell r="D404" t="str">
            <v>ACCRUED LIAB INTEREST ICICI (II)</v>
          </cell>
          <cell r="H404">
            <v>9010</v>
          </cell>
        </row>
        <row r="405">
          <cell r="C405">
            <v>20355</v>
          </cell>
          <cell r="D405" t="str">
            <v>ACCRUED LIAB INTEREST SBBJ</v>
          </cell>
          <cell r="H405">
            <v>9010</v>
          </cell>
        </row>
        <row r="406">
          <cell r="C406">
            <v>20356</v>
          </cell>
          <cell r="D406" t="str">
            <v>ACCURED LIAB INTEREST SUPP.CREDIT</v>
          </cell>
          <cell r="H406">
            <v>9030</v>
          </cell>
        </row>
        <row r="407">
          <cell r="C407">
            <v>20357</v>
          </cell>
          <cell r="D407" t="str">
            <v>ACCURED LIAB INTEREST-DEUTSCHE</v>
          </cell>
          <cell r="H407">
            <v>9010</v>
          </cell>
        </row>
        <row r="408">
          <cell r="C408">
            <v>20358</v>
          </cell>
          <cell r="D408" t="str">
            <v>ACCURED LIAB INTEREST-BANK OF AMRIC</v>
          </cell>
          <cell r="H408">
            <v>9010</v>
          </cell>
        </row>
        <row r="409">
          <cell r="C409">
            <v>20359</v>
          </cell>
          <cell r="D409" t="str">
            <v>ACCRUED LIAB INTEREST-ICICI-DPC</v>
          </cell>
          <cell r="H409">
            <v>9010</v>
          </cell>
        </row>
        <row r="410">
          <cell r="C410">
            <v>20360</v>
          </cell>
          <cell r="D410" t="str">
            <v>ACCRUED LIAB INTEREST-IDBI-DPC</v>
          </cell>
          <cell r="H410">
            <v>9010</v>
          </cell>
        </row>
        <row r="411">
          <cell r="C411">
            <v>20361</v>
          </cell>
          <cell r="D411" t="str">
            <v>ACCRUED LIAB INTEREST-OFF SHORE</v>
          </cell>
          <cell r="H411">
            <v>9010</v>
          </cell>
        </row>
        <row r="412">
          <cell r="C412">
            <v>20362</v>
          </cell>
          <cell r="D412" t="str">
            <v>ACCURED LIAB INTEREST-ECB GILL(USA)</v>
          </cell>
          <cell r="H412">
            <v>9405</v>
          </cell>
        </row>
        <row r="413">
          <cell r="C413">
            <v>20363</v>
          </cell>
          <cell r="D413" t="str">
            <v>ACCURED LIAB INTEREST-ECB(RS)</v>
          </cell>
          <cell r="H413">
            <v>9405</v>
          </cell>
        </row>
        <row r="414">
          <cell r="C414">
            <v>20401</v>
          </cell>
          <cell r="D414" t="str">
            <v>LONG TERM ADVANCE (EXPORT)</v>
          </cell>
        </row>
        <row r="415">
          <cell r="C415">
            <v>20402</v>
          </cell>
          <cell r="D415" t="str">
            <v>EXPORT ADVANCE-SOUTH ASIA</v>
          </cell>
        </row>
        <row r="416">
          <cell r="C416">
            <v>20403</v>
          </cell>
          <cell r="D416" t="str">
            <v>ADVANCE AGAINST SUPPLIES</v>
          </cell>
        </row>
        <row r="417">
          <cell r="C417">
            <v>20425</v>
          </cell>
          <cell r="D417" t="str">
            <v>IMP.SUPPLIERS- GILLETTE UK</v>
          </cell>
          <cell r="H417">
            <v>9405</v>
          </cell>
        </row>
        <row r="418">
          <cell r="C418">
            <v>20426</v>
          </cell>
          <cell r="D418" t="str">
            <v>IMP.SUPPLIERS- THE GILLETTE CO.</v>
          </cell>
          <cell r="H418">
            <v>9405</v>
          </cell>
        </row>
        <row r="419">
          <cell r="C419">
            <v>20427</v>
          </cell>
          <cell r="D419" t="str">
            <v>IMP.SUPPL.-THE GILLETTE CO.-SENSOR</v>
          </cell>
          <cell r="H419">
            <v>9405</v>
          </cell>
        </row>
        <row r="420">
          <cell r="C420">
            <v>20428</v>
          </cell>
          <cell r="D420" t="str">
            <v>IMP. SUPPLIERS-GILLETTE UK- SENSOR</v>
          </cell>
          <cell r="H420">
            <v>9405</v>
          </cell>
        </row>
        <row r="421">
          <cell r="C421">
            <v>20429</v>
          </cell>
          <cell r="D421" t="str">
            <v>IMP.SUPPL-GILLETTE DO BRASIL FILIAL</v>
          </cell>
          <cell r="H421">
            <v>9405</v>
          </cell>
        </row>
        <row r="422">
          <cell r="C422">
            <v>20430</v>
          </cell>
          <cell r="D422" t="str">
            <v>IMP.SUPP.-GILLETTE DO BRASIL LTDA</v>
          </cell>
          <cell r="H422">
            <v>9405</v>
          </cell>
        </row>
        <row r="423">
          <cell r="C423">
            <v>20431</v>
          </cell>
          <cell r="D423" t="str">
            <v>IMP.SUPPLIERS - GILLETTE M</v>
          </cell>
          <cell r="H423">
            <v>9405</v>
          </cell>
        </row>
        <row r="424">
          <cell r="C424">
            <v>20432</v>
          </cell>
          <cell r="D424" t="str">
            <v>IMP. SUPPLIERS- AVESTA SHEFFIELD</v>
          </cell>
          <cell r="H424">
            <v>9030</v>
          </cell>
        </row>
        <row r="425">
          <cell r="C425">
            <v>20433</v>
          </cell>
          <cell r="D425" t="str">
            <v>IMP.SUPPLIERS- CARBORUNDUM</v>
          </cell>
          <cell r="H425">
            <v>9030</v>
          </cell>
        </row>
        <row r="426">
          <cell r="C426">
            <v>20434</v>
          </cell>
          <cell r="D426" t="str">
            <v>IMP.SUPPLIERS- GULF AGENCY</v>
          </cell>
          <cell r="H426">
            <v>9030</v>
          </cell>
        </row>
        <row r="427">
          <cell r="C427">
            <v>20435</v>
          </cell>
          <cell r="D427" t="str">
            <v>IMP.SUPPLIERS- CITO PRODUCTS,USA</v>
          </cell>
          <cell r="H427">
            <v>9030</v>
          </cell>
        </row>
        <row r="428">
          <cell r="C428">
            <v>20436</v>
          </cell>
          <cell r="D428" t="str">
            <v>IMP. SUPPLIERS- APEX MACHINE USA</v>
          </cell>
          <cell r="H428">
            <v>9030</v>
          </cell>
        </row>
        <row r="429">
          <cell r="C429">
            <v>20437</v>
          </cell>
          <cell r="D429" t="str">
            <v>IMP. SUPPLIERS- SCANDIA PACK M/C</v>
          </cell>
          <cell r="H429">
            <v>9030</v>
          </cell>
        </row>
        <row r="430">
          <cell r="C430">
            <v>20438</v>
          </cell>
          <cell r="D430" t="str">
            <v>IMP. SUPPLIERS- UCB FILMS PLC</v>
          </cell>
          <cell r="H430">
            <v>9030</v>
          </cell>
        </row>
        <row r="431">
          <cell r="C431">
            <v>20439</v>
          </cell>
          <cell r="D431" t="str">
            <v>IMP.SUPPLIERS- COPLEP ESPANA,S.A.</v>
          </cell>
          <cell r="H431">
            <v>9030</v>
          </cell>
        </row>
        <row r="432">
          <cell r="C432">
            <v>20440</v>
          </cell>
          <cell r="D432" t="str">
            <v>IMP.SUPPLIERS-INDUSTRIAL MOTION INC</v>
          </cell>
          <cell r="H432">
            <v>9030</v>
          </cell>
        </row>
        <row r="433">
          <cell r="C433">
            <v>20441</v>
          </cell>
          <cell r="D433" t="str">
            <v>IMP.SUPPLIERS-GILLETTE POLAND</v>
          </cell>
          <cell r="H433">
            <v>9405</v>
          </cell>
        </row>
        <row r="434">
          <cell r="C434">
            <v>20500</v>
          </cell>
          <cell r="D434" t="str">
            <v>ACCOUNT PAYABLE-UNVOUCHED SUPPLIERS</v>
          </cell>
          <cell r="H434">
            <v>9030</v>
          </cell>
        </row>
        <row r="435">
          <cell r="C435">
            <v>20501</v>
          </cell>
          <cell r="D435" t="str">
            <v>ACCOUNTS PAYABLE-SUPPLIERS</v>
          </cell>
          <cell r="H435">
            <v>9030</v>
          </cell>
        </row>
        <row r="436">
          <cell r="C436">
            <v>20502</v>
          </cell>
          <cell r="D436" t="str">
            <v>ACCOUNTS PAYABLE-MONEY REFUNDED</v>
          </cell>
          <cell r="H436">
            <v>9030</v>
          </cell>
        </row>
        <row r="437">
          <cell r="C437">
            <v>20503</v>
          </cell>
          <cell r="D437" t="str">
            <v>EXPENSES PAYABLE- PROVISION</v>
          </cell>
          <cell r="H437">
            <v>9150</v>
          </cell>
        </row>
        <row r="438">
          <cell r="C438">
            <v>20504</v>
          </cell>
          <cell r="D438" t="str">
            <v>ACCOUNTS PAYABLE-OTHERS</v>
          </cell>
          <cell r="H438">
            <v>9030</v>
          </cell>
        </row>
        <row r="439">
          <cell r="C439">
            <v>20505</v>
          </cell>
          <cell r="D439" t="str">
            <v>CHEQUES ISSUED AND CANCELLED</v>
          </cell>
          <cell r="H439">
            <v>9030</v>
          </cell>
        </row>
        <row r="440">
          <cell r="C440">
            <v>20506</v>
          </cell>
          <cell r="D440" t="str">
            <v>PROVISION DOUBTFUL DEBTS/ADVANCE</v>
          </cell>
          <cell r="H440">
            <v>8060</v>
          </cell>
        </row>
        <row r="441">
          <cell r="C441">
            <v>20507</v>
          </cell>
          <cell r="D441" t="str">
            <v>TAX REFUND</v>
          </cell>
        </row>
        <row r="442">
          <cell r="C442">
            <v>20508</v>
          </cell>
          <cell r="D442" t="str">
            <v>TAX CERTIFICATES</v>
          </cell>
        </row>
        <row r="443">
          <cell r="C443">
            <v>20509</v>
          </cell>
          <cell r="D443" t="str">
            <v>LOCAL ACCEPTANCES</v>
          </cell>
          <cell r="H443">
            <v>9030</v>
          </cell>
        </row>
        <row r="444">
          <cell r="C444">
            <v>20510</v>
          </cell>
          <cell r="D444" t="str">
            <v>PROVISION FOR IMPORTED ITEMS</v>
          </cell>
          <cell r="H444">
            <v>9150</v>
          </cell>
        </row>
        <row r="445">
          <cell r="C445">
            <v>20511</v>
          </cell>
          <cell r="D445" t="str">
            <v>PROVISIONS</v>
          </cell>
          <cell r="H445">
            <v>9150</v>
          </cell>
        </row>
        <row r="446">
          <cell r="C446">
            <v>20512</v>
          </cell>
          <cell r="D446" t="str">
            <v>PROVISION FOR IMPORT(BRAUN)</v>
          </cell>
          <cell r="H446">
            <v>9150</v>
          </cell>
        </row>
        <row r="447">
          <cell r="C447">
            <v>20513</v>
          </cell>
          <cell r="D447" t="str">
            <v>PROVISION FOR CUSTOM DEPOSIT(SVB)</v>
          </cell>
          <cell r="H447">
            <v>9150</v>
          </cell>
        </row>
        <row r="448">
          <cell r="C448">
            <v>20514</v>
          </cell>
          <cell r="D448" t="str">
            <v>PROVISION- FREE ISSUE</v>
          </cell>
        </row>
        <row r="449">
          <cell r="C449">
            <v>20515</v>
          </cell>
          <cell r="D449" t="str">
            <v>ROYALTY PAYABLE A/C</v>
          </cell>
          <cell r="H449">
            <v>9405</v>
          </cell>
        </row>
        <row r="450">
          <cell r="C450">
            <v>20520</v>
          </cell>
          <cell r="D450" t="str">
            <v>ACCOUNTS PAYABLE- GDOL(ORAL B)</v>
          </cell>
          <cell r="H450">
            <v>9405</v>
          </cell>
        </row>
        <row r="451">
          <cell r="C451">
            <v>20521</v>
          </cell>
          <cell r="D451" t="str">
            <v>ACCOUNTS PAYABLE-SHC/SFM/SBR</v>
          </cell>
          <cell r="H451">
            <v>9030</v>
          </cell>
        </row>
        <row r="452">
          <cell r="C452">
            <v>20522</v>
          </cell>
          <cell r="D452" t="str">
            <v>ACCOUNTS PAYABLE- DIPL</v>
          </cell>
          <cell r="H452">
            <v>9405</v>
          </cell>
        </row>
        <row r="453">
          <cell r="C453">
            <v>20523</v>
          </cell>
          <cell r="D453" t="str">
            <v>ACCOUNT PAYABLE-  GDOL(PRUDENT)</v>
          </cell>
          <cell r="H453">
            <v>9405</v>
          </cell>
        </row>
        <row r="454">
          <cell r="C454">
            <v>20524</v>
          </cell>
          <cell r="D454" t="str">
            <v>ACCOUNTS PAYABLE - LWIPL</v>
          </cell>
          <cell r="H454">
            <v>9405</v>
          </cell>
        </row>
        <row r="455">
          <cell r="C455">
            <v>20525</v>
          </cell>
          <cell r="D455" t="str">
            <v>ACCOUNTS PAYABLE- GDOL-BRAUN</v>
          </cell>
          <cell r="H455">
            <v>9405</v>
          </cell>
        </row>
        <row r="456">
          <cell r="C456">
            <v>20526</v>
          </cell>
          <cell r="D456" t="str">
            <v>ACCOUNTS PAYABLE-HI-LINE PENS P.LTD</v>
          </cell>
          <cell r="H456">
            <v>9405</v>
          </cell>
        </row>
        <row r="457">
          <cell r="C457">
            <v>20527</v>
          </cell>
          <cell r="D457" t="str">
            <v>PAYABLE A/C-GILLETTE GLOBAL BUSINES</v>
          </cell>
          <cell r="H457">
            <v>9405</v>
          </cell>
        </row>
        <row r="458">
          <cell r="C458">
            <v>20601</v>
          </cell>
          <cell r="D458" t="str">
            <v>ACCRUED LIAB SALARY</v>
          </cell>
          <cell r="H458">
            <v>9110</v>
          </cell>
        </row>
        <row r="459">
          <cell r="C459">
            <v>20602</v>
          </cell>
          <cell r="D459" t="str">
            <v>ACCRUED LIAB BONUS</v>
          </cell>
          <cell r="H459">
            <v>9110</v>
          </cell>
        </row>
        <row r="460">
          <cell r="C460">
            <v>20603</v>
          </cell>
          <cell r="D460" t="str">
            <v>ACCOUNTS PAYABLE -TDS SALARIES</v>
          </cell>
          <cell r="H460">
            <v>9110</v>
          </cell>
        </row>
        <row r="461">
          <cell r="C461">
            <v>20604</v>
          </cell>
          <cell r="D461" t="str">
            <v>ACCRUED LIAB PAYROLL P.F.</v>
          </cell>
          <cell r="H461">
            <v>9110</v>
          </cell>
        </row>
        <row r="462">
          <cell r="C462">
            <v>20605</v>
          </cell>
          <cell r="D462" t="str">
            <v>ACCRUED LIAB PAYROLL SUPERANNUATION</v>
          </cell>
          <cell r="H462">
            <v>9110</v>
          </cell>
        </row>
        <row r="463">
          <cell r="C463">
            <v>20606</v>
          </cell>
          <cell r="D463" t="str">
            <v>ACCRUED LIAB PAYROLL GRATUITY-LIC</v>
          </cell>
          <cell r="H463">
            <v>9110</v>
          </cell>
        </row>
        <row r="464">
          <cell r="C464">
            <v>20607</v>
          </cell>
          <cell r="D464" t="str">
            <v>ACCRUED LIAB GARTUITY FULL &amp; FINAL</v>
          </cell>
          <cell r="H464">
            <v>9110</v>
          </cell>
        </row>
        <row r="465">
          <cell r="C465">
            <v>20608</v>
          </cell>
          <cell r="D465" t="str">
            <v>ACCRUED LIAB PAYROLL ESI</v>
          </cell>
          <cell r="H465">
            <v>9110</v>
          </cell>
        </row>
        <row r="466">
          <cell r="C466">
            <v>20609</v>
          </cell>
          <cell r="D466" t="str">
            <v>ACCRUED LIAB LIC</v>
          </cell>
          <cell r="H466">
            <v>9110</v>
          </cell>
        </row>
        <row r="467">
          <cell r="C467">
            <v>20610</v>
          </cell>
          <cell r="D467" t="str">
            <v>ACCCRUED LIAB PAYROLL CTD</v>
          </cell>
          <cell r="H467">
            <v>9110</v>
          </cell>
        </row>
        <row r="468">
          <cell r="C468">
            <v>20611</v>
          </cell>
          <cell r="D468" t="str">
            <v>ACCRUED LIAB PAYROLL CO OP SOC.</v>
          </cell>
          <cell r="H468">
            <v>9110</v>
          </cell>
        </row>
        <row r="469">
          <cell r="C469">
            <v>20612</v>
          </cell>
          <cell r="D469" t="str">
            <v>ACCRUED LIAB PF TRUST</v>
          </cell>
          <cell r="H469">
            <v>9110</v>
          </cell>
        </row>
        <row r="470">
          <cell r="C470">
            <v>20613</v>
          </cell>
          <cell r="D470" t="str">
            <v>EMPLOYEE RELIEF FUNDS</v>
          </cell>
          <cell r="H470">
            <v>9110</v>
          </cell>
        </row>
        <row r="471">
          <cell r="C471">
            <v>20614</v>
          </cell>
          <cell r="D471" t="str">
            <v>ACCURED LIAB ISPL PF TRUST</v>
          </cell>
          <cell r="H471">
            <v>9110</v>
          </cell>
        </row>
        <row r="472">
          <cell r="C472">
            <v>20615</v>
          </cell>
          <cell r="D472" t="str">
            <v>ACCURED LIAB-UNPAID BONUS</v>
          </cell>
          <cell r="H472">
            <v>9110</v>
          </cell>
        </row>
        <row r="473">
          <cell r="C473">
            <v>20620</v>
          </cell>
          <cell r="D473" t="str">
            <v>ACCOUNTS PAYABLE - EXCISE DUTY</v>
          </cell>
          <cell r="H473">
            <v>9120</v>
          </cell>
        </row>
        <row r="474">
          <cell r="C474">
            <v>20701</v>
          </cell>
          <cell r="D474" t="str">
            <v>ACCOUNTS PAYABLE -TDS OTHERS (194C)</v>
          </cell>
          <cell r="H474">
            <v>9120</v>
          </cell>
        </row>
        <row r="475">
          <cell r="C475">
            <v>20702</v>
          </cell>
          <cell r="D475" t="str">
            <v>ACCOUNTS PAYABLE-RENT TDS</v>
          </cell>
          <cell r="H475">
            <v>9120</v>
          </cell>
        </row>
        <row r="476">
          <cell r="C476">
            <v>20703</v>
          </cell>
          <cell r="D476" t="str">
            <v>ACCRUED TAXES -INCOME TAX</v>
          </cell>
          <cell r="H476">
            <v>9120</v>
          </cell>
        </row>
        <row r="477">
          <cell r="C477">
            <v>20704</v>
          </cell>
          <cell r="D477" t="str">
            <v>ACCRUED TAXES-PROPERTY  TAX</v>
          </cell>
          <cell r="H477">
            <v>9120</v>
          </cell>
        </row>
        <row r="478">
          <cell r="C478">
            <v>20705</v>
          </cell>
          <cell r="D478" t="str">
            <v>ACCRUED TAXES - PURCHASE TAX</v>
          </cell>
          <cell r="H478">
            <v>9120</v>
          </cell>
        </row>
        <row r="479">
          <cell r="C479">
            <v>20706</v>
          </cell>
          <cell r="D479" t="str">
            <v>ACCRUED TAXES -L S T DELHI</v>
          </cell>
          <cell r="H479">
            <v>9120</v>
          </cell>
        </row>
        <row r="480">
          <cell r="C480">
            <v>20707</v>
          </cell>
          <cell r="D480" t="str">
            <v>ACCRUED TAXES- L S T UP</v>
          </cell>
          <cell r="H480">
            <v>9120</v>
          </cell>
        </row>
        <row r="481">
          <cell r="C481">
            <v>20708</v>
          </cell>
          <cell r="D481" t="str">
            <v>ACCRUED TAXES - L S T MP</v>
          </cell>
          <cell r="H481">
            <v>9120</v>
          </cell>
        </row>
        <row r="482">
          <cell r="C482">
            <v>20709</v>
          </cell>
          <cell r="D482" t="str">
            <v>ACCRUED TAXES-LST GUJRAT</v>
          </cell>
          <cell r="H482">
            <v>9120</v>
          </cell>
        </row>
        <row r="483">
          <cell r="C483">
            <v>20710</v>
          </cell>
          <cell r="D483" t="str">
            <v>ACCRUED TAXES -LST CHANDIGARH</v>
          </cell>
          <cell r="H483">
            <v>9120</v>
          </cell>
        </row>
        <row r="484">
          <cell r="C484">
            <v>20711</v>
          </cell>
          <cell r="D484" t="str">
            <v>ACCRUED TAXES- LST HARYANA</v>
          </cell>
          <cell r="H484">
            <v>9120</v>
          </cell>
        </row>
        <row r="485">
          <cell r="C485">
            <v>20712</v>
          </cell>
          <cell r="D485" t="str">
            <v>ACCRUED TAXES - LST PUNJAB</v>
          </cell>
          <cell r="H485">
            <v>9120</v>
          </cell>
        </row>
        <row r="486">
          <cell r="C486">
            <v>20713</v>
          </cell>
          <cell r="D486" t="str">
            <v>ACCRUED TAXES- LST RAJASTHAN</v>
          </cell>
          <cell r="H486">
            <v>9120</v>
          </cell>
        </row>
        <row r="487">
          <cell r="C487">
            <v>20714</v>
          </cell>
          <cell r="D487" t="str">
            <v>ACCRUED TAXES-LST ARUNACHAL PR</v>
          </cell>
          <cell r="H487">
            <v>9120</v>
          </cell>
        </row>
        <row r="488">
          <cell r="C488">
            <v>20715</v>
          </cell>
          <cell r="D488" t="str">
            <v>ACCRUED TAXES -LST ASSAM</v>
          </cell>
          <cell r="H488">
            <v>9120</v>
          </cell>
        </row>
        <row r="489">
          <cell r="C489">
            <v>20716</v>
          </cell>
          <cell r="D489" t="str">
            <v>ACCRUED TAXES -LST BIHAR</v>
          </cell>
          <cell r="H489">
            <v>9120</v>
          </cell>
        </row>
        <row r="490">
          <cell r="C490">
            <v>20717</v>
          </cell>
          <cell r="D490" t="str">
            <v>ACCRUED TAXES-LST ORISSA</v>
          </cell>
          <cell r="H490">
            <v>9120</v>
          </cell>
        </row>
        <row r="491">
          <cell r="C491">
            <v>20718</v>
          </cell>
          <cell r="D491" t="str">
            <v>ACCRUED TAXES-LST  ANDHRA PRADESH</v>
          </cell>
          <cell r="H491">
            <v>9120</v>
          </cell>
        </row>
        <row r="492">
          <cell r="C492">
            <v>20719</v>
          </cell>
          <cell r="D492" t="str">
            <v>ACCRUED TAXES- LST KARNATAKA</v>
          </cell>
          <cell r="H492">
            <v>9120</v>
          </cell>
        </row>
        <row r="493">
          <cell r="C493">
            <v>20720</v>
          </cell>
          <cell r="D493" t="str">
            <v>ACCRUED TAXES-LST TAMIL NADU</v>
          </cell>
          <cell r="H493">
            <v>9120</v>
          </cell>
        </row>
        <row r="494">
          <cell r="C494">
            <v>20721</v>
          </cell>
          <cell r="D494" t="str">
            <v>ACCRUED TAXES- LST KERLA</v>
          </cell>
          <cell r="H494">
            <v>9120</v>
          </cell>
        </row>
        <row r="495">
          <cell r="C495">
            <v>20722</v>
          </cell>
          <cell r="D495" t="str">
            <v>ACCRUED TAXES-LST MAHARASTRA</v>
          </cell>
          <cell r="H495">
            <v>9120</v>
          </cell>
        </row>
        <row r="496">
          <cell r="C496">
            <v>20723</v>
          </cell>
          <cell r="D496" t="str">
            <v>ACCRUED TAXES-LST WEST BANGAL</v>
          </cell>
          <cell r="H496">
            <v>9120</v>
          </cell>
        </row>
        <row r="497">
          <cell r="C497">
            <v>20724</v>
          </cell>
          <cell r="D497" t="str">
            <v>ACCRUED TAXES -CST ASSAM</v>
          </cell>
          <cell r="H497">
            <v>9120</v>
          </cell>
        </row>
        <row r="498">
          <cell r="C498">
            <v>20725</v>
          </cell>
          <cell r="D498" t="str">
            <v>ACCRUED TAXES -CST WEST BANGAL</v>
          </cell>
          <cell r="H498">
            <v>9120</v>
          </cell>
        </row>
        <row r="499">
          <cell r="C499">
            <v>20726</v>
          </cell>
          <cell r="D499" t="str">
            <v>ACRUED TAXES -CST CHANDIGARH</v>
          </cell>
          <cell r="H499">
            <v>9120</v>
          </cell>
        </row>
        <row r="500">
          <cell r="C500">
            <v>20727</v>
          </cell>
          <cell r="D500" t="str">
            <v>ACCRUED TAXES- CST GUJRAT</v>
          </cell>
          <cell r="H500">
            <v>9120</v>
          </cell>
        </row>
        <row r="501">
          <cell r="C501">
            <v>20728</v>
          </cell>
          <cell r="D501" t="str">
            <v>ACCRUED TAXES CST J&amp;K</v>
          </cell>
          <cell r="H501">
            <v>9120</v>
          </cell>
        </row>
        <row r="502">
          <cell r="C502">
            <v>20729</v>
          </cell>
          <cell r="D502" t="str">
            <v>ACCRUED TAXES -CST DELHI</v>
          </cell>
          <cell r="H502">
            <v>9120</v>
          </cell>
        </row>
        <row r="503">
          <cell r="C503">
            <v>20730</v>
          </cell>
          <cell r="D503" t="str">
            <v>ACCRUED TAXES -CST RAJASTHAN</v>
          </cell>
          <cell r="H503">
            <v>9120</v>
          </cell>
        </row>
        <row r="504">
          <cell r="C504">
            <v>20731</v>
          </cell>
          <cell r="D504" t="str">
            <v>ACCRUED TAXES -CST HARYANA</v>
          </cell>
          <cell r="H504">
            <v>9120</v>
          </cell>
        </row>
        <row r="505">
          <cell r="C505">
            <v>20732</v>
          </cell>
          <cell r="D505" t="str">
            <v>ACCRUED TAXES -CST KERLA</v>
          </cell>
          <cell r="H505">
            <v>9120</v>
          </cell>
        </row>
        <row r="506">
          <cell r="C506">
            <v>20733</v>
          </cell>
          <cell r="D506" t="str">
            <v>ACCRUED TAXES -CST MAHARASTRA</v>
          </cell>
          <cell r="H506">
            <v>9120</v>
          </cell>
        </row>
        <row r="507">
          <cell r="C507">
            <v>20734</v>
          </cell>
          <cell r="D507" t="str">
            <v>ACCRUED TAXES -CST TAMIL NADU</v>
          </cell>
          <cell r="H507">
            <v>9120</v>
          </cell>
        </row>
        <row r="508">
          <cell r="C508">
            <v>20735</v>
          </cell>
          <cell r="D508" t="str">
            <v>ACCRUED TAXES -CST PUNJAB</v>
          </cell>
          <cell r="H508">
            <v>9120</v>
          </cell>
        </row>
        <row r="509">
          <cell r="C509">
            <v>20736</v>
          </cell>
          <cell r="D509" t="str">
            <v>ACCURED TAXEX -CST BIHAR</v>
          </cell>
          <cell r="H509">
            <v>9120</v>
          </cell>
        </row>
        <row r="510">
          <cell r="C510">
            <v>20737</v>
          </cell>
          <cell r="D510" t="str">
            <v>ACCRUED TAXES -DDA LEASE</v>
          </cell>
          <cell r="H510">
            <v>9120</v>
          </cell>
        </row>
        <row r="511">
          <cell r="C511">
            <v>20738</v>
          </cell>
          <cell r="D511" t="str">
            <v>ACCRUED TAXES -CST UP</v>
          </cell>
          <cell r="H511">
            <v>9120</v>
          </cell>
        </row>
        <row r="512">
          <cell r="C512">
            <v>20739</v>
          </cell>
          <cell r="D512" t="str">
            <v>ACCOUNT PAYABLE -TDS OTHERS (194J)</v>
          </cell>
          <cell r="H512">
            <v>9120</v>
          </cell>
        </row>
        <row r="513">
          <cell r="C513">
            <v>20740</v>
          </cell>
          <cell r="D513" t="str">
            <v>ACCOUNT PAYABLE TDS (INTEREST)</v>
          </cell>
          <cell r="H513">
            <v>9120</v>
          </cell>
        </row>
        <row r="514">
          <cell r="C514">
            <v>20741</v>
          </cell>
          <cell r="D514" t="str">
            <v>ACCOUNT PAYABLE - SERVICES TAX</v>
          </cell>
          <cell r="H514">
            <v>9120</v>
          </cell>
        </row>
        <row r="515">
          <cell r="C515">
            <v>20742</v>
          </cell>
          <cell r="D515" t="str">
            <v>ACCURED TAXES - J&amp;K</v>
          </cell>
          <cell r="H515">
            <v>9120</v>
          </cell>
        </row>
        <row r="516">
          <cell r="C516">
            <v>20801</v>
          </cell>
          <cell r="D516" t="str">
            <v>ACCRUED PROV. LOR</v>
          </cell>
          <cell r="H516">
            <v>9120</v>
          </cell>
        </row>
        <row r="517">
          <cell r="C517">
            <v>20802</v>
          </cell>
          <cell r="D517" t="str">
            <v>ACCRUED PROV MEDIA</v>
          </cell>
          <cell r="H517">
            <v>9150</v>
          </cell>
        </row>
        <row r="518">
          <cell r="C518">
            <v>20803</v>
          </cell>
          <cell r="D518" t="str">
            <v>ACCRUED PROV S. PROM.</v>
          </cell>
          <cell r="H518">
            <v>9150</v>
          </cell>
        </row>
        <row r="519">
          <cell r="C519">
            <v>20901</v>
          </cell>
          <cell r="D519" t="str">
            <v>SECURITY DEPOSIT- STOCKIST</v>
          </cell>
          <cell r="H519">
            <v>9030</v>
          </cell>
        </row>
        <row r="520">
          <cell r="C520">
            <v>20902</v>
          </cell>
          <cell r="D520" t="str">
            <v>SECURITY DEPOSIT- OTHER</v>
          </cell>
          <cell r="H520">
            <v>9030</v>
          </cell>
        </row>
        <row r="521">
          <cell r="C521">
            <v>20951</v>
          </cell>
          <cell r="D521" t="str">
            <v>PROVISION- DIVIDEND</v>
          </cell>
          <cell r="H521">
            <v>9150</v>
          </cell>
        </row>
        <row r="522">
          <cell r="C522">
            <v>20952</v>
          </cell>
          <cell r="D522" t="str">
            <v>UNPAID DIVIDEND</v>
          </cell>
          <cell r="H522">
            <v>9030</v>
          </cell>
        </row>
        <row r="523">
          <cell r="C523">
            <v>20953</v>
          </cell>
          <cell r="D523" t="str">
            <v>TAX ON DIVIDEND</v>
          </cell>
          <cell r="H523">
            <v>9120</v>
          </cell>
        </row>
        <row r="524">
          <cell r="C524">
            <v>20954</v>
          </cell>
          <cell r="D524" t="str">
            <v>PROVISION FOR TAX</v>
          </cell>
          <cell r="H524">
            <v>9120</v>
          </cell>
        </row>
        <row r="525">
          <cell r="C525">
            <v>21200</v>
          </cell>
          <cell r="D525" t="str">
            <v>COMMISSIOM LIAB</v>
          </cell>
        </row>
        <row r="526">
          <cell r="C526">
            <v>30101</v>
          </cell>
          <cell r="D526" t="str">
            <v>PAID UP CAPITAL</v>
          </cell>
          <cell r="H526">
            <v>9640</v>
          </cell>
        </row>
        <row r="527">
          <cell r="C527">
            <v>30110</v>
          </cell>
          <cell r="D527" t="str">
            <v>PROFIT AND LOSS ACCOUNT</v>
          </cell>
          <cell r="H527">
            <v>9700</v>
          </cell>
        </row>
        <row r="528">
          <cell r="C528">
            <v>30120</v>
          </cell>
          <cell r="D528" t="str">
            <v>CAPITAL RESERVE</v>
          </cell>
          <cell r="H528">
            <v>9700</v>
          </cell>
        </row>
        <row r="529">
          <cell r="C529">
            <v>30130</v>
          </cell>
          <cell r="D529" t="str">
            <v>INVESTMENT ALLOWANCE RESERVE</v>
          </cell>
          <cell r="H529">
            <v>9700</v>
          </cell>
        </row>
        <row r="530">
          <cell r="C530">
            <v>30140</v>
          </cell>
          <cell r="D530" t="str">
            <v>GENERAL RESERVE</v>
          </cell>
          <cell r="H530">
            <v>9700</v>
          </cell>
        </row>
        <row r="531">
          <cell r="C531">
            <v>30150</v>
          </cell>
          <cell r="D531" t="str">
            <v>GENERAL RESERVE II</v>
          </cell>
          <cell r="H531">
            <v>9700</v>
          </cell>
        </row>
        <row r="532">
          <cell r="C532">
            <v>30160</v>
          </cell>
          <cell r="D532" t="str">
            <v>SHARES PREMIUM A/C</v>
          </cell>
          <cell r="H532">
            <v>9700</v>
          </cell>
        </row>
        <row r="533">
          <cell r="C533">
            <v>90132</v>
          </cell>
          <cell r="D533" t="str">
            <v>DIRECT LABOUR(CONT PF,GRATUITY ETC)</v>
          </cell>
          <cell r="H533">
            <v>2020</v>
          </cell>
        </row>
        <row r="534">
          <cell r="C534">
            <v>90133</v>
          </cell>
          <cell r="D534" t="str">
            <v>DIRECT LABOUR( TRAVEL &amp; CONVEYANCE)</v>
          </cell>
          <cell r="H534">
            <v>2020</v>
          </cell>
        </row>
      </sheetData>
      <sheetData sheetId="12" refreshError="1"/>
      <sheetData sheetId="13"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 BAL'N SHEET"/>
      <sheetName val="Sheet  P &amp; L "/>
      <sheetName val="Sheet  SCH 1"/>
      <sheetName val="Sub SCH 1A"/>
      <sheetName val="Sub SCH 1"/>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HEAD OFFICE"/>
      <sheetName val="ASSET"/>
      <sheetName val="LIA"/>
      <sheetName val="INC"/>
      <sheetName val="EXP"/>
      <sheetName val="Sheet2"/>
      <sheetName val="QUERIES"/>
      <sheetName val="Sheet1"/>
      <sheetName val="BALANCE SHEET AS 31.12.0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rgill- monthly payroll-98-99"/>
      <sheetName val="Company"/>
      <sheetName val="entitlements"/>
      <sheetName val="AANEX-L(TDS)"/>
      <sheetName val="MAPSHEET"/>
      <sheetName val="FORM-16"/>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a(ia)-ALL"/>
      <sheetName val="Misc.Acc-regions"/>
      <sheetName val="summery-FINAL"/>
      <sheetName val="ho_miscaccrual"/>
      <sheetName val="summery_FINAL"/>
    </sheetNames>
    <sheetDataSet>
      <sheetData sheetId="0"/>
      <sheetData sheetId="1"/>
      <sheetData sheetId="2"/>
      <sheetData sheetId="3"/>
      <sheetData sheetId="4"/>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lephone"/>
      <sheetName val="General charges"/>
      <sheetName val="Guest house sheet"/>
      <sheetName val="Fringe Benefit "/>
      <sheetName val="statement"/>
      <sheetName val="VFFA - Relevent Chart"/>
      <sheetName val="JDE - Trial"/>
      <sheetName val="Balance Sheet"/>
      <sheetName val="Profit &amp; Loss "/>
      <sheetName val="Sch-1,2,3"/>
      <sheetName val="Sch-4"/>
      <sheetName val="Sch-6,7,8,9,10"/>
      <sheetName val="Sch-11,12"/>
      <sheetName val="Scd-17,18"/>
      <sheetName val="Cashflow"/>
      <sheetName val="Cashflow - working"/>
      <sheetName val="result"/>
      <sheetName val=" Abstract"/>
      <sheetName val="deferred tax "/>
      <sheetName val="deferred tax working"/>
      <sheetName val="commission"/>
      <sheetName val="Auditor's Certificate"/>
    </sheetNames>
    <sheetDataSet>
      <sheetData sheetId="0" refreshError="1"/>
      <sheetData sheetId="1" refreshError="1"/>
      <sheetData sheetId="2" refreshError="1"/>
      <sheetData sheetId="3" refreshError="1"/>
      <sheetData sheetId="4" refreshError="1"/>
      <sheetData sheetId="5" refreshError="1"/>
      <sheetData sheetId="6" refreshError="1">
        <row r="1">
          <cell r="J1" t="str">
            <v>R2</v>
          </cell>
          <cell r="N1" t="str">
            <v/>
          </cell>
        </row>
        <row r="2">
          <cell r="J2" t="str">
            <v>CC</v>
          </cell>
          <cell r="N2" t="str">
            <v>Adj YTD Bal - R3</v>
          </cell>
        </row>
        <row r="3">
          <cell r="J3" t="str">
            <v/>
          </cell>
        </row>
        <row r="4">
          <cell r="J4" t="str">
            <v/>
          </cell>
        </row>
        <row r="5">
          <cell r="J5" t="str">
            <v/>
          </cell>
        </row>
        <row r="6">
          <cell r="J6" t="str">
            <v/>
          </cell>
        </row>
        <row r="7">
          <cell r="J7" t="str">
            <v>BA 01</v>
          </cell>
          <cell r="N7">
            <v>6164.75</v>
          </cell>
        </row>
        <row r="8">
          <cell r="J8" t="str">
            <v>BA 01</v>
          </cell>
          <cell r="N8">
            <v>27214.5</v>
          </cell>
        </row>
        <row r="9">
          <cell r="J9" t="str">
            <v>BA 01</v>
          </cell>
          <cell r="N9">
            <v>292</v>
          </cell>
        </row>
        <row r="10">
          <cell r="J10" t="str">
            <v>BA 01</v>
          </cell>
          <cell r="N10">
            <v>-1087.57</v>
          </cell>
        </row>
        <row r="11">
          <cell r="J11" t="str">
            <v/>
          </cell>
          <cell r="N11" t="str">
            <v/>
          </cell>
        </row>
        <row r="12">
          <cell r="J12" t="str">
            <v>BA 02</v>
          </cell>
          <cell r="N12" t="str">
            <v/>
          </cell>
        </row>
        <row r="13">
          <cell r="J13" t="str">
            <v>BA 03</v>
          </cell>
          <cell r="N13" t="str">
            <v/>
          </cell>
        </row>
        <row r="14">
          <cell r="J14" t="str">
            <v>BA 17</v>
          </cell>
          <cell r="N14" t="str">
            <v/>
          </cell>
        </row>
        <row r="15">
          <cell r="J15" t="str">
            <v>BA 03</v>
          </cell>
          <cell r="N15">
            <v>5246319.91</v>
          </cell>
        </row>
        <row r="16">
          <cell r="J16" t="str">
            <v>BA 03</v>
          </cell>
          <cell r="N16">
            <v>850024.85</v>
          </cell>
        </row>
        <row r="17">
          <cell r="J17" t="str">
            <v>BA 03</v>
          </cell>
          <cell r="N17">
            <v>9900</v>
          </cell>
        </row>
        <row r="18">
          <cell r="J18" t="str">
            <v>BA 05</v>
          </cell>
          <cell r="N18">
            <v>1399827</v>
          </cell>
        </row>
        <row r="19">
          <cell r="J19" t="str">
            <v>BA 03</v>
          </cell>
          <cell r="N19">
            <v>723518.74</v>
          </cell>
        </row>
        <row r="20">
          <cell r="J20" t="str">
            <v>BA 06</v>
          </cell>
          <cell r="N20">
            <v>369969819</v>
          </cell>
        </row>
        <row r="21">
          <cell r="J21" t="str">
            <v>BA 03</v>
          </cell>
          <cell r="N21" t="str">
            <v/>
          </cell>
        </row>
        <row r="22">
          <cell r="J22" t="str">
            <v>BA 03</v>
          </cell>
          <cell r="N22">
            <v>23497</v>
          </cell>
        </row>
        <row r="23">
          <cell r="J23" t="str">
            <v>BA 03</v>
          </cell>
          <cell r="N23">
            <v>3505041.34</v>
          </cell>
        </row>
        <row r="24">
          <cell r="J24" t="str">
            <v>BA 03</v>
          </cell>
          <cell r="N24">
            <v>1910273.49</v>
          </cell>
        </row>
        <row r="25">
          <cell r="J25" t="str">
            <v>BA 04</v>
          </cell>
          <cell r="N25">
            <v>881012.8</v>
          </cell>
        </row>
        <row r="26">
          <cell r="J26" t="str">
            <v/>
          </cell>
          <cell r="N26" t="str">
            <v/>
          </cell>
        </row>
        <row r="27">
          <cell r="J27" t="str">
            <v/>
          </cell>
          <cell r="N27" t="str">
            <v/>
          </cell>
        </row>
        <row r="28">
          <cell r="J28" t="str">
            <v>BA 50</v>
          </cell>
          <cell r="N28">
            <v>380766.13</v>
          </cell>
        </row>
        <row r="29">
          <cell r="J29" t="str">
            <v>BA 50</v>
          </cell>
          <cell r="N29">
            <v>68722686.989999995</v>
          </cell>
        </row>
        <row r="30">
          <cell r="J30" t="str">
            <v>BA 50</v>
          </cell>
          <cell r="N30" t="str">
            <v/>
          </cell>
        </row>
        <row r="31">
          <cell r="J31" t="str">
            <v/>
          </cell>
          <cell r="N31" t="str">
            <v/>
          </cell>
        </row>
        <row r="32">
          <cell r="J32" t="str">
            <v>BA 50</v>
          </cell>
          <cell r="N32">
            <v>-3791609.57</v>
          </cell>
        </row>
        <row r="33">
          <cell r="J33" t="str">
            <v>BA 30</v>
          </cell>
          <cell r="N33">
            <v>0</v>
          </cell>
        </row>
        <row r="34">
          <cell r="J34" t="str">
            <v/>
          </cell>
          <cell r="N34" t="str">
            <v/>
          </cell>
        </row>
        <row r="35">
          <cell r="J35" t="str">
            <v>BA 32</v>
          </cell>
          <cell r="N35" t="str">
            <v/>
          </cell>
        </row>
        <row r="36">
          <cell r="J36" t="str">
            <v>BA 30</v>
          </cell>
          <cell r="N36">
            <v>0</v>
          </cell>
        </row>
        <row r="37">
          <cell r="J37" t="str">
            <v>BA 30</v>
          </cell>
          <cell r="N37">
            <v>375725</v>
          </cell>
        </row>
        <row r="38">
          <cell r="J38" t="str">
            <v>BA 33</v>
          </cell>
          <cell r="N38">
            <v>-1074726.5</v>
          </cell>
        </row>
        <row r="39">
          <cell r="J39" t="str">
            <v>BA 30</v>
          </cell>
          <cell r="N39">
            <v>386728</v>
          </cell>
        </row>
        <row r="40">
          <cell r="J40" t="str">
            <v>BA 30</v>
          </cell>
          <cell r="N40">
            <v>-111883.44</v>
          </cell>
        </row>
        <row r="41">
          <cell r="J41" t="str">
            <v>BA 30</v>
          </cell>
          <cell r="N41" t="str">
            <v/>
          </cell>
        </row>
        <row r="42">
          <cell r="J42" t="str">
            <v>BA 30</v>
          </cell>
          <cell r="N42">
            <v>170500</v>
          </cell>
        </row>
        <row r="43">
          <cell r="J43" t="str">
            <v>BA 30</v>
          </cell>
          <cell r="N43">
            <v>25000</v>
          </cell>
        </row>
        <row r="44">
          <cell r="J44" t="str">
            <v>BA 30</v>
          </cell>
          <cell r="N44">
            <v>316200</v>
          </cell>
        </row>
        <row r="45">
          <cell r="J45" t="str">
            <v>BA 30</v>
          </cell>
          <cell r="N45">
            <v>203608.68</v>
          </cell>
        </row>
        <row r="46">
          <cell r="J46" t="str">
            <v>BL 02</v>
          </cell>
          <cell r="N46">
            <v>-2950393.25</v>
          </cell>
        </row>
        <row r="47">
          <cell r="J47" t="str">
            <v>BA 30</v>
          </cell>
          <cell r="N47">
            <v>87822.85</v>
          </cell>
        </row>
        <row r="48">
          <cell r="J48" t="str">
            <v>BA 30</v>
          </cell>
          <cell r="N48">
            <v>395508.35</v>
          </cell>
        </row>
        <row r="49">
          <cell r="J49" t="str">
            <v>BA 30</v>
          </cell>
          <cell r="N49">
            <v>9258.9500000000007</v>
          </cell>
        </row>
        <row r="50">
          <cell r="J50" t="str">
            <v>BA 30</v>
          </cell>
          <cell r="N50">
            <v>364</v>
          </cell>
        </row>
        <row r="51">
          <cell r="J51">
            <v>0</v>
          </cell>
          <cell r="N51" t="str">
            <v/>
          </cell>
        </row>
        <row r="52">
          <cell r="J52" t="str">
            <v>BA 30</v>
          </cell>
          <cell r="N52">
            <v>604422.06999999995</v>
          </cell>
        </row>
        <row r="53">
          <cell r="J53" t="str">
            <v>BA 30</v>
          </cell>
          <cell r="N53">
            <v>3178057.6</v>
          </cell>
        </row>
        <row r="54">
          <cell r="J54" t="str">
            <v>BA 40</v>
          </cell>
          <cell r="N54">
            <v>14448132</v>
          </cell>
        </row>
        <row r="55">
          <cell r="J55" t="str">
            <v>BA 30</v>
          </cell>
          <cell r="N55">
            <v>1149454</v>
          </cell>
        </row>
        <row r="56">
          <cell r="J56" t="str">
            <v>BA 30</v>
          </cell>
          <cell r="N56">
            <v>2087191.01</v>
          </cell>
        </row>
        <row r="57">
          <cell r="J57" t="str">
            <v/>
          </cell>
          <cell r="N57" t="str">
            <v/>
          </cell>
        </row>
        <row r="58">
          <cell r="J58" t="str">
            <v>BA 50</v>
          </cell>
          <cell r="N58">
            <v>234137.23</v>
          </cell>
        </row>
        <row r="59">
          <cell r="J59" t="str">
            <v>BA 50</v>
          </cell>
          <cell r="N59" t="str">
            <v/>
          </cell>
        </row>
        <row r="60">
          <cell r="J60" t="str">
            <v/>
          </cell>
          <cell r="N60" t="str">
            <v/>
          </cell>
        </row>
        <row r="61">
          <cell r="J61" t="str">
            <v/>
          </cell>
          <cell r="N61" t="str">
            <v/>
          </cell>
        </row>
        <row r="62">
          <cell r="J62" t="str">
            <v>BA 22</v>
          </cell>
          <cell r="N62" t="str">
            <v/>
          </cell>
        </row>
        <row r="63">
          <cell r="N63" t="str">
            <v/>
          </cell>
        </row>
        <row r="64">
          <cell r="J64" t="str">
            <v>BA 20</v>
          </cell>
          <cell r="N64">
            <v>33149459</v>
          </cell>
        </row>
        <row r="65">
          <cell r="J65" t="str">
            <v/>
          </cell>
          <cell r="N65" t="str">
            <v/>
          </cell>
        </row>
        <row r="66">
          <cell r="J66" t="str">
            <v>BA 20</v>
          </cell>
          <cell r="N66">
            <v>6580080.7699999996</v>
          </cell>
        </row>
        <row r="67">
          <cell r="J67" t="str">
            <v>BA 20</v>
          </cell>
          <cell r="N67">
            <v>1052609.3600000001</v>
          </cell>
        </row>
        <row r="68">
          <cell r="J68" t="str">
            <v>BA 20</v>
          </cell>
          <cell r="N68">
            <v>4154493</v>
          </cell>
        </row>
        <row r="69">
          <cell r="J69" t="str">
            <v>BA 22</v>
          </cell>
          <cell r="N69">
            <v>15482408</v>
          </cell>
        </row>
        <row r="70">
          <cell r="J70" t="str">
            <v>BA 23</v>
          </cell>
          <cell r="N70">
            <v>30460493</v>
          </cell>
        </row>
        <row r="71">
          <cell r="J71" t="str">
            <v/>
          </cell>
          <cell r="N71" t="str">
            <v/>
          </cell>
        </row>
        <row r="72">
          <cell r="J72" t="str">
            <v>BA 21</v>
          </cell>
          <cell r="N72">
            <v>88969.93</v>
          </cell>
        </row>
        <row r="73">
          <cell r="J73" t="str">
            <v>BA 21</v>
          </cell>
          <cell r="N73">
            <v>8882254.1500000004</v>
          </cell>
        </row>
        <row r="74">
          <cell r="J74" t="str">
            <v/>
          </cell>
          <cell r="N74" t="str">
            <v/>
          </cell>
        </row>
        <row r="75">
          <cell r="J75" t="str">
            <v>BA 21</v>
          </cell>
          <cell r="N75">
            <v>2973275.89</v>
          </cell>
        </row>
        <row r="76">
          <cell r="J76" t="str">
            <v>BA 21</v>
          </cell>
          <cell r="N76">
            <v>462.18</v>
          </cell>
        </row>
        <row r="77">
          <cell r="J77" t="str">
            <v>BA 21</v>
          </cell>
          <cell r="N77">
            <v>1150185.76</v>
          </cell>
        </row>
        <row r="78">
          <cell r="J78" t="str">
            <v/>
          </cell>
          <cell r="N78" t="str">
            <v/>
          </cell>
        </row>
        <row r="79">
          <cell r="J79" t="str">
            <v>BA 23</v>
          </cell>
          <cell r="N79">
            <v>5441271</v>
          </cell>
        </row>
        <row r="80">
          <cell r="J80" t="str">
            <v>BL 01</v>
          </cell>
          <cell r="N80">
            <v>-5441271</v>
          </cell>
        </row>
        <row r="81">
          <cell r="J81" t="str">
            <v/>
          </cell>
          <cell r="N81" t="str">
            <v/>
          </cell>
        </row>
        <row r="82">
          <cell r="J82" t="str">
            <v>BA 20</v>
          </cell>
          <cell r="N82">
            <v>-3141933</v>
          </cell>
        </row>
        <row r="83">
          <cell r="J83" t="str">
            <v>BA 21</v>
          </cell>
          <cell r="N83">
            <v>-1543979.74</v>
          </cell>
        </row>
        <row r="84">
          <cell r="J84" t="str">
            <v/>
          </cell>
          <cell r="N84" t="str">
            <v/>
          </cell>
        </row>
        <row r="85">
          <cell r="J85" t="e">
            <v>#N/A</v>
          </cell>
          <cell r="N85" t="str">
            <v/>
          </cell>
        </row>
        <row r="86">
          <cell r="J86" t="e">
            <v>#N/A</v>
          </cell>
          <cell r="N86" t="str">
            <v/>
          </cell>
        </row>
        <row r="87">
          <cell r="J87" t="e">
            <v>#N/A</v>
          </cell>
          <cell r="N87" t="str">
            <v/>
          </cell>
        </row>
        <row r="88">
          <cell r="J88" t="str">
            <v/>
          </cell>
          <cell r="N88" t="str">
            <v/>
          </cell>
        </row>
        <row r="89">
          <cell r="J89" t="str">
            <v/>
          </cell>
          <cell r="N89" t="str">
            <v/>
          </cell>
        </row>
        <row r="90">
          <cell r="J90" t="str">
            <v>BA 30</v>
          </cell>
          <cell r="N90">
            <v>2013306.59</v>
          </cell>
        </row>
        <row r="91">
          <cell r="J91" t="str">
            <v/>
          </cell>
          <cell r="N91" t="str">
            <v/>
          </cell>
        </row>
        <row r="92">
          <cell r="J92" t="str">
            <v/>
          </cell>
          <cell r="N92" t="str">
            <v/>
          </cell>
        </row>
        <row r="93">
          <cell r="J93" t="str">
            <v>BA 10</v>
          </cell>
          <cell r="N93">
            <v>1809079.55</v>
          </cell>
        </row>
        <row r="94">
          <cell r="J94" t="str">
            <v/>
          </cell>
          <cell r="N94" t="str">
            <v/>
          </cell>
        </row>
        <row r="95">
          <cell r="J95" t="str">
            <v>BA 12</v>
          </cell>
          <cell r="N95">
            <v>92841109.620000005</v>
          </cell>
        </row>
        <row r="96">
          <cell r="J96" t="str">
            <v>BA 12</v>
          </cell>
          <cell r="N96">
            <v>300897.09999999998</v>
          </cell>
        </row>
        <row r="97">
          <cell r="J97" t="str">
            <v>BA 12</v>
          </cell>
          <cell r="N97">
            <v>192250</v>
          </cell>
        </row>
        <row r="98">
          <cell r="J98" t="str">
            <v/>
          </cell>
          <cell r="N98" t="str">
            <v/>
          </cell>
        </row>
        <row r="99">
          <cell r="J99" t="str">
            <v>BA 11</v>
          </cell>
          <cell r="N99">
            <v>362854931.23000002</v>
          </cell>
        </row>
        <row r="100">
          <cell r="J100" t="str">
            <v>BA 11</v>
          </cell>
          <cell r="N100">
            <v>200000</v>
          </cell>
        </row>
        <row r="101">
          <cell r="J101" t="str">
            <v>BA 11</v>
          </cell>
          <cell r="N101">
            <v>17164312</v>
          </cell>
        </row>
        <row r="102">
          <cell r="J102" t="str">
            <v>BA 11</v>
          </cell>
          <cell r="N102">
            <v>394953</v>
          </cell>
        </row>
        <row r="103">
          <cell r="J103" t="str">
            <v>BA 11</v>
          </cell>
          <cell r="N103" t="str">
            <v/>
          </cell>
        </row>
        <row r="104">
          <cell r="J104" t="str">
            <v>BA 13</v>
          </cell>
          <cell r="N104">
            <v>4734443</v>
          </cell>
        </row>
        <row r="105">
          <cell r="J105" t="str">
            <v>BA 13</v>
          </cell>
          <cell r="N105">
            <v>305324</v>
          </cell>
        </row>
        <row r="106">
          <cell r="J106" t="str">
            <v>BA 11</v>
          </cell>
          <cell r="N106">
            <v>9829116</v>
          </cell>
        </row>
        <row r="107">
          <cell r="J107" t="str">
            <v/>
          </cell>
          <cell r="N107" t="str">
            <v/>
          </cell>
        </row>
        <row r="108">
          <cell r="J108" t="str">
            <v>BA 13</v>
          </cell>
          <cell r="N108">
            <v>20731534</v>
          </cell>
        </row>
        <row r="109">
          <cell r="J109" t="str">
            <v>BA 13</v>
          </cell>
          <cell r="N109">
            <v>176443</v>
          </cell>
        </row>
        <row r="110">
          <cell r="J110" t="str">
            <v/>
          </cell>
          <cell r="N110" t="str">
            <v/>
          </cell>
        </row>
        <row r="111">
          <cell r="J111" t="str">
            <v>BA 14</v>
          </cell>
          <cell r="N111">
            <v>4827468</v>
          </cell>
        </row>
        <row r="112">
          <cell r="J112" t="str">
            <v>BA 14</v>
          </cell>
          <cell r="N112">
            <v>60721</v>
          </cell>
        </row>
        <row r="113">
          <cell r="J113" t="str">
            <v>BA 15</v>
          </cell>
          <cell r="N113">
            <v>10678058</v>
          </cell>
        </row>
        <row r="114">
          <cell r="J114" t="str">
            <v/>
          </cell>
          <cell r="N114" t="str">
            <v/>
          </cell>
        </row>
        <row r="115">
          <cell r="J115" t="str">
            <v>BA 19</v>
          </cell>
          <cell r="N115" t="str">
            <v/>
          </cell>
        </row>
        <row r="116">
          <cell r="J116" t="str">
            <v>BA 19</v>
          </cell>
          <cell r="N116" t="str">
            <v/>
          </cell>
        </row>
        <row r="117">
          <cell r="J117" t="str">
            <v>BA 19</v>
          </cell>
          <cell r="N117" t="str">
            <v/>
          </cell>
        </row>
        <row r="118">
          <cell r="J118" t="str">
            <v>BA 19</v>
          </cell>
          <cell r="N118" t="str">
            <v/>
          </cell>
        </row>
        <row r="119">
          <cell r="J119" t="str">
            <v/>
          </cell>
          <cell r="N119" t="str">
            <v/>
          </cell>
        </row>
        <row r="120">
          <cell r="J120" t="str">
            <v/>
          </cell>
          <cell r="N120" t="str">
            <v/>
          </cell>
        </row>
        <row r="121">
          <cell r="J121" t="str">
            <v/>
          </cell>
          <cell r="N121" t="str">
            <v/>
          </cell>
        </row>
        <row r="122">
          <cell r="J122" t="str">
            <v/>
          </cell>
          <cell r="N122" t="str">
            <v/>
          </cell>
        </row>
        <row r="123">
          <cell r="J123" t="str">
            <v>BD 12</v>
          </cell>
          <cell r="N123">
            <v>-17745916</v>
          </cell>
        </row>
        <row r="124">
          <cell r="J124" t="str">
            <v>BD 12</v>
          </cell>
          <cell r="N124">
            <v>-159742.1</v>
          </cell>
        </row>
        <row r="125">
          <cell r="J125" t="str">
            <v>BD 12</v>
          </cell>
          <cell r="N125">
            <v>-122332</v>
          </cell>
        </row>
        <row r="126">
          <cell r="J126" t="str">
            <v/>
          </cell>
          <cell r="N126" t="str">
            <v/>
          </cell>
        </row>
        <row r="127">
          <cell r="J127" t="str">
            <v>BD 11</v>
          </cell>
          <cell r="N127">
            <v>-211777964.93000001</v>
          </cell>
        </row>
        <row r="128">
          <cell r="J128" t="str">
            <v>BD 11</v>
          </cell>
          <cell r="N128">
            <v>-200000</v>
          </cell>
        </row>
        <row r="129">
          <cell r="J129" t="str">
            <v>BD 11</v>
          </cell>
          <cell r="N129">
            <v>-4321010</v>
          </cell>
        </row>
        <row r="130">
          <cell r="J130" t="str">
            <v>BD 11</v>
          </cell>
          <cell r="N130">
            <v>-308662</v>
          </cell>
        </row>
        <row r="131">
          <cell r="J131" t="str">
            <v>BD 11</v>
          </cell>
          <cell r="N131" t="str">
            <v/>
          </cell>
        </row>
        <row r="132">
          <cell r="J132" t="str">
            <v>BD 13</v>
          </cell>
          <cell r="N132">
            <v>-1454968</v>
          </cell>
        </row>
        <row r="133">
          <cell r="J133" t="str">
            <v>BD 13</v>
          </cell>
          <cell r="N133">
            <v>-113696</v>
          </cell>
        </row>
        <row r="134">
          <cell r="J134" t="str">
            <v>BD 11</v>
          </cell>
          <cell r="N134">
            <v>-6266518</v>
          </cell>
        </row>
        <row r="135">
          <cell r="J135" t="str">
            <v/>
          </cell>
          <cell r="N135" t="str">
            <v/>
          </cell>
        </row>
        <row r="136">
          <cell r="J136" t="str">
            <v>BD 13</v>
          </cell>
          <cell r="N136">
            <v>-12602280.800000001</v>
          </cell>
        </row>
        <row r="137">
          <cell r="J137" t="str">
            <v>BD 13</v>
          </cell>
          <cell r="N137">
            <v>-176443</v>
          </cell>
        </row>
        <row r="138">
          <cell r="J138" t="str">
            <v/>
          </cell>
          <cell r="N138" t="str">
            <v/>
          </cell>
        </row>
        <row r="139">
          <cell r="J139" t="str">
            <v>BD 14</v>
          </cell>
          <cell r="N139">
            <v>-2202724</v>
          </cell>
        </row>
        <row r="140">
          <cell r="J140" t="str">
            <v>BD 14</v>
          </cell>
          <cell r="N140">
            <v>-21072</v>
          </cell>
        </row>
        <row r="141">
          <cell r="J141" t="str">
            <v>BD 15</v>
          </cell>
          <cell r="N141">
            <v>-3542768</v>
          </cell>
        </row>
        <row r="142">
          <cell r="J142" t="str">
            <v/>
          </cell>
          <cell r="N142" t="str">
            <v/>
          </cell>
        </row>
        <row r="143">
          <cell r="J143" t="str">
            <v>BA 16</v>
          </cell>
          <cell r="N143" t="str">
            <v/>
          </cell>
        </row>
        <row r="144">
          <cell r="J144" t="str">
            <v/>
          </cell>
          <cell r="N144" t="str">
            <v/>
          </cell>
        </row>
        <row r="145">
          <cell r="J145" t="str">
            <v>BD 16</v>
          </cell>
          <cell r="N145" t="str">
            <v/>
          </cell>
        </row>
        <row r="146">
          <cell r="J146" t="str">
            <v/>
          </cell>
          <cell r="N146" t="str">
            <v/>
          </cell>
        </row>
        <row r="147">
          <cell r="J147" t="str">
            <v/>
          </cell>
          <cell r="N147" t="str">
            <v/>
          </cell>
        </row>
        <row r="148">
          <cell r="J148" t="str">
            <v>BA 31</v>
          </cell>
          <cell r="N148" t="str">
            <v/>
          </cell>
        </row>
        <row r="149">
          <cell r="J149" t="str">
            <v>BA 31</v>
          </cell>
          <cell r="N149">
            <v>28659.47</v>
          </cell>
        </row>
        <row r="150">
          <cell r="J150" t="str">
            <v>BA 31</v>
          </cell>
          <cell r="N150" t="str">
            <v/>
          </cell>
        </row>
        <row r="151">
          <cell r="J151" t="str">
            <v>BA 31</v>
          </cell>
          <cell r="N151">
            <v>397527.86</v>
          </cell>
        </row>
        <row r="152">
          <cell r="J152" t="str">
            <v>BA 31</v>
          </cell>
          <cell r="N152">
            <v>1314178.68</v>
          </cell>
        </row>
        <row r="153">
          <cell r="J153" t="str">
            <v>BA 31</v>
          </cell>
          <cell r="N153">
            <v>104151.62</v>
          </cell>
        </row>
        <row r="154">
          <cell r="J154" t="str">
            <v>BA 31</v>
          </cell>
          <cell r="N154">
            <v>465222</v>
          </cell>
        </row>
        <row r="155">
          <cell r="J155" t="str">
            <v>BA 31</v>
          </cell>
          <cell r="N155">
            <v>27781.81</v>
          </cell>
        </row>
        <row r="156">
          <cell r="J156" t="str">
            <v>BA 31</v>
          </cell>
          <cell r="N156">
            <v>62042.14</v>
          </cell>
        </row>
        <row r="157">
          <cell r="J157" t="str">
            <v>BA 31</v>
          </cell>
          <cell r="N157">
            <v>413083.29</v>
          </cell>
        </row>
        <row r="158">
          <cell r="J158" t="str">
            <v/>
          </cell>
          <cell r="N158" t="str">
            <v/>
          </cell>
        </row>
        <row r="159">
          <cell r="J159" t="str">
            <v/>
          </cell>
          <cell r="N159" t="str">
            <v/>
          </cell>
        </row>
        <row r="160">
          <cell r="J160" t="str">
            <v/>
          </cell>
          <cell r="N160" t="str">
            <v/>
          </cell>
        </row>
        <row r="161">
          <cell r="J161" t="str">
            <v/>
          </cell>
          <cell r="N161" t="str">
            <v/>
          </cell>
        </row>
        <row r="162">
          <cell r="J162" t="str">
            <v>BL 01</v>
          </cell>
          <cell r="N162">
            <v>-40702.39</v>
          </cell>
        </row>
        <row r="163">
          <cell r="J163" t="str">
            <v>BL 01</v>
          </cell>
          <cell r="N163">
            <v>-7007203.6299999999</v>
          </cell>
        </row>
        <row r="164">
          <cell r="J164" t="str">
            <v>BL 01</v>
          </cell>
          <cell r="N164" t="str">
            <v/>
          </cell>
        </row>
        <row r="165">
          <cell r="J165" t="str">
            <v>BL 01</v>
          </cell>
          <cell r="N165">
            <v>-523064</v>
          </cell>
        </row>
        <row r="166">
          <cell r="J166" t="str">
            <v/>
          </cell>
          <cell r="N166" t="str">
            <v/>
          </cell>
        </row>
        <row r="167">
          <cell r="J167" t="str">
            <v>BA 19</v>
          </cell>
          <cell r="N167">
            <v>250000</v>
          </cell>
        </row>
        <row r="168">
          <cell r="J168" t="str">
            <v>BA 30</v>
          </cell>
          <cell r="N168">
            <v>2459202.44</v>
          </cell>
        </row>
        <row r="169">
          <cell r="J169" t="str">
            <v/>
          </cell>
          <cell r="N169" t="str">
            <v/>
          </cell>
        </row>
        <row r="170">
          <cell r="J170" t="str">
            <v>BL 01</v>
          </cell>
          <cell r="N170">
            <v>-1806087.48</v>
          </cell>
        </row>
        <row r="171">
          <cell r="J171" t="str">
            <v>BL 01</v>
          </cell>
          <cell r="N171" t="str">
            <v/>
          </cell>
        </row>
        <row r="172">
          <cell r="J172" t="str">
            <v>BL 10</v>
          </cell>
          <cell r="N172" t="str">
            <v/>
          </cell>
        </row>
        <row r="173">
          <cell r="J173" t="str">
            <v>BL 03</v>
          </cell>
          <cell r="N173">
            <v>-1399827</v>
          </cell>
        </row>
        <row r="174">
          <cell r="J174" t="str">
            <v>BL 11</v>
          </cell>
          <cell r="N174" t="str">
            <v/>
          </cell>
        </row>
        <row r="175">
          <cell r="J175" t="str">
            <v>BL 01</v>
          </cell>
          <cell r="N175" t="str">
            <v/>
          </cell>
        </row>
        <row r="176">
          <cell r="J176" t="str">
            <v>BL 01</v>
          </cell>
          <cell r="N176" t="str">
            <v/>
          </cell>
        </row>
        <row r="177">
          <cell r="J177" t="str">
            <v>BL 01</v>
          </cell>
          <cell r="N177" t="str">
            <v/>
          </cell>
        </row>
        <row r="178">
          <cell r="J178" t="str">
            <v>BL 01</v>
          </cell>
          <cell r="N178">
            <v>-610.34</v>
          </cell>
        </row>
        <row r="179">
          <cell r="J179" t="str">
            <v>BL 01</v>
          </cell>
          <cell r="N179">
            <v>-325617.26</v>
          </cell>
        </row>
        <row r="180">
          <cell r="J180" t="str">
            <v>BL 01</v>
          </cell>
          <cell r="N180">
            <v>-76370.509999999995</v>
          </cell>
        </row>
        <row r="181">
          <cell r="J181" t="str">
            <v/>
          </cell>
          <cell r="N181" t="str">
            <v/>
          </cell>
        </row>
        <row r="182">
          <cell r="J182">
            <v>0</v>
          </cell>
          <cell r="N182" t="str">
            <v/>
          </cell>
        </row>
        <row r="183">
          <cell r="J183">
            <v>0</v>
          </cell>
          <cell r="N183" t="str">
            <v/>
          </cell>
        </row>
        <row r="184">
          <cell r="J184" t="str">
            <v/>
          </cell>
          <cell r="N184" t="str">
            <v/>
          </cell>
        </row>
        <row r="185">
          <cell r="J185" t="str">
            <v>BL 01</v>
          </cell>
          <cell r="N185">
            <v>-2849277.34</v>
          </cell>
        </row>
        <row r="186">
          <cell r="J186" t="str">
            <v>BL 01</v>
          </cell>
          <cell r="N186">
            <v>-239700</v>
          </cell>
        </row>
        <row r="187">
          <cell r="J187" t="str">
            <v>BL 01</v>
          </cell>
          <cell r="N187">
            <v>-220763</v>
          </cell>
        </row>
        <row r="188">
          <cell r="J188" t="str">
            <v>BL 01</v>
          </cell>
          <cell r="N188" t="str">
            <v/>
          </cell>
        </row>
        <row r="189">
          <cell r="J189" t="str">
            <v>BL 01</v>
          </cell>
          <cell r="N189">
            <v>-6883</v>
          </cell>
        </row>
        <row r="190">
          <cell r="J190" t="str">
            <v>BL 01</v>
          </cell>
          <cell r="N190">
            <v>-1073684.3999999999</v>
          </cell>
        </row>
        <row r="191">
          <cell r="J191" t="str">
            <v>BL 01</v>
          </cell>
          <cell r="N191">
            <v>-1006293</v>
          </cell>
        </row>
        <row r="192">
          <cell r="J192" t="str">
            <v>BL 01</v>
          </cell>
          <cell r="N192">
            <v>-67800</v>
          </cell>
        </row>
        <row r="193">
          <cell r="J193" t="str">
            <v>BL 01</v>
          </cell>
          <cell r="N193" t="str">
            <v/>
          </cell>
        </row>
        <row r="194">
          <cell r="J194" t="str">
            <v>BL 01</v>
          </cell>
          <cell r="N194" t="str">
            <v/>
          </cell>
        </row>
        <row r="195">
          <cell r="J195" t="str">
            <v/>
          </cell>
          <cell r="N195" t="str">
            <v/>
          </cell>
        </row>
        <row r="196">
          <cell r="J196" t="str">
            <v/>
          </cell>
          <cell r="N196" t="str">
            <v/>
          </cell>
        </row>
        <row r="197">
          <cell r="J197" t="str">
            <v/>
          </cell>
          <cell r="N197" t="str">
            <v/>
          </cell>
        </row>
        <row r="198">
          <cell r="J198" t="str">
            <v>BL 01</v>
          </cell>
          <cell r="N198">
            <v>-704237</v>
          </cell>
        </row>
        <row r="199">
          <cell r="J199" t="str">
            <v>BL 01</v>
          </cell>
          <cell r="N199" t="str">
            <v/>
          </cell>
        </row>
        <row r="200">
          <cell r="J200" t="str">
            <v>BL 01</v>
          </cell>
          <cell r="N200" t="str">
            <v/>
          </cell>
        </row>
        <row r="201">
          <cell r="J201" t="str">
            <v>BL 01</v>
          </cell>
          <cell r="N201">
            <v>4127.55</v>
          </cell>
        </row>
        <row r="202">
          <cell r="J202" t="str">
            <v>BL 01</v>
          </cell>
          <cell r="N202">
            <v>-1984</v>
          </cell>
        </row>
        <row r="203">
          <cell r="J203" t="str">
            <v>BL 01</v>
          </cell>
          <cell r="N203">
            <v>-30137</v>
          </cell>
        </row>
        <row r="204">
          <cell r="J204" t="str">
            <v>BL 01</v>
          </cell>
          <cell r="N204">
            <v>-90571</v>
          </cell>
        </row>
        <row r="205">
          <cell r="J205" t="str">
            <v>BL 01</v>
          </cell>
          <cell r="N205">
            <v>-17511</v>
          </cell>
        </row>
        <row r="206">
          <cell r="J206" t="str">
            <v/>
          </cell>
          <cell r="N206" t="str">
            <v/>
          </cell>
        </row>
        <row r="207">
          <cell r="J207" t="str">
            <v>BL 12</v>
          </cell>
          <cell r="N207">
            <v>-1353253.63</v>
          </cell>
        </row>
        <row r="208">
          <cell r="J208" t="str">
            <v>BL 01</v>
          </cell>
          <cell r="N208" t="str">
            <v/>
          </cell>
        </row>
        <row r="209">
          <cell r="J209" t="str">
            <v>BL 13</v>
          </cell>
          <cell r="N209">
            <v>-1874000</v>
          </cell>
        </row>
        <row r="210">
          <cell r="J210" t="str">
            <v>BL 14</v>
          </cell>
          <cell r="N210">
            <v>-2105000</v>
          </cell>
        </row>
        <row r="211">
          <cell r="J211" t="str">
            <v>BL 01</v>
          </cell>
          <cell r="N211">
            <v>-698593.65</v>
          </cell>
        </row>
        <row r="212">
          <cell r="J212" t="str">
            <v>BL 01</v>
          </cell>
          <cell r="N212">
            <v>-0.35</v>
          </cell>
        </row>
        <row r="213">
          <cell r="J213" t="str">
            <v/>
          </cell>
          <cell r="N213" t="str">
            <v/>
          </cell>
        </row>
        <row r="214">
          <cell r="J214" t="str">
            <v>BL 01</v>
          </cell>
          <cell r="N214">
            <v>-4264750</v>
          </cell>
        </row>
        <row r="215">
          <cell r="J215" t="str">
            <v>BL 01</v>
          </cell>
          <cell r="N215" t="str">
            <v/>
          </cell>
        </row>
        <row r="216">
          <cell r="J216" t="str">
            <v>BL 01</v>
          </cell>
          <cell r="N216" t="str">
            <v/>
          </cell>
        </row>
        <row r="217">
          <cell r="J217" t="str">
            <v>BL 01</v>
          </cell>
          <cell r="N217">
            <v>-1560718.66</v>
          </cell>
        </row>
        <row r="218">
          <cell r="J218" t="str">
            <v>BL 01</v>
          </cell>
          <cell r="N218">
            <v>-1946975.49</v>
          </cell>
        </row>
        <row r="219">
          <cell r="J219" t="str">
            <v>BL 15</v>
          </cell>
          <cell r="N219">
            <v>-8456960</v>
          </cell>
        </row>
        <row r="220">
          <cell r="J220" t="str">
            <v>BL 01</v>
          </cell>
          <cell r="N220" t="str">
            <v/>
          </cell>
        </row>
        <row r="221">
          <cell r="J221" t="str">
            <v/>
          </cell>
          <cell r="N221" t="str">
            <v/>
          </cell>
        </row>
        <row r="222">
          <cell r="J222" t="str">
            <v>BL 01</v>
          </cell>
          <cell r="N222">
            <v>60535.75</v>
          </cell>
        </row>
        <row r="223">
          <cell r="J223" t="str">
            <v>BL 01</v>
          </cell>
          <cell r="N223">
            <v>1224.8699999999999</v>
          </cell>
        </row>
        <row r="224">
          <cell r="J224" t="str">
            <v>BL 01</v>
          </cell>
          <cell r="N224">
            <v>351</v>
          </cell>
        </row>
        <row r="225">
          <cell r="J225" t="str">
            <v/>
          </cell>
          <cell r="N225" t="str">
            <v/>
          </cell>
        </row>
        <row r="226">
          <cell r="J226" t="str">
            <v>BL 01</v>
          </cell>
          <cell r="N226">
            <v>-151716.74</v>
          </cell>
        </row>
        <row r="227">
          <cell r="J227" t="str">
            <v>BL 01</v>
          </cell>
          <cell r="N227">
            <v>0</v>
          </cell>
        </row>
        <row r="228">
          <cell r="J228" t="str">
            <v/>
          </cell>
          <cell r="N228" t="str">
            <v/>
          </cell>
        </row>
        <row r="229">
          <cell r="J229" t="str">
            <v>BL 01</v>
          </cell>
          <cell r="N229">
            <v>-72000</v>
          </cell>
        </row>
        <row r="230">
          <cell r="J230" t="str">
            <v>BL 01</v>
          </cell>
          <cell r="N230">
            <v>-54847.58</v>
          </cell>
        </row>
        <row r="231">
          <cell r="J231" t="str">
            <v>BL 01</v>
          </cell>
          <cell r="N231">
            <v>-256100</v>
          </cell>
        </row>
        <row r="232">
          <cell r="J232" t="str">
            <v>BL 16</v>
          </cell>
          <cell r="N232">
            <v>62515</v>
          </cell>
        </row>
        <row r="233">
          <cell r="J233" t="str">
            <v>BL 01</v>
          </cell>
          <cell r="N233">
            <v>-65213.69</v>
          </cell>
        </row>
        <row r="234">
          <cell r="J234" t="str">
            <v>BL 01</v>
          </cell>
          <cell r="N234">
            <v>-30592</v>
          </cell>
        </row>
        <row r="235">
          <cell r="J235" t="str">
            <v>BL 01</v>
          </cell>
          <cell r="N235">
            <v>-38318</v>
          </cell>
        </row>
        <row r="236">
          <cell r="J236" t="str">
            <v>BL 01</v>
          </cell>
          <cell r="N236" t="str">
            <v/>
          </cell>
        </row>
        <row r="237">
          <cell r="J237" t="str">
            <v>BL 01</v>
          </cell>
          <cell r="N237">
            <v>-0.25</v>
          </cell>
        </row>
        <row r="238">
          <cell r="J238" t="str">
            <v>BL 01</v>
          </cell>
          <cell r="N238" t="str">
            <v/>
          </cell>
        </row>
        <row r="239">
          <cell r="J239" t="str">
            <v/>
          </cell>
          <cell r="N239" t="str">
            <v/>
          </cell>
        </row>
        <row r="240">
          <cell r="J240" t="str">
            <v/>
          </cell>
          <cell r="N240" t="str">
            <v/>
          </cell>
        </row>
        <row r="241">
          <cell r="J241" t="str">
            <v>BL 17</v>
          </cell>
          <cell r="N241">
            <v>19085913.300000001</v>
          </cell>
        </row>
        <row r="242">
          <cell r="J242" t="str">
            <v>BL 04</v>
          </cell>
          <cell r="N242">
            <v>-12059728.289999999</v>
          </cell>
        </row>
        <row r="243">
          <cell r="J243" t="str">
            <v/>
          </cell>
          <cell r="N243" t="str">
            <v/>
          </cell>
        </row>
        <row r="244">
          <cell r="J244" t="str">
            <v/>
          </cell>
          <cell r="N244" t="str">
            <v/>
          </cell>
        </row>
        <row r="245">
          <cell r="J245" t="str">
            <v>BL 13</v>
          </cell>
          <cell r="N245">
            <v>-751732</v>
          </cell>
        </row>
        <row r="246">
          <cell r="J246" t="str">
            <v/>
          </cell>
          <cell r="N246" t="str">
            <v/>
          </cell>
        </row>
        <row r="247">
          <cell r="J247" t="str">
            <v>BL 40</v>
          </cell>
          <cell r="N247">
            <v>-43925590</v>
          </cell>
        </row>
        <row r="248">
          <cell r="J248" t="str">
            <v>BL 30</v>
          </cell>
          <cell r="N248">
            <v>-466240707.94</v>
          </cell>
        </row>
        <row r="249">
          <cell r="J249" t="str">
            <v/>
          </cell>
          <cell r="N249" t="str">
            <v/>
          </cell>
        </row>
        <row r="250">
          <cell r="J250" t="str">
            <v>BL 31</v>
          </cell>
          <cell r="N250">
            <v>-109852047.90000001</v>
          </cell>
        </row>
        <row r="251">
          <cell r="J251" t="str">
            <v>BL 31</v>
          </cell>
          <cell r="N251">
            <v>0.59</v>
          </cell>
        </row>
        <row r="252">
          <cell r="J252" t="str">
            <v>BL 30</v>
          </cell>
          <cell r="N252">
            <v>-78250116.379999995</v>
          </cell>
        </row>
        <row r="253">
          <cell r="J253" t="str">
            <v/>
          </cell>
          <cell r="N253" t="str">
            <v/>
          </cell>
        </row>
        <row r="254">
          <cell r="J254" t="str">
            <v/>
          </cell>
          <cell r="N254" t="str">
            <v/>
          </cell>
        </row>
        <row r="255">
          <cell r="J255" t="str">
            <v/>
          </cell>
          <cell r="N255" t="str">
            <v/>
          </cell>
        </row>
        <row r="256">
          <cell r="J256" t="str">
            <v>PI 01</v>
          </cell>
          <cell r="N256">
            <v>-449908934.89999998</v>
          </cell>
        </row>
        <row r="257">
          <cell r="J257" t="str">
            <v>PI 01</v>
          </cell>
          <cell r="N257">
            <v>-1743125.76</v>
          </cell>
        </row>
        <row r="258">
          <cell r="J258" t="str">
            <v>PI 01</v>
          </cell>
          <cell r="N258" t="str">
            <v/>
          </cell>
        </row>
        <row r="259">
          <cell r="J259" t="str">
            <v/>
          </cell>
          <cell r="N259" t="str">
            <v/>
          </cell>
        </row>
        <row r="260">
          <cell r="J260" t="str">
            <v>PI 02</v>
          </cell>
          <cell r="N260" t="str">
            <v/>
          </cell>
        </row>
        <row r="261">
          <cell r="J261" t="str">
            <v/>
          </cell>
          <cell r="N261" t="str">
            <v/>
          </cell>
        </row>
        <row r="262">
          <cell r="J262" t="str">
            <v/>
          </cell>
          <cell r="N262" t="str">
            <v/>
          </cell>
        </row>
        <row r="263">
          <cell r="J263" t="str">
            <v/>
          </cell>
          <cell r="N263" t="str">
            <v/>
          </cell>
        </row>
        <row r="264">
          <cell r="J264" t="str">
            <v>PE 01</v>
          </cell>
          <cell r="N264">
            <v>-2353866</v>
          </cell>
        </row>
        <row r="265">
          <cell r="J265" t="str">
            <v>PE 01</v>
          </cell>
          <cell r="N265" t="str">
            <v/>
          </cell>
        </row>
        <row r="266">
          <cell r="J266" t="str">
            <v>PE 01</v>
          </cell>
          <cell r="N266">
            <v>3257634</v>
          </cell>
        </row>
        <row r="267">
          <cell r="J267" t="str">
            <v>PE 01</v>
          </cell>
          <cell r="N267">
            <v>720327</v>
          </cell>
        </row>
        <row r="268">
          <cell r="J268" t="str">
            <v>PE 11</v>
          </cell>
          <cell r="N268">
            <v>-720327</v>
          </cell>
        </row>
        <row r="269">
          <cell r="J269" t="str">
            <v>PE 02</v>
          </cell>
          <cell r="N269">
            <v>5677791</v>
          </cell>
        </row>
        <row r="270">
          <cell r="J270" t="str">
            <v/>
          </cell>
          <cell r="N270" t="str">
            <v/>
          </cell>
        </row>
        <row r="271">
          <cell r="J271" t="str">
            <v>PE 02</v>
          </cell>
          <cell r="N271">
            <v>66266871.439999998</v>
          </cell>
        </row>
        <row r="272">
          <cell r="J272" t="str">
            <v>PE 01</v>
          </cell>
          <cell r="N272" t="str">
            <v/>
          </cell>
        </row>
        <row r="273">
          <cell r="J273" t="str">
            <v>PE 02</v>
          </cell>
          <cell r="N273">
            <v>34442366.799999997</v>
          </cell>
        </row>
        <row r="274">
          <cell r="J274" t="str">
            <v>PE 02</v>
          </cell>
          <cell r="N274">
            <v>5613135.0300000003</v>
          </cell>
        </row>
        <row r="275">
          <cell r="J275" t="str">
            <v>PE 02</v>
          </cell>
          <cell r="N275">
            <v>463382.92</v>
          </cell>
        </row>
        <row r="276">
          <cell r="J276" t="str">
            <v>PE 02</v>
          </cell>
          <cell r="N276">
            <v>-1045754</v>
          </cell>
        </row>
        <row r="277">
          <cell r="J277" t="str">
            <v>PE 02</v>
          </cell>
          <cell r="N277" t="str">
            <v/>
          </cell>
        </row>
        <row r="278">
          <cell r="J278" t="str">
            <v>PE 02</v>
          </cell>
          <cell r="N278">
            <v>-9929</v>
          </cell>
        </row>
        <row r="279">
          <cell r="J279" t="str">
            <v>PE 02</v>
          </cell>
          <cell r="N279" t="str">
            <v/>
          </cell>
        </row>
        <row r="280">
          <cell r="J280" t="str">
            <v>PE 02</v>
          </cell>
          <cell r="N280" t="str">
            <v/>
          </cell>
        </row>
        <row r="281">
          <cell r="J281" t="e">
            <v>#N/A</v>
          </cell>
          <cell r="N281" t="str">
            <v/>
          </cell>
        </row>
        <row r="282">
          <cell r="J282" t="str">
            <v/>
          </cell>
          <cell r="N282" t="str">
            <v/>
          </cell>
        </row>
        <row r="283">
          <cell r="J283" t="e">
            <v>#N/A</v>
          </cell>
          <cell r="N283" t="str">
            <v/>
          </cell>
        </row>
        <row r="284">
          <cell r="J284" t="e">
            <v>#N/A</v>
          </cell>
          <cell r="N284" t="str">
            <v/>
          </cell>
        </row>
        <row r="285">
          <cell r="J285" t="e">
            <v>#N/A</v>
          </cell>
          <cell r="N285" t="str">
            <v/>
          </cell>
        </row>
        <row r="286">
          <cell r="J286" t="str">
            <v/>
          </cell>
          <cell r="N286" t="str">
            <v/>
          </cell>
        </row>
        <row r="287">
          <cell r="J287" t="str">
            <v/>
          </cell>
          <cell r="N287" t="str">
            <v/>
          </cell>
        </row>
        <row r="288">
          <cell r="J288" t="str">
            <v/>
          </cell>
          <cell r="N288" t="str">
            <v/>
          </cell>
        </row>
        <row r="289">
          <cell r="J289" t="str">
            <v/>
          </cell>
          <cell r="N289" t="str">
            <v/>
          </cell>
        </row>
        <row r="290">
          <cell r="J290" t="str">
            <v>PE 20</v>
          </cell>
          <cell r="N290">
            <v>18972400.149999999</v>
          </cell>
        </row>
        <row r="291">
          <cell r="J291" t="str">
            <v>PE 20</v>
          </cell>
          <cell r="N291">
            <v>334583</v>
          </cell>
        </row>
        <row r="292">
          <cell r="J292" t="str">
            <v>PE 20</v>
          </cell>
          <cell r="N292">
            <v>6171161.7000000002</v>
          </cell>
        </row>
        <row r="293">
          <cell r="J293" t="str">
            <v>PE 20</v>
          </cell>
          <cell r="N293">
            <v>1437970.25</v>
          </cell>
        </row>
        <row r="294">
          <cell r="J294" t="str">
            <v/>
          </cell>
          <cell r="N294" t="str">
            <v/>
          </cell>
        </row>
        <row r="295">
          <cell r="J295" t="str">
            <v>PE 20</v>
          </cell>
          <cell r="N295">
            <v>24156162.960000001</v>
          </cell>
        </row>
        <row r="296">
          <cell r="J296" t="str">
            <v>PE 20</v>
          </cell>
          <cell r="N296">
            <v>1493523.42</v>
          </cell>
        </row>
        <row r="297">
          <cell r="J297" t="str">
            <v>PE 20</v>
          </cell>
          <cell r="N297">
            <v>544807.43000000005</v>
          </cell>
        </row>
        <row r="298">
          <cell r="J298" t="str">
            <v>PE 20</v>
          </cell>
          <cell r="N298">
            <v>580553</v>
          </cell>
        </row>
        <row r="299">
          <cell r="J299" t="str">
            <v>PE 20</v>
          </cell>
          <cell r="N299">
            <v>134222.45000000001</v>
          </cell>
        </row>
        <row r="300">
          <cell r="J300" t="str">
            <v/>
          </cell>
          <cell r="N300" t="str">
            <v/>
          </cell>
        </row>
        <row r="301">
          <cell r="J301" t="str">
            <v>PE 21</v>
          </cell>
          <cell r="N301">
            <v>45641</v>
          </cell>
        </row>
        <row r="302">
          <cell r="J302" t="str">
            <v>PE 21</v>
          </cell>
          <cell r="N302">
            <v>104463</v>
          </cell>
        </row>
        <row r="303">
          <cell r="J303" t="str">
            <v>PE 21</v>
          </cell>
          <cell r="N303">
            <v>1281729</v>
          </cell>
        </row>
        <row r="304">
          <cell r="J304" t="str">
            <v>PE 21</v>
          </cell>
          <cell r="N304">
            <v>457886</v>
          </cell>
        </row>
        <row r="305">
          <cell r="J305" t="str">
            <v>PE 21</v>
          </cell>
          <cell r="N305">
            <v>646317</v>
          </cell>
        </row>
        <row r="306">
          <cell r="J306" t="str">
            <v>PE 21</v>
          </cell>
          <cell r="N306" t="str">
            <v/>
          </cell>
        </row>
        <row r="307">
          <cell r="J307" t="str">
            <v>PE 21</v>
          </cell>
          <cell r="N307">
            <v>739159</v>
          </cell>
        </row>
        <row r="308">
          <cell r="J308" t="str">
            <v>PE 21</v>
          </cell>
          <cell r="N308">
            <v>5544</v>
          </cell>
        </row>
        <row r="309">
          <cell r="J309" t="str">
            <v>PE 21</v>
          </cell>
          <cell r="N309">
            <v>7206</v>
          </cell>
        </row>
        <row r="310">
          <cell r="J310" t="str">
            <v/>
          </cell>
          <cell r="N310" t="str">
            <v/>
          </cell>
        </row>
        <row r="311">
          <cell r="J311" t="str">
            <v/>
          </cell>
          <cell r="N311" t="str">
            <v/>
          </cell>
        </row>
        <row r="312">
          <cell r="J312" t="str">
            <v>PE 20</v>
          </cell>
          <cell r="N312">
            <v>307416</v>
          </cell>
        </row>
        <row r="313">
          <cell r="J313" t="str">
            <v>PE 20</v>
          </cell>
          <cell r="N313">
            <v>592530</v>
          </cell>
        </row>
        <row r="314">
          <cell r="J314" t="str">
            <v>PE 20</v>
          </cell>
          <cell r="N314">
            <v>909932.4</v>
          </cell>
        </row>
        <row r="315">
          <cell r="J315" t="str">
            <v/>
          </cell>
          <cell r="N315" t="str">
            <v/>
          </cell>
        </row>
        <row r="316">
          <cell r="J316" t="str">
            <v/>
          </cell>
          <cell r="N316" t="str">
            <v/>
          </cell>
        </row>
        <row r="317">
          <cell r="J317" t="str">
            <v>PE 20</v>
          </cell>
          <cell r="N317">
            <v>764015</v>
          </cell>
        </row>
        <row r="318">
          <cell r="J318" t="str">
            <v>PE 20</v>
          </cell>
          <cell r="N318">
            <v>1337705</v>
          </cell>
        </row>
        <row r="319">
          <cell r="J319" t="str">
            <v>PE 20</v>
          </cell>
          <cell r="N319">
            <v>75000</v>
          </cell>
        </row>
        <row r="320">
          <cell r="J320" t="str">
            <v/>
          </cell>
          <cell r="N320" t="str">
            <v/>
          </cell>
        </row>
        <row r="321">
          <cell r="J321" t="str">
            <v/>
          </cell>
          <cell r="N321" t="str">
            <v/>
          </cell>
        </row>
        <row r="322">
          <cell r="J322" t="str">
            <v>PE 24</v>
          </cell>
          <cell r="N322">
            <v>116824</v>
          </cell>
        </row>
        <row r="323">
          <cell r="J323" t="str">
            <v/>
          </cell>
          <cell r="N323" t="str">
            <v/>
          </cell>
        </row>
        <row r="324">
          <cell r="J324" t="e">
            <v>#N/A</v>
          </cell>
          <cell r="N324" t="str">
            <v/>
          </cell>
        </row>
        <row r="325">
          <cell r="J325" t="str">
            <v>PE 22</v>
          </cell>
          <cell r="N325">
            <v>2132023</v>
          </cell>
        </row>
        <row r="326">
          <cell r="J326" t="str">
            <v/>
          </cell>
          <cell r="N326" t="str">
            <v/>
          </cell>
        </row>
        <row r="327">
          <cell r="J327" t="str">
            <v/>
          </cell>
          <cell r="N327" t="str">
            <v/>
          </cell>
        </row>
        <row r="328">
          <cell r="J328" t="str">
            <v>PE 24</v>
          </cell>
          <cell r="N328">
            <v>528898</v>
          </cell>
        </row>
        <row r="329">
          <cell r="J329" t="str">
            <v>PE 24</v>
          </cell>
          <cell r="N329">
            <v>1600000</v>
          </cell>
        </row>
        <row r="330">
          <cell r="J330" t="str">
            <v>PE 23</v>
          </cell>
          <cell r="N330">
            <v>1291389.6499999999</v>
          </cell>
        </row>
        <row r="331">
          <cell r="J331" t="str">
            <v>PE 22</v>
          </cell>
          <cell r="N331">
            <v>59018</v>
          </cell>
        </row>
        <row r="332">
          <cell r="J332" t="str">
            <v>PE 24</v>
          </cell>
          <cell r="N332">
            <v>15939.5</v>
          </cell>
        </row>
        <row r="333">
          <cell r="J333" t="str">
            <v>PE 24</v>
          </cell>
          <cell r="N333">
            <v>705523.6</v>
          </cell>
        </row>
        <row r="334">
          <cell r="J334" t="str">
            <v>PE 24</v>
          </cell>
          <cell r="N334">
            <v>52848</v>
          </cell>
        </row>
        <row r="335">
          <cell r="J335" t="str">
            <v/>
          </cell>
          <cell r="N335" t="str">
            <v/>
          </cell>
        </row>
        <row r="336">
          <cell r="J336" t="str">
            <v/>
          </cell>
          <cell r="N336" t="str">
            <v/>
          </cell>
        </row>
        <row r="337">
          <cell r="J337" t="str">
            <v/>
          </cell>
          <cell r="N337" t="str">
            <v/>
          </cell>
        </row>
        <row r="338">
          <cell r="J338" t="str">
            <v>PE 50</v>
          </cell>
          <cell r="N338">
            <v>25430652</v>
          </cell>
        </row>
        <row r="339">
          <cell r="J339" t="str">
            <v>PE 50</v>
          </cell>
          <cell r="N339">
            <v>825746</v>
          </cell>
        </row>
        <row r="340">
          <cell r="J340" t="str">
            <v>PE 50</v>
          </cell>
          <cell r="N340">
            <v>3418708</v>
          </cell>
        </row>
        <row r="341">
          <cell r="J341" t="str">
            <v/>
          </cell>
          <cell r="N341" t="str">
            <v/>
          </cell>
        </row>
        <row r="342">
          <cell r="J342" t="str">
            <v/>
          </cell>
          <cell r="N342" t="str">
            <v/>
          </cell>
        </row>
        <row r="343">
          <cell r="J343" t="str">
            <v>PE 12</v>
          </cell>
          <cell r="N343">
            <v>7318265.0899999999</v>
          </cell>
        </row>
        <row r="344">
          <cell r="J344" t="str">
            <v>PE 12</v>
          </cell>
          <cell r="N344">
            <v>284150</v>
          </cell>
        </row>
        <row r="345">
          <cell r="J345" t="str">
            <v/>
          </cell>
          <cell r="N345" t="str">
            <v/>
          </cell>
        </row>
        <row r="346">
          <cell r="J346" t="str">
            <v>PE 12</v>
          </cell>
          <cell r="N346">
            <v>7651668</v>
          </cell>
        </row>
        <row r="347">
          <cell r="J347" t="str">
            <v>PE 12</v>
          </cell>
          <cell r="N347">
            <v>7122519</v>
          </cell>
        </row>
        <row r="348">
          <cell r="J348" t="str">
            <v/>
          </cell>
          <cell r="N348" t="str">
            <v/>
          </cell>
        </row>
        <row r="349">
          <cell r="J349" t="str">
            <v/>
          </cell>
          <cell r="N349" t="str">
            <v/>
          </cell>
        </row>
        <row r="350">
          <cell r="J350" t="str">
            <v>PE 15</v>
          </cell>
          <cell r="N350">
            <v>4132150.98</v>
          </cell>
        </row>
        <row r="351">
          <cell r="J351" t="str">
            <v/>
          </cell>
          <cell r="N351" t="str">
            <v/>
          </cell>
        </row>
        <row r="352">
          <cell r="J352" t="str">
            <v>PE 13</v>
          </cell>
          <cell r="N352">
            <v>4535240.17</v>
          </cell>
        </row>
        <row r="353">
          <cell r="J353" t="str">
            <v>PE 14</v>
          </cell>
          <cell r="N353">
            <v>16775643.85</v>
          </cell>
        </row>
        <row r="354">
          <cell r="J354" t="str">
            <v>PE 16</v>
          </cell>
          <cell r="N354">
            <v>4342967.3600000003</v>
          </cell>
        </row>
        <row r="355">
          <cell r="J355" t="str">
            <v>PE 16</v>
          </cell>
          <cell r="N355">
            <v>1500</v>
          </cell>
        </row>
        <row r="356">
          <cell r="J356" t="str">
            <v>PE 15</v>
          </cell>
          <cell r="N356">
            <v>2323266.44</v>
          </cell>
        </row>
        <row r="357">
          <cell r="J357" t="str">
            <v>PE 43</v>
          </cell>
          <cell r="N357">
            <v>1841616</v>
          </cell>
        </row>
        <row r="358">
          <cell r="J358" t="str">
            <v/>
          </cell>
          <cell r="N358" t="str">
            <v/>
          </cell>
        </row>
        <row r="359">
          <cell r="J359" t="str">
            <v>PE 42</v>
          </cell>
          <cell r="N359">
            <v>9327472.0399999991</v>
          </cell>
        </row>
        <row r="360">
          <cell r="J360" t="str">
            <v/>
          </cell>
          <cell r="N360" t="str">
            <v/>
          </cell>
        </row>
        <row r="361">
          <cell r="J361" t="str">
            <v/>
          </cell>
          <cell r="N361" t="str">
            <v/>
          </cell>
        </row>
        <row r="362">
          <cell r="J362" t="str">
            <v>PE 44</v>
          </cell>
          <cell r="N362">
            <v>2125508.31</v>
          </cell>
        </row>
        <row r="363">
          <cell r="J363" t="str">
            <v/>
          </cell>
          <cell r="N363" t="str">
            <v/>
          </cell>
        </row>
        <row r="364">
          <cell r="J364" t="str">
            <v>PE 43</v>
          </cell>
          <cell r="N364">
            <v>2549415.09</v>
          </cell>
        </row>
        <row r="365">
          <cell r="J365" t="str">
            <v/>
          </cell>
          <cell r="N365" t="str">
            <v/>
          </cell>
        </row>
        <row r="366">
          <cell r="J366" t="str">
            <v>PE 36</v>
          </cell>
          <cell r="N366">
            <v>1318553.8999999999</v>
          </cell>
        </row>
        <row r="367">
          <cell r="J367" t="str">
            <v>PE 43</v>
          </cell>
          <cell r="N367">
            <v>105980</v>
          </cell>
        </row>
        <row r="368">
          <cell r="J368" t="str">
            <v/>
          </cell>
          <cell r="N368" t="str">
            <v/>
          </cell>
        </row>
        <row r="369">
          <cell r="J369" t="str">
            <v>PE 40</v>
          </cell>
          <cell r="N369">
            <v>126674.71</v>
          </cell>
        </row>
        <row r="370">
          <cell r="J370" t="str">
            <v/>
          </cell>
          <cell r="N370" t="str">
            <v/>
          </cell>
        </row>
        <row r="371">
          <cell r="J371" t="str">
            <v>PE 43</v>
          </cell>
          <cell r="N371">
            <v>834110.12</v>
          </cell>
        </row>
        <row r="372">
          <cell r="J372" t="str">
            <v/>
          </cell>
          <cell r="N372" t="str">
            <v/>
          </cell>
        </row>
        <row r="373">
          <cell r="J373" t="str">
            <v>PE 33</v>
          </cell>
          <cell r="N373">
            <v>4587056.32</v>
          </cell>
        </row>
        <row r="374">
          <cell r="J374" t="str">
            <v>PE 33</v>
          </cell>
          <cell r="N374">
            <v>1641993.76</v>
          </cell>
        </row>
        <row r="375">
          <cell r="J375" t="str">
            <v>PE 24</v>
          </cell>
          <cell r="N375">
            <v>1412549.12</v>
          </cell>
        </row>
        <row r="376">
          <cell r="J376" t="str">
            <v/>
          </cell>
          <cell r="N376" t="str">
            <v/>
          </cell>
        </row>
        <row r="377">
          <cell r="J377" t="str">
            <v>PE 32</v>
          </cell>
          <cell r="N377">
            <v>103774.82</v>
          </cell>
        </row>
        <row r="378">
          <cell r="J378" t="str">
            <v>PE 43</v>
          </cell>
          <cell r="N378">
            <v>484615.76</v>
          </cell>
        </row>
        <row r="379">
          <cell r="J379" t="str">
            <v>PE 43</v>
          </cell>
          <cell r="N379">
            <v>568896.99</v>
          </cell>
        </row>
        <row r="380">
          <cell r="J380" t="str">
            <v/>
          </cell>
          <cell r="N380" t="str">
            <v/>
          </cell>
        </row>
        <row r="381">
          <cell r="J381" t="str">
            <v>PE 31</v>
          </cell>
          <cell r="N381" t="str">
            <v/>
          </cell>
        </row>
        <row r="382">
          <cell r="J382" t="str">
            <v/>
          </cell>
          <cell r="N382" t="str">
            <v/>
          </cell>
        </row>
        <row r="383">
          <cell r="J383" t="str">
            <v>PE 31</v>
          </cell>
          <cell r="N383">
            <v>2113596.39</v>
          </cell>
        </row>
        <row r="384">
          <cell r="J384" t="str">
            <v>PE 31</v>
          </cell>
          <cell r="N384" t="str">
            <v/>
          </cell>
        </row>
        <row r="385">
          <cell r="J385" t="str">
            <v>PE 81</v>
          </cell>
          <cell r="N385" t="str">
            <v/>
          </cell>
        </row>
        <row r="386">
          <cell r="J386" t="str">
            <v>PE 72</v>
          </cell>
          <cell r="N386">
            <v>1350000</v>
          </cell>
        </row>
        <row r="387">
          <cell r="J387" t="str">
            <v/>
          </cell>
          <cell r="N387" t="str">
            <v/>
          </cell>
        </row>
        <row r="388">
          <cell r="J388" t="str">
            <v/>
          </cell>
          <cell r="N388" t="str">
            <v/>
          </cell>
        </row>
        <row r="389">
          <cell r="J389" t="str">
            <v/>
          </cell>
          <cell r="N389" t="str">
            <v/>
          </cell>
        </row>
        <row r="390">
          <cell r="J390" t="str">
            <v>PE 32</v>
          </cell>
          <cell r="N390">
            <v>1152493</v>
          </cell>
        </row>
        <row r="391">
          <cell r="J391" t="str">
            <v>PE 32</v>
          </cell>
          <cell r="N391">
            <v>55250</v>
          </cell>
        </row>
        <row r="392">
          <cell r="J392" t="str">
            <v>PE 32</v>
          </cell>
          <cell r="N392">
            <v>975819</v>
          </cell>
        </row>
        <row r="393">
          <cell r="J393" t="str">
            <v>PE 32</v>
          </cell>
          <cell r="N393">
            <v>181693.26</v>
          </cell>
        </row>
        <row r="394">
          <cell r="J394" t="str">
            <v>PE 32</v>
          </cell>
          <cell r="N394" t="str">
            <v/>
          </cell>
        </row>
        <row r="395">
          <cell r="J395" t="str">
            <v/>
          </cell>
          <cell r="N395" t="str">
            <v/>
          </cell>
        </row>
        <row r="396">
          <cell r="J396" t="str">
            <v>PE 13</v>
          </cell>
          <cell r="N396">
            <v>579980.54</v>
          </cell>
        </row>
        <row r="397">
          <cell r="J397" t="str">
            <v>PE 13</v>
          </cell>
          <cell r="N397">
            <v>1924797.83</v>
          </cell>
        </row>
        <row r="398">
          <cell r="J398" t="str">
            <v>PE 13</v>
          </cell>
          <cell r="N398">
            <v>505023</v>
          </cell>
        </row>
        <row r="399">
          <cell r="J399" t="str">
            <v>PE 43</v>
          </cell>
          <cell r="N399">
            <v>168037.1</v>
          </cell>
        </row>
        <row r="400">
          <cell r="J400" t="str">
            <v/>
          </cell>
          <cell r="N400" t="str">
            <v/>
          </cell>
        </row>
        <row r="401">
          <cell r="J401" t="str">
            <v>PE 13</v>
          </cell>
          <cell r="N401">
            <v>6637629.8300000001</v>
          </cell>
        </row>
        <row r="402">
          <cell r="J402" t="str">
            <v>PE 13</v>
          </cell>
          <cell r="N402">
            <v>2616267.7799999998</v>
          </cell>
        </row>
        <row r="403">
          <cell r="J403" t="str">
            <v>PE 43</v>
          </cell>
          <cell r="N403">
            <v>354702</v>
          </cell>
        </row>
        <row r="404">
          <cell r="J404" t="str">
            <v/>
          </cell>
          <cell r="N404" t="str">
            <v/>
          </cell>
        </row>
        <row r="405">
          <cell r="J405" t="str">
            <v>PE 30</v>
          </cell>
          <cell r="N405">
            <v>2175000</v>
          </cell>
        </row>
        <row r="406">
          <cell r="J406" t="str">
            <v>PE 30</v>
          </cell>
          <cell r="N406" t="str">
            <v/>
          </cell>
        </row>
        <row r="407">
          <cell r="J407" t="str">
            <v>PE 60</v>
          </cell>
          <cell r="N407">
            <v>797723.24</v>
          </cell>
        </row>
        <row r="408">
          <cell r="J408" t="str">
            <v/>
          </cell>
          <cell r="N408" t="str">
            <v/>
          </cell>
        </row>
        <row r="409">
          <cell r="J409" t="str">
            <v>PE 43</v>
          </cell>
          <cell r="N409">
            <v>361750.2</v>
          </cell>
        </row>
        <row r="410">
          <cell r="J410" t="str">
            <v>PE 43</v>
          </cell>
          <cell r="N410">
            <v>94717</v>
          </cell>
        </row>
        <row r="411">
          <cell r="J411" t="str">
            <v>PE 38</v>
          </cell>
          <cell r="N411" t="str">
            <v/>
          </cell>
        </row>
        <row r="412">
          <cell r="J412" t="str">
            <v/>
          </cell>
          <cell r="N412" t="str">
            <v/>
          </cell>
        </row>
        <row r="413">
          <cell r="J413" t="str">
            <v>PE 43</v>
          </cell>
          <cell r="N413">
            <v>197220.04</v>
          </cell>
        </row>
        <row r="414">
          <cell r="J414" t="str">
            <v>PE 43</v>
          </cell>
          <cell r="N414">
            <v>1100705.8799999999</v>
          </cell>
        </row>
        <row r="415">
          <cell r="J415" t="str">
            <v>PE 43</v>
          </cell>
          <cell r="N415">
            <v>40767.129999999997</v>
          </cell>
        </row>
        <row r="416">
          <cell r="J416" t="str">
            <v/>
          </cell>
          <cell r="N416" t="str">
            <v/>
          </cell>
        </row>
        <row r="417">
          <cell r="J417" t="str">
            <v>PE 45</v>
          </cell>
          <cell r="N417">
            <v>5224022.25</v>
          </cell>
        </row>
        <row r="418">
          <cell r="J418" t="str">
            <v>PE 45</v>
          </cell>
          <cell r="N418">
            <v>519870</v>
          </cell>
        </row>
        <row r="419">
          <cell r="J419" t="str">
            <v>PE 45</v>
          </cell>
          <cell r="N419">
            <v>82700</v>
          </cell>
        </row>
        <row r="420">
          <cell r="J420" t="str">
            <v>PE 45</v>
          </cell>
          <cell r="N420">
            <v>521083</v>
          </cell>
        </row>
        <row r="421">
          <cell r="J421" t="str">
            <v/>
          </cell>
          <cell r="N421" t="str">
            <v/>
          </cell>
        </row>
        <row r="422">
          <cell r="J422" t="str">
            <v>PE 43</v>
          </cell>
          <cell r="N422">
            <v>424505.19</v>
          </cell>
        </row>
        <row r="423">
          <cell r="J423" t="str">
            <v/>
          </cell>
          <cell r="N423" t="str">
            <v/>
          </cell>
        </row>
        <row r="424">
          <cell r="J424" t="str">
            <v>PE 17</v>
          </cell>
          <cell r="N424">
            <v>8893003</v>
          </cell>
        </row>
        <row r="425">
          <cell r="J425" t="str">
            <v>PE 17</v>
          </cell>
          <cell r="N425">
            <v>17006</v>
          </cell>
        </row>
        <row r="426">
          <cell r="J426" t="str">
            <v/>
          </cell>
          <cell r="N426" t="str">
            <v/>
          </cell>
        </row>
        <row r="427">
          <cell r="J427" t="str">
            <v>PE 43</v>
          </cell>
          <cell r="N427">
            <v>2581319.0099999998</v>
          </cell>
        </row>
        <row r="428">
          <cell r="J428" t="str">
            <v>PE 43</v>
          </cell>
          <cell r="N428">
            <v>381097.65</v>
          </cell>
        </row>
        <row r="429">
          <cell r="J429" t="str">
            <v>PE 43</v>
          </cell>
          <cell r="N429">
            <v>328735</v>
          </cell>
        </row>
        <row r="430">
          <cell r="J430" t="str">
            <v>PE 43</v>
          </cell>
          <cell r="N430" t="str">
            <v/>
          </cell>
        </row>
        <row r="431">
          <cell r="J431" t="str">
            <v/>
          </cell>
          <cell r="N431" t="str">
            <v/>
          </cell>
        </row>
        <row r="432">
          <cell r="J432" t="str">
            <v>PE 43</v>
          </cell>
          <cell r="N432">
            <v>46998</v>
          </cell>
        </row>
        <row r="433">
          <cell r="J433" t="str">
            <v>PE 43</v>
          </cell>
          <cell r="N433">
            <v>101981</v>
          </cell>
        </row>
        <row r="434">
          <cell r="J434" t="str">
            <v>PE 24</v>
          </cell>
          <cell r="N434">
            <v>767277.82</v>
          </cell>
        </row>
        <row r="435">
          <cell r="J435" t="str">
            <v/>
          </cell>
          <cell r="N435" t="str">
            <v/>
          </cell>
        </row>
        <row r="436">
          <cell r="J436" t="str">
            <v>PE 43</v>
          </cell>
          <cell r="N436">
            <v>231749.51</v>
          </cell>
        </row>
        <row r="437">
          <cell r="J437" t="str">
            <v>PE 43</v>
          </cell>
          <cell r="N437">
            <v>1188232.1399999999</v>
          </cell>
        </row>
        <row r="438">
          <cell r="J438" t="str">
            <v>PE 43</v>
          </cell>
          <cell r="N438">
            <v>54563</v>
          </cell>
        </row>
        <row r="439">
          <cell r="J439" t="str">
            <v>PE 37</v>
          </cell>
          <cell r="N439">
            <v>195000</v>
          </cell>
        </row>
        <row r="440">
          <cell r="J440" t="str">
            <v>PE 41</v>
          </cell>
          <cell r="N440">
            <v>7492521.6799999997</v>
          </cell>
        </row>
        <row r="441">
          <cell r="J441" t="str">
            <v>PE 43</v>
          </cell>
          <cell r="N441" t="str">
            <v/>
          </cell>
        </row>
        <row r="442">
          <cell r="J442" t="str">
            <v>PE 35</v>
          </cell>
          <cell r="N442" t="str">
            <v/>
          </cell>
        </row>
        <row r="443">
          <cell r="J443" t="str">
            <v>PE 40</v>
          </cell>
          <cell r="N443">
            <v>121738.84</v>
          </cell>
        </row>
        <row r="444">
          <cell r="J444">
            <v>0</v>
          </cell>
          <cell r="N444" t="str">
            <v/>
          </cell>
        </row>
        <row r="445">
          <cell r="J445">
            <v>0</v>
          </cell>
          <cell r="N445" t="str">
            <v/>
          </cell>
        </row>
        <row r="446">
          <cell r="J446" t="str">
            <v>PE 43</v>
          </cell>
          <cell r="N446">
            <v>1035358</v>
          </cell>
        </row>
        <row r="447">
          <cell r="J447" t="str">
            <v>PE 43</v>
          </cell>
          <cell r="N447">
            <v>800</v>
          </cell>
        </row>
        <row r="448">
          <cell r="J448" t="str">
            <v>PE 43</v>
          </cell>
          <cell r="N448" t="str">
            <v/>
          </cell>
        </row>
        <row r="449">
          <cell r="J449" t="str">
            <v>PE 41</v>
          </cell>
          <cell r="N449">
            <v>495404</v>
          </cell>
        </row>
        <row r="450">
          <cell r="J450" t="str">
            <v>PE 43</v>
          </cell>
          <cell r="N450" t="str">
            <v/>
          </cell>
        </row>
        <row r="451">
          <cell r="J451" t="str">
            <v>PE 42</v>
          </cell>
          <cell r="N451">
            <v>7868709.04</v>
          </cell>
        </row>
        <row r="452">
          <cell r="J452" t="str">
            <v>PE 43</v>
          </cell>
          <cell r="N452" t="str">
            <v/>
          </cell>
        </row>
        <row r="453">
          <cell r="J453" t="str">
            <v>PE 43</v>
          </cell>
          <cell r="N453">
            <v>33479.56</v>
          </cell>
        </row>
        <row r="454">
          <cell r="J454" t="str">
            <v/>
          </cell>
          <cell r="N454" t="str">
            <v/>
          </cell>
        </row>
        <row r="455">
          <cell r="J455" t="str">
            <v/>
          </cell>
          <cell r="N455" t="str">
            <v/>
          </cell>
        </row>
        <row r="456">
          <cell r="J456" t="str">
            <v>PE 39</v>
          </cell>
          <cell r="N456">
            <v>-150</v>
          </cell>
        </row>
        <row r="457">
          <cell r="J457" t="str">
            <v>PE 39</v>
          </cell>
          <cell r="N457">
            <v>121830</v>
          </cell>
        </row>
        <row r="458">
          <cell r="J458" t="str">
            <v/>
          </cell>
          <cell r="N458" t="str">
            <v/>
          </cell>
        </row>
        <row r="459">
          <cell r="J459" t="str">
            <v>PE 34</v>
          </cell>
          <cell r="N459">
            <v>-881458.68</v>
          </cell>
        </row>
        <row r="460">
          <cell r="J460" t="str">
            <v>PE 34</v>
          </cell>
          <cell r="N460">
            <v>1703961.04</v>
          </cell>
        </row>
        <row r="461">
          <cell r="J461" t="str">
            <v>PE 34</v>
          </cell>
          <cell r="N461">
            <v>-12794.92</v>
          </cell>
        </row>
        <row r="462">
          <cell r="J462" t="str">
            <v>PE 34</v>
          </cell>
          <cell r="N462">
            <v>-31618.13</v>
          </cell>
        </row>
        <row r="463">
          <cell r="J463" t="str">
            <v/>
          </cell>
          <cell r="N463" t="str">
            <v/>
          </cell>
        </row>
        <row r="464">
          <cell r="J464" t="str">
            <v>PI 04</v>
          </cell>
          <cell r="N464">
            <v>-560626.4</v>
          </cell>
        </row>
        <row r="465">
          <cell r="J465" t="str">
            <v>PE 41</v>
          </cell>
          <cell r="N465">
            <v>-5579074.8300000001</v>
          </cell>
        </row>
        <row r="466">
          <cell r="J466" t="str">
            <v>PE 41</v>
          </cell>
          <cell r="N466" t="str">
            <v/>
          </cell>
        </row>
        <row r="467">
          <cell r="J467" t="str">
            <v>PI 04</v>
          </cell>
          <cell r="N467">
            <v>-97400</v>
          </cell>
        </row>
        <row r="468">
          <cell r="J468" t="str">
            <v>PI 05</v>
          </cell>
          <cell r="N468">
            <v>-1307533.5</v>
          </cell>
        </row>
        <row r="469">
          <cell r="J469" t="str">
            <v>PI 03</v>
          </cell>
          <cell r="N469">
            <v>-462422</v>
          </cell>
        </row>
        <row r="470">
          <cell r="J470" t="str">
            <v>PI 04</v>
          </cell>
          <cell r="N470" t="str">
            <v/>
          </cell>
        </row>
        <row r="471">
          <cell r="J471">
            <v>0</v>
          </cell>
          <cell r="N471" t="str">
            <v/>
          </cell>
        </row>
        <row r="472">
          <cell r="J472" t="str">
            <v>PE 42</v>
          </cell>
          <cell r="N472">
            <v>-7662669.04</v>
          </cell>
        </row>
        <row r="473">
          <cell r="J473">
            <v>0</v>
          </cell>
          <cell r="N473">
            <v>0</v>
          </cell>
        </row>
        <row r="474">
          <cell r="J474">
            <v>0</v>
          </cell>
          <cell r="N474" t="str">
            <v/>
          </cell>
        </row>
        <row r="475">
          <cell r="J475" t="str">
            <v>PE 42</v>
          </cell>
          <cell r="N475" t="str">
            <v/>
          </cell>
        </row>
        <row r="476">
          <cell r="J476" t="str">
            <v/>
          </cell>
          <cell r="N476" t="str">
            <v/>
          </cell>
        </row>
        <row r="477">
          <cell r="J477" t="str">
            <v/>
          </cell>
          <cell r="N477" t="str">
            <v/>
          </cell>
        </row>
        <row r="478">
          <cell r="J478" t="str">
            <v>PE 61</v>
          </cell>
          <cell r="N478" t="str">
            <v/>
          </cell>
        </row>
        <row r="479">
          <cell r="J479" t="str">
            <v>PE 61</v>
          </cell>
          <cell r="N479">
            <v>41070</v>
          </cell>
        </row>
        <row r="480">
          <cell r="J480" t="str">
            <v/>
          </cell>
          <cell r="N480" t="str">
            <v/>
          </cell>
        </row>
        <row r="481">
          <cell r="J481" t="str">
            <v>PI 07</v>
          </cell>
          <cell r="N481">
            <v>-1602524</v>
          </cell>
        </row>
        <row r="482">
          <cell r="J482" t="str">
            <v>PI 06</v>
          </cell>
          <cell r="N482">
            <v>-25289506.219999999</v>
          </cell>
        </row>
        <row r="483">
          <cell r="J483" t="str">
            <v>PI 07</v>
          </cell>
          <cell r="N483">
            <v>-22737</v>
          </cell>
        </row>
        <row r="484">
          <cell r="J484" t="str">
            <v/>
          </cell>
          <cell r="N484" t="str">
            <v/>
          </cell>
        </row>
        <row r="485">
          <cell r="J485" t="str">
            <v>PE 80</v>
          </cell>
          <cell r="N485" t="str">
            <v/>
          </cell>
        </row>
        <row r="486">
          <cell r="J486" t="str">
            <v/>
          </cell>
          <cell r="N486" t="str">
            <v/>
          </cell>
        </row>
        <row r="487">
          <cell r="J487" t="str">
            <v/>
          </cell>
          <cell r="N487" t="str">
            <v/>
          </cell>
        </row>
        <row r="488">
          <cell r="J488" t="str">
            <v/>
          </cell>
          <cell r="N488" t="str">
            <v/>
          </cell>
        </row>
        <row r="489">
          <cell r="J489" t="str">
            <v/>
          </cell>
          <cell r="N489" t="str">
            <v/>
          </cell>
        </row>
        <row r="490">
          <cell r="J490" t="str">
            <v>PE 70</v>
          </cell>
          <cell r="N490">
            <v>29543574.460000001</v>
          </cell>
        </row>
        <row r="491">
          <cell r="J491" t="str">
            <v>PE 71</v>
          </cell>
          <cell r="N491">
            <v>632468.5</v>
          </cell>
        </row>
        <row r="492">
          <cell r="J492">
            <v>0</v>
          </cell>
          <cell r="N492" t="str">
            <v/>
          </cell>
        </row>
        <row r="493">
          <cell r="N493">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mp;L 04-05"/>
      <sheetName val="BS-PL"/>
      <sheetName val="DEP_CLB"/>
      <sheetName val="PART-IV"/>
      <sheetName val="Sheet1"/>
      <sheetName val="SYN-BS till Dec-04 Citibank"/>
      <sheetName val="Company"/>
      <sheetName val="entitlements"/>
      <sheetName val="2000"/>
    </sheetNames>
    <definedNames>
      <definedName name="words"/>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1.1_Lead_CL"/>
      <sheetName val="N1.2_Creditor_Trial"/>
      <sheetName val="N.1.3"/>
      <sheetName val="N.1.3A"/>
      <sheetName val="N.1.4"/>
      <sheetName val="N.1.4A"/>
      <sheetName val="N.1.4B"/>
      <sheetName val="N.1.5"/>
      <sheetName val="N.1.5A"/>
      <sheetName val="N.1.6"/>
      <sheetName val="N.1.6A"/>
      <sheetName val="N.1.7"/>
      <sheetName val="N.1.8."/>
      <sheetName val="N.1.8"/>
      <sheetName val="N.1.8A"/>
      <sheetName val="N.1.9"/>
      <sheetName val="N.1.10"/>
      <sheetName val="N.1.10A RG"/>
      <sheetName val="N.1.11 Acceptances"/>
      <sheetName val="N.1.11 A Acceptances"/>
      <sheetName val="N.1.12"/>
      <sheetName val="vendor Aging"/>
      <sheetName val="Accrued Payroll"/>
      <sheetName val="Reconcillation with DFU"/>
      <sheetName val="Draft FCB Ulka"/>
      <sheetName val="draft fcb"/>
      <sheetName val="Sheet3"/>
      <sheetName val="Payre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sheetData sheetId="25" refreshError="1"/>
      <sheetData sheetId="26" refreshError="1"/>
      <sheetData sheetId="27"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ary"/>
    </sheetNames>
    <sheetDataSet>
      <sheetData sheetId="0" refreshError="1">
        <row r="8">
          <cell r="D8" t="str">
            <v>SANTOSH KUMAR</v>
          </cell>
          <cell r="E8" t="str">
            <v>EXEC SECRETARY</v>
          </cell>
          <cell r="F8" t="str">
            <v>1.10.99</v>
          </cell>
          <cell r="G8">
            <v>16705</v>
          </cell>
          <cell r="H8">
            <v>6682</v>
          </cell>
          <cell r="I8">
            <v>750</v>
          </cell>
          <cell r="J8">
            <v>200</v>
          </cell>
          <cell r="O8">
            <v>24337</v>
          </cell>
          <cell r="P8">
            <v>2005</v>
          </cell>
          <cell r="Q8">
            <v>900</v>
          </cell>
          <cell r="T8">
            <v>500</v>
          </cell>
          <cell r="X8">
            <v>3405</v>
          </cell>
          <cell r="Y8">
            <v>20932</v>
          </cell>
        </row>
        <row r="9">
          <cell r="D9" t="str">
            <v>LOVELY CHOPRA</v>
          </cell>
          <cell r="E9" t="str">
            <v>Sr. EXECUTIVE</v>
          </cell>
          <cell r="F9" t="str">
            <v>3.10.91</v>
          </cell>
          <cell r="G9">
            <v>7589</v>
          </cell>
          <cell r="H9">
            <v>3035.6000000000004</v>
          </cell>
          <cell r="I9">
            <v>450</v>
          </cell>
          <cell r="J9">
            <v>200</v>
          </cell>
          <cell r="O9">
            <v>11274.6</v>
          </cell>
          <cell r="P9">
            <v>911</v>
          </cell>
          <cell r="T9">
            <v>0</v>
          </cell>
          <cell r="X9">
            <v>911</v>
          </cell>
          <cell r="Y9">
            <v>10363.6</v>
          </cell>
        </row>
        <row r="10">
          <cell r="D10" t="str">
            <v>NEETU SRIVASTAVA</v>
          </cell>
          <cell r="E10" t="str">
            <v>.EXECUTIVE - ACCOUNTS</v>
          </cell>
          <cell r="F10" t="str">
            <v>12.3.97</v>
          </cell>
          <cell r="G10">
            <v>5500</v>
          </cell>
          <cell r="H10">
            <v>2200</v>
          </cell>
          <cell r="I10">
            <v>300</v>
          </cell>
          <cell r="J10">
            <v>200</v>
          </cell>
          <cell r="O10">
            <v>8200</v>
          </cell>
          <cell r="P10">
            <v>660</v>
          </cell>
          <cell r="S10">
            <v>0</v>
          </cell>
          <cell r="X10">
            <v>660</v>
          </cell>
          <cell r="Y10">
            <v>7540</v>
          </cell>
        </row>
        <row r="11">
          <cell r="D11" t="str">
            <v>S KEERTHIVASAN</v>
          </cell>
          <cell r="E11" t="str">
            <v>MANAGER - FINANCE</v>
          </cell>
          <cell r="F11" t="str">
            <v>11.2.98</v>
          </cell>
          <cell r="G11">
            <v>21872</v>
          </cell>
          <cell r="H11">
            <v>8748.8000000000011</v>
          </cell>
          <cell r="I11">
            <v>1500</v>
          </cell>
          <cell r="J11">
            <v>200</v>
          </cell>
          <cell r="O11">
            <v>32320.800000000003</v>
          </cell>
          <cell r="P11">
            <v>2625</v>
          </cell>
          <cell r="X11">
            <v>2625</v>
          </cell>
          <cell r="Y11">
            <v>29695.800000000003</v>
          </cell>
        </row>
        <row r="12">
          <cell r="D12" t="str">
            <v>SANJAY KATHURIA</v>
          </cell>
          <cell r="E12" t="str">
            <v>SR EXECUTIVE</v>
          </cell>
          <cell r="G12">
            <v>10754</v>
          </cell>
          <cell r="H12">
            <v>4301.6000000000004</v>
          </cell>
          <cell r="I12">
            <v>450</v>
          </cell>
          <cell r="J12">
            <v>200</v>
          </cell>
          <cell r="L12">
            <v>942</v>
          </cell>
          <cell r="O12">
            <v>16647.599999999999</v>
          </cell>
          <cell r="P12">
            <v>1290</v>
          </cell>
          <cell r="T12">
            <v>0</v>
          </cell>
          <cell r="X12">
            <v>1290</v>
          </cell>
          <cell r="Y12">
            <v>15357.599999999999</v>
          </cell>
        </row>
        <row r="13">
          <cell r="D13" t="str">
            <v>GEETHA KRISHNAMURTHY</v>
          </cell>
          <cell r="E13" t="str">
            <v>DY. MANAGER - ACCOUNTS</v>
          </cell>
          <cell r="F13" t="str">
            <v>17.6.99</v>
          </cell>
          <cell r="G13">
            <v>14577</v>
          </cell>
          <cell r="H13">
            <v>5830.8</v>
          </cell>
          <cell r="I13">
            <v>750</v>
          </cell>
          <cell r="J13">
            <v>200</v>
          </cell>
          <cell r="O13">
            <v>21357.8</v>
          </cell>
          <cell r="P13">
            <v>1749</v>
          </cell>
          <cell r="X13">
            <v>1749</v>
          </cell>
          <cell r="Y13">
            <v>19608.8</v>
          </cell>
        </row>
        <row r="14">
          <cell r="D14" t="str">
            <v>RITESH MANGLA</v>
          </cell>
          <cell r="E14" t="str">
            <v xml:space="preserve"> MANAGER - FINANCE</v>
          </cell>
          <cell r="F14" t="str">
            <v>16.8.99</v>
          </cell>
          <cell r="G14">
            <v>18500</v>
          </cell>
          <cell r="H14">
            <v>7400</v>
          </cell>
          <cell r="I14">
            <v>1500</v>
          </cell>
          <cell r="J14">
            <v>200</v>
          </cell>
          <cell r="O14">
            <v>27600</v>
          </cell>
          <cell r="P14">
            <v>2220</v>
          </cell>
          <cell r="X14">
            <v>2220</v>
          </cell>
          <cell r="Y14">
            <v>25380</v>
          </cell>
        </row>
        <row r="15">
          <cell r="D15" t="str">
            <v>B RAMESH</v>
          </cell>
          <cell r="E15" t="str">
            <v>SR EXECUTIVE</v>
          </cell>
          <cell r="F15" t="str">
            <v>1.5.2000</v>
          </cell>
          <cell r="G15">
            <v>12102</v>
          </cell>
          <cell r="H15">
            <v>4840.8</v>
          </cell>
          <cell r="I15">
            <v>450</v>
          </cell>
          <cell r="J15">
            <v>200</v>
          </cell>
          <cell r="L15">
            <v>2000</v>
          </cell>
          <cell r="O15">
            <v>19592.8</v>
          </cell>
          <cell r="P15">
            <v>1452</v>
          </cell>
          <cell r="V15">
            <v>2550</v>
          </cell>
          <cell r="X15">
            <v>4002</v>
          </cell>
          <cell r="Y15">
            <v>15590.8</v>
          </cell>
        </row>
        <row r="16">
          <cell r="D16" t="str">
            <v>GANESH BHATT</v>
          </cell>
          <cell r="E16" t="str">
            <v>SR EXECUTIVE</v>
          </cell>
          <cell r="G16">
            <v>8500</v>
          </cell>
          <cell r="H16">
            <v>3400</v>
          </cell>
          <cell r="I16">
            <v>450</v>
          </cell>
          <cell r="J16">
            <v>200</v>
          </cell>
          <cell r="N16">
            <v>0</v>
          </cell>
          <cell r="O16">
            <v>12550</v>
          </cell>
          <cell r="P16">
            <v>2040</v>
          </cell>
          <cell r="X16">
            <v>2040</v>
          </cell>
          <cell r="Y16">
            <v>10510</v>
          </cell>
        </row>
        <row r="17">
          <cell r="G17">
            <v>150593</v>
          </cell>
          <cell r="H17">
            <v>60237.200000000004</v>
          </cell>
          <cell r="I17">
            <v>6600</v>
          </cell>
          <cell r="J17">
            <v>2000</v>
          </cell>
          <cell r="K17">
            <v>0</v>
          </cell>
          <cell r="L17">
            <v>2942</v>
          </cell>
          <cell r="M17">
            <v>16600</v>
          </cell>
          <cell r="N17">
            <v>0</v>
          </cell>
          <cell r="O17">
            <v>238972.19999999998</v>
          </cell>
          <cell r="P17">
            <v>19091</v>
          </cell>
          <cell r="Q17">
            <v>10900</v>
          </cell>
          <cell r="R17">
            <v>0</v>
          </cell>
          <cell r="S17">
            <v>0</v>
          </cell>
          <cell r="T17">
            <v>500</v>
          </cell>
          <cell r="U17">
            <v>0</v>
          </cell>
          <cell r="V17">
            <v>2550</v>
          </cell>
          <cell r="W17">
            <v>0</v>
          </cell>
          <cell r="X17">
            <v>33041</v>
          </cell>
          <cell r="Y17">
            <v>205931.19999999998</v>
          </cell>
        </row>
        <row r="18">
          <cell r="D18" t="str">
            <v>MARY MATHEW</v>
          </cell>
          <cell r="E18" t="str">
            <v>EXEC. SECY</v>
          </cell>
          <cell r="F18" t="str">
            <v>22.8.95</v>
          </cell>
          <cell r="G18">
            <v>21351</v>
          </cell>
          <cell r="H18">
            <v>8540.4</v>
          </cell>
          <cell r="I18">
            <v>750</v>
          </cell>
          <cell r="J18">
            <v>200</v>
          </cell>
          <cell r="L18">
            <v>4223</v>
          </cell>
          <cell r="O18">
            <v>35064.400000000001</v>
          </cell>
          <cell r="P18">
            <v>2562</v>
          </cell>
          <cell r="Q18">
            <v>3200</v>
          </cell>
          <cell r="T18">
            <v>0</v>
          </cell>
          <cell r="X18">
            <v>5762</v>
          </cell>
          <cell r="Y18">
            <v>29302.400000000001</v>
          </cell>
        </row>
        <row r="19">
          <cell r="G19">
            <v>21351</v>
          </cell>
          <cell r="H19">
            <v>8540.4</v>
          </cell>
          <cell r="I19">
            <v>750</v>
          </cell>
          <cell r="J19">
            <v>200</v>
          </cell>
          <cell r="K19">
            <v>0</v>
          </cell>
          <cell r="L19">
            <v>4223</v>
          </cell>
          <cell r="M19">
            <v>0</v>
          </cell>
          <cell r="N19">
            <v>0</v>
          </cell>
          <cell r="O19">
            <v>35064.400000000001</v>
          </cell>
          <cell r="P19">
            <v>2562</v>
          </cell>
          <cell r="Q19">
            <v>3200</v>
          </cell>
          <cell r="R19">
            <v>0</v>
          </cell>
          <cell r="S19">
            <v>0</v>
          </cell>
          <cell r="T19">
            <v>0</v>
          </cell>
          <cell r="U19">
            <v>0</v>
          </cell>
          <cell r="V19">
            <v>0</v>
          </cell>
          <cell r="W19">
            <v>0</v>
          </cell>
          <cell r="X19">
            <v>5762</v>
          </cell>
          <cell r="Y19">
            <v>29302.400000000001</v>
          </cell>
        </row>
        <row r="20">
          <cell r="D20" t="str">
            <v>U AJOY KRISHNAN</v>
          </cell>
          <cell r="E20" t="str">
            <v>MANAGER- PROCUREMENT</v>
          </cell>
          <cell r="G20">
            <v>55384</v>
          </cell>
          <cell r="I20">
            <v>3000</v>
          </cell>
          <cell r="J20">
            <v>400</v>
          </cell>
          <cell r="L20">
            <v>14000</v>
          </cell>
          <cell r="O20">
            <v>72784</v>
          </cell>
          <cell r="P20">
            <v>6646</v>
          </cell>
          <cell r="Q20">
            <v>12000</v>
          </cell>
          <cell r="T20">
            <v>25000</v>
          </cell>
          <cell r="X20">
            <v>43646</v>
          </cell>
          <cell r="Y20">
            <v>29138</v>
          </cell>
        </row>
        <row r="21">
          <cell r="G21">
            <v>55384</v>
          </cell>
          <cell r="H21">
            <v>0</v>
          </cell>
          <cell r="I21">
            <v>3000</v>
          </cell>
          <cell r="J21">
            <v>400</v>
          </cell>
          <cell r="K21">
            <v>0</v>
          </cell>
          <cell r="L21">
            <v>14000</v>
          </cell>
          <cell r="M21">
            <v>0</v>
          </cell>
          <cell r="N21">
            <v>0</v>
          </cell>
          <cell r="O21">
            <v>72784</v>
          </cell>
          <cell r="P21">
            <v>6646</v>
          </cell>
          <cell r="Q21">
            <v>12000</v>
          </cell>
          <cell r="R21">
            <v>0</v>
          </cell>
          <cell r="S21">
            <v>0</v>
          </cell>
          <cell r="T21">
            <v>25000</v>
          </cell>
          <cell r="U21">
            <v>0</v>
          </cell>
          <cell r="V21">
            <v>0</v>
          </cell>
          <cell r="W21">
            <v>0</v>
          </cell>
          <cell r="X21">
            <v>43646</v>
          </cell>
          <cell r="Y21">
            <v>29138</v>
          </cell>
        </row>
        <row r="22">
          <cell r="D22" t="str">
            <v>ASHISH AGGARWAL</v>
          </cell>
          <cell r="E22" t="str">
            <v>MANAGER-IT</v>
          </cell>
          <cell r="F22" t="str">
            <v>10.4.96</v>
          </cell>
          <cell r="G22">
            <v>22350</v>
          </cell>
          <cell r="I22">
            <v>1500</v>
          </cell>
          <cell r="J22">
            <v>200</v>
          </cell>
          <cell r="N22">
            <v>1142</v>
          </cell>
          <cell r="O22">
            <v>25192</v>
          </cell>
          <cell r="P22">
            <v>2682</v>
          </cell>
          <cell r="Q22">
            <v>4000</v>
          </cell>
          <cell r="T22">
            <v>0</v>
          </cell>
          <cell r="W22">
            <v>0</v>
          </cell>
          <cell r="X22">
            <v>6682</v>
          </cell>
          <cell r="Y22">
            <v>18510</v>
          </cell>
        </row>
        <row r="23">
          <cell r="G23">
            <v>22350</v>
          </cell>
          <cell r="H23">
            <v>0</v>
          </cell>
          <cell r="I23">
            <v>1500</v>
          </cell>
          <cell r="J23">
            <v>200</v>
          </cell>
          <cell r="K23">
            <v>0</v>
          </cell>
          <cell r="L23">
            <v>0</v>
          </cell>
          <cell r="M23">
            <v>0</v>
          </cell>
          <cell r="N23">
            <v>1142</v>
          </cell>
          <cell r="O23">
            <v>25192</v>
          </cell>
          <cell r="P23">
            <v>2682</v>
          </cell>
          <cell r="Q23">
            <v>4000</v>
          </cell>
          <cell r="R23">
            <v>0</v>
          </cell>
          <cell r="S23">
            <v>0</v>
          </cell>
          <cell r="T23">
            <v>0</v>
          </cell>
          <cell r="U23">
            <v>0</v>
          </cell>
          <cell r="V23">
            <v>0</v>
          </cell>
          <cell r="W23">
            <v>0</v>
          </cell>
          <cell r="X23">
            <v>6682</v>
          </cell>
          <cell r="Y23">
            <v>18510</v>
          </cell>
        </row>
        <row r="24">
          <cell r="D24" t="str">
            <v>RAKESH TIWARY</v>
          </cell>
          <cell r="E24" t="str">
            <v>SR. MANAGER-GA&amp;C</v>
          </cell>
          <cell r="F24" t="str">
            <v>1.8.95</v>
          </cell>
          <cell r="G24">
            <v>30478</v>
          </cell>
          <cell r="H24">
            <v>12191.2</v>
          </cell>
          <cell r="J24">
            <v>200</v>
          </cell>
          <cell r="N24" t="str">
            <v/>
          </cell>
          <cell r="O24">
            <v>42869.2</v>
          </cell>
          <cell r="P24">
            <v>7314</v>
          </cell>
          <cell r="Q24">
            <v>6500</v>
          </cell>
          <cell r="T24">
            <v>0</v>
          </cell>
          <cell r="X24">
            <v>13814</v>
          </cell>
          <cell r="Y24">
            <v>29055.199999999997</v>
          </cell>
        </row>
        <row r="25">
          <cell r="D25" t="str">
            <v>RITU NARESH</v>
          </cell>
          <cell r="E25" t="str">
            <v>TRAINEE-ADMIN</v>
          </cell>
          <cell r="F25" t="str">
            <v>21.3.2000</v>
          </cell>
          <cell r="G25">
            <v>3000</v>
          </cell>
          <cell r="H25">
            <v>1200</v>
          </cell>
          <cell r="I25">
            <v>200</v>
          </cell>
          <cell r="O25">
            <v>4400</v>
          </cell>
          <cell r="P25">
            <v>360</v>
          </cell>
          <cell r="S25">
            <v>73.5</v>
          </cell>
          <cell r="X25">
            <v>433.5</v>
          </cell>
          <cell r="Y25">
            <v>3966.5</v>
          </cell>
        </row>
        <row r="26">
          <cell r="D26" t="str">
            <v>RITA NAGPAL</v>
          </cell>
          <cell r="E26" t="str">
            <v>RECEPTIONIST</v>
          </cell>
          <cell r="F26" t="str">
            <v>26.11.90</v>
          </cell>
          <cell r="G26">
            <v>10193</v>
          </cell>
          <cell r="H26">
            <v>4077.2000000000003</v>
          </cell>
          <cell r="I26">
            <v>450</v>
          </cell>
          <cell r="J26">
            <v>200</v>
          </cell>
          <cell r="O26">
            <v>14920.2</v>
          </cell>
          <cell r="P26">
            <v>1223</v>
          </cell>
          <cell r="T26">
            <v>0</v>
          </cell>
          <cell r="X26">
            <v>1223</v>
          </cell>
          <cell r="Y26">
            <v>13697.2</v>
          </cell>
        </row>
        <row r="27">
          <cell r="G27">
            <v>43671</v>
          </cell>
          <cell r="H27">
            <v>17468.400000000001</v>
          </cell>
          <cell r="I27">
            <v>650</v>
          </cell>
          <cell r="J27">
            <v>400</v>
          </cell>
          <cell r="K27">
            <v>0</v>
          </cell>
          <cell r="L27">
            <v>0</v>
          </cell>
          <cell r="M27">
            <v>0</v>
          </cell>
          <cell r="N27">
            <v>0</v>
          </cell>
          <cell r="O27">
            <v>62189.399999999994</v>
          </cell>
          <cell r="P27">
            <v>8897</v>
          </cell>
          <cell r="Q27">
            <v>6500</v>
          </cell>
          <cell r="R27">
            <v>0</v>
          </cell>
          <cell r="S27">
            <v>73.5</v>
          </cell>
          <cell r="T27">
            <v>0</v>
          </cell>
          <cell r="U27">
            <v>0</v>
          </cell>
          <cell r="V27">
            <v>0</v>
          </cell>
          <cell r="W27">
            <v>0</v>
          </cell>
          <cell r="X27">
            <v>15470.5</v>
          </cell>
          <cell r="Y27">
            <v>46718.899999999994</v>
          </cell>
        </row>
        <row r="28">
          <cell r="D28" t="str">
            <v>KAILASH AGGARWAL</v>
          </cell>
          <cell r="E28" t="str">
            <v>MANAGER</v>
          </cell>
          <cell r="F28" t="str">
            <v>18.9.89</v>
          </cell>
          <cell r="G28">
            <v>21250</v>
          </cell>
          <cell r="I28">
            <v>1500</v>
          </cell>
          <cell r="J28">
            <v>200</v>
          </cell>
          <cell r="O28">
            <v>22950</v>
          </cell>
          <cell r="P28">
            <v>2550</v>
          </cell>
          <cell r="Q28">
            <v>3100</v>
          </cell>
          <cell r="T28">
            <v>0</v>
          </cell>
          <cell r="X28">
            <v>5650</v>
          </cell>
          <cell r="Y28">
            <v>17300</v>
          </cell>
        </row>
        <row r="29">
          <cell r="D29" t="str">
            <v>SATYA VIR SHARMA</v>
          </cell>
          <cell r="E29" t="str">
            <v>Sr.EXECUTIVE</v>
          </cell>
          <cell r="F29" t="str">
            <v>27.04.92</v>
          </cell>
          <cell r="G29">
            <v>8787</v>
          </cell>
          <cell r="H29">
            <v>3514.8</v>
          </cell>
          <cell r="I29">
            <v>450</v>
          </cell>
          <cell r="J29">
            <v>200</v>
          </cell>
          <cell r="O29">
            <v>12951.8</v>
          </cell>
          <cell r="P29">
            <v>1054</v>
          </cell>
          <cell r="T29">
            <v>0</v>
          </cell>
          <cell r="X29">
            <v>1054</v>
          </cell>
          <cell r="Y29">
            <v>11897.8</v>
          </cell>
        </row>
        <row r="30">
          <cell r="D30" t="str">
            <v>BHUPINDER KUMAR TYAGI</v>
          </cell>
          <cell r="E30" t="str">
            <v>SR EXECUTIVE</v>
          </cell>
          <cell r="F30" t="str">
            <v>10.6.91</v>
          </cell>
          <cell r="G30">
            <v>9320</v>
          </cell>
          <cell r="H30">
            <v>3728</v>
          </cell>
          <cell r="I30">
            <v>450</v>
          </cell>
          <cell r="J30">
            <v>200</v>
          </cell>
          <cell r="N30">
            <v>0</v>
          </cell>
          <cell r="O30">
            <v>13698</v>
          </cell>
          <cell r="P30">
            <v>2236</v>
          </cell>
          <cell r="X30">
            <v>2236</v>
          </cell>
          <cell r="Y30">
            <v>11462</v>
          </cell>
        </row>
        <row r="31">
          <cell r="D31" t="str">
            <v>S K PRADHAN</v>
          </cell>
          <cell r="E31" t="str">
            <v xml:space="preserve"> MANAGER</v>
          </cell>
          <cell r="G31">
            <v>19100</v>
          </cell>
          <cell r="H31">
            <v>7640</v>
          </cell>
          <cell r="I31">
            <v>1500</v>
          </cell>
          <cell r="J31">
            <v>200</v>
          </cell>
          <cell r="O31">
            <v>28440</v>
          </cell>
          <cell r="P31">
            <v>2292</v>
          </cell>
          <cell r="Q31">
            <v>2800</v>
          </cell>
          <cell r="T31">
            <v>942</v>
          </cell>
          <cell r="X31">
            <v>6034</v>
          </cell>
          <cell r="Y31">
            <v>22406</v>
          </cell>
        </row>
        <row r="32">
          <cell r="D32" t="str">
            <v>SANJAY GULATI</v>
          </cell>
          <cell r="E32" t="str">
            <v xml:space="preserve"> MANAGER</v>
          </cell>
          <cell r="G32">
            <v>20472</v>
          </cell>
          <cell r="H32">
            <v>8188.8</v>
          </cell>
          <cell r="I32">
            <v>1500</v>
          </cell>
          <cell r="J32">
            <v>200</v>
          </cell>
          <cell r="O32">
            <v>30360.799999999999</v>
          </cell>
          <cell r="P32">
            <v>2457</v>
          </cell>
          <cell r="Q32">
            <v>2600</v>
          </cell>
          <cell r="V32">
            <v>1545</v>
          </cell>
          <cell r="X32">
            <v>6602</v>
          </cell>
          <cell r="Y32">
            <v>23758.799999999999</v>
          </cell>
        </row>
        <row r="33">
          <cell r="D33" t="str">
            <v>V P GOEL</v>
          </cell>
          <cell r="E33" t="str">
            <v>SR EXECUTIVE</v>
          </cell>
          <cell r="G33">
            <v>10344</v>
          </cell>
          <cell r="H33">
            <v>4137.6000000000004</v>
          </cell>
          <cell r="I33">
            <v>450</v>
          </cell>
          <cell r="J33">
            <v>200</v>
          </cell>
          <cell r="O33">
            <v>15131.6</v>
          </cell>
          <cell r="P33">
            <v>2482</v>
          </cell>
          <cell r="W33">
            <v>0</v>
          </cell>
          <cell r="X33">
            <v>2482</v>
          </cell>
          <cell r="Y33">
            <v>12649.6</v>
          </cell>
        </row>
        <row r="34">
          <cell r="G34">
            <v>89273</v>
          </cell>
          <cell r="H34">
            <v>27209.199999999997</v>
          </cell>
          <cell r="I34">
            <v>5850</v>
          </cell>
          <cell r="J34">
            <v>1200</v>
          </cell>
          <cell r="K34">
            <v>0</v>
          </cell>
          <cell r="L34">
            <v>0</v>
          </cell>
          <cell r="M34">
            <v>0</v>
          </cell>
          <cell r="N34">
            <v>0</v>
          </cell>
          <cell r="O34">
            <v>123532.20000000001</v>
          </cell>
          <cell r="P34">
            <v>13071</v>
          </cell>
          <cell r="Q34">
            <v>8500</v>
          </cell>
          <cell r="R34">
            <v>0</v>
          </cell>
          <cell r="S34">
            <v>0</v>
          </cell>
          <cell r="T34">
            <v>942</v>
          </cell>
          <cell r="U34">
            <v>0</v>
          </cell>
          <cell r="V34">
            <v>1545</v>
          </cell>
          <cell r="W34">
            <v>0</v>
          </cell>
          <cell r="X34">
            <v>24058</v>
          </cell>
          <cell r="Y34">
            <v>99474.200000000012</v>
          </cell>
        </row>
        <row r="35">
          <cell r="D35" t="str">
            <v>N C KHANNA</v>
          </cell>
          <cell r="E35" t="str">
            <v>COMPANY SECRETARY</v>
          </cell>
          <cell r="G35">
            <v>33556</v>
          </cell>
          <cell r="H35">
            <v>13422.400000000001</v>
          </cell>
          <cell r="J35">
            <v>200</v>
          </cell>
          <cell r="L35">
            <v>5216</v>
          </cell>
          <cell r="M35">
            <v>33200</v>
          </cell>
          <cell r="O35">
            <v>85594.4</v>
          </cell>
          <cell r="P35">
            <v>8054</v>
          </cell>
          <cell r="Q35">
            <v>12400</v>
          </cell>
          <cell r="V35">
            <v>850</v>
          </cell>
          <cell r="X35">
            <v>21304</v>
          </cell>
          <cell r="Y35">
            <v>64290.399999999994</v>
          </cell>
        </row>
        <row r="36">
          <cell r="D36" t="str">
            <v>RAMDAS</v>
          </cell>
          <cell r="E36" t="str">
            <v>SR EXECUTIVE</v>
          </cell>
          <cell r="G36">
            <v>10119</v>
          </cell>
          <cell r="H36">
            <v>4047.6000000000004</v>
          </cell>
          <cell r="I36">
            <v>450</v>
          </cell>
          <cell r="J36">
            <v>200</v>
          </cell>
          <cell r="O36">
            <v>14816.6</v>
          </cell>
          <cell r="P36">
            <v>1214</v>
          </cell>
          <cell r="W36">
            <v>4838</v>
          </cell>
          <cell r="X36">
            <v>6052</v>
          </cell>
          <cell r="Y36">
            <v>8764.6</v>
          </cell>
        </row>
        <row r="37">
          <cell r="D37" t="str">
            <v>SEEMA NARANG</v>
          </cell>
          <cell r="E37" t="str">
            <v>SR EXECUTIVE</v>
          </cell>
          <cell r="G37">
            <v>10073</v>
          </cell>
          <cell r="H37">
            <v>4029.2000000000003</v>
          </cell>
          <cell r="I37">
            <v>450</v>
          </cell>
          <cell r="J37">
            <v>200</v>
          </cell>
          <cell r="O37">
            <v>14752.2</v>
          </cell>
          <cell r="P37">
            <v>1209</v>
          </cell>
          <cell r="V37">
            <v>3090</v>
          </cell>
          <cell r="X37">
            <v>4299</v>
          </cell>
          <cell r="Y37">
            <v>10453.200000000001</v>
          </cell>
        </row>
        <row r="38">
          <cell r="D38" t="str">
            <v>ANISH DUGGAL</v>
          </cell>
          <cell r="E38" t="str">
            <v>SR EXECUTIVE</v>
          </cell>
          <cell r="G38">
            <v>9100</v>
          </cell>
          <cell r="H38">
            <v>3640</v>
          </cell>
          <cell r="I38">
            <v>450</v>
          </cell>
          <cell r="J38">
            <v>200</v>
          </cell>
          <cell r="N38">
            <v>0</v>
          </cell>
          <cell r="O38">
            <v>13390</v>
          </cell>
          <cell r="P38">
            <v>1092</v>
          </cell>
          <cell r="T38">
            <v>0</v>
          </cell>
          <cell r="V38">
            <v>850</v>
          </cell>
          <cell r="W38">
            <v>0</v>
          </cell>
          <cell r="X38">
            <v>1942</v>
          </cell>
          <cell r="Y38">
            <v>11448</v>
          </cell>
        </row>
        <row r="39">
          <cell r="G39">
            <v>62848</v>
          </cell>
          <cell r="H39">
            <v>25139.200000000001</v>
          </cell>
          <cell r="I39">
            <v>1350</v>
          </cell>
          <cell r="J39">
            <v>800</v>
          </cell>
          <cell r="K39">
            <v>0</v>
          </cell>
          <cell r="L39">
            <v>5216</v>
          </cell>
          <cell r="M39">
            <v>33200</v>
          </cell>
          <cell r="N39">
            <v>0</v>
          </cell>
          <cell r="O39">
            <v>128553.2</v>
          </cell>
          <cell r="P39">
            <v>11569</v>
          </cell>
          <cell r="Q39">
            <v>12400</v>
          </cell>
          <cell r="R39">
            <v>0</v>
          </cell>
          <cell r="S39">
            <v>0</v>
          </cell>
          <cell r="T39">
            <v>0</v>
          </cell>
          <cell r="U39">
            <v>0</v>
          </cell>
          <cell r="V39">
            <v>4790</v>
          </cell>
          <cell r="W39">
            <v>4838</v>
          </cell>
          <cell r="X39">
            <v>33597</v>
          </cell>
          <cell r="Y39">
            <v>94956.2</v>
          </cell>
        </row>
        <row r="40">
          <cell r="D40" t="str">
            <v>SITA SINGHAL</v>
          </cell>
          <cell r="E40" t="str">
            <v>SR. MGR-COMMUNICATION</v>
          </cell>
          <cell r="F40" t="str">
            <v>3.5.95</v>
          </cell>
          <cell r="G40">
            <v>34728</v>
          </cell>
          <cell r="H40">
            <v>13891.2</v>
          </cell>
          <cell r="I40">
            <v>0</v>
          </cell>
          <cell r="J40">
            <v>200</v>
          </cell>
          <cell r="L40">
            <v>10729</v>
          </cell>
          <cell r="M40">
            <v>16600</v>
          </cell>
          <cell r="N40" t="str">
            <v/>
          </cell>
          <cell r="O40">
            <v>76148.2</v>
          </cell>
          <cell r="P40">
            <v>4167</v>
          </cell>
          <cell r="Q40">
            <v>17000</v>
          </cell>
          <cell r="X40">
            <v>21167</v>
          </cell>
          <cell r="Y40">
            <v>54981.2</v>
          </cell>
        </row>
        <row r="41">
          <cell r="G41">
            <v>34728</v>
          </cell>
          <cell r="H41">
            <v>13891.2</v>
          </cell>
          <cell r="I41">
            <v>0</v>
          </cell>
          <cell r="J41">
            <v>200</v>
          </cell>
          <cell r="K41">
            <v>0</v>
          </cell>
          <cell r="L41">
            <v>10729</v>
          </cell>
          <cell r="M41">
            <v>16600</v>
          </cell>
          <cell r="N41">
            <v>0</v>
          </cell>
          <cell r="O41">
            <v>76148.2</v>
          </cell>
          <cell r="P41">
            <v>4167</v>
          </cell>
          <cell r="Q41">
            <v>17000</v>
          </cell>
          <cell r="R41">
            <v>0</v>
          </cell>
          <cell r="S41">
            <v>0</v>
          </cell>
          <cell r="T41">
            <v>0</v>
          </cell>
          <cell r="U41">
            <v>0</v>
          </cell>
          <cell r="V41">
            <v>0</v>
          </cell>
          <cell r="W41">
            <v>0</v>
          </cell>
          <cell r="X41">
            <v>21167</v>
          </cell>
          <cell r="Y41">
            <v>54981.2</v>
          </cell>
        </row>
        <row r="42">
          <cell r="D42" t="str">
            <v>SANDEEP TANEJA</v>
          </cell>
          <cell r="E42" t="str">
            <v>DY. MANAGER - ACCOUNTS</v>
          </cell>
          <cell r="F42" t="str">
            <v>22.12.98</v>
          </cell>
          <cell r="G42">
            <v>14369</v>
          </cell>
          <cell r="H42">
            <v>5747.6</v>
          </cell>
          <cell r="I42">
            <v>750</v>
          </cell>
          <cell r="J42">
            <v>200</v>
          </cell>
          <cell r="O42">
            <v>21066.6</v>
          </cell>
          <cell r="P42">
            <v>1724</v>
          </cell>
          <cell r="T42">
            <v>0</v>
          </cell>
          <cell r="W42">
            <v>0</v>
          </cell>
          <cell r="X42">
            <v>1724</v>
          </cell>
          <cell r="Y42">
            <v>19342.599999999999</v>
          </cell>
        </row>
        <row r="43">
          <cell r="G43">
            <v>14369</v>
          </cell>
          <cell r="H43">
            <v>5747.6</v>
          </cell>
          <cell r="I43">
            <v>750</v>
          </cell>
          <cell r="J43">
            <v>200</v>
          </cell>
          <cell r="K43">
            <v>0</v>
          </cell>
          <cell r="L43">
            <v>0</v>
          </cell>
          <cell r="M43">
            <v>0</v>
          </cell>
          <cell r="N43">
            <v>0</v>
          </cell>
          <cell r="O43">
            <v>21066.6</v>
          </cell>
          <cell r="P43">
            <v>1724</v>
          </cell>
          <cell r="Q43">
            <v>0</v>
          </cell>
          <cell r="R43">
            <v>0</v>
          </cell>
          <cell r="S43">
            <v>0</v>
          </cell>
          <cell r="T43">
            <v>0</v>
          </cell>
          <cell r="U43">
            <v>0</v>
          </cell>
          <cell r="V43">
            <v>0</v>
          </cell>
          <cell r="W43">
            <v>0</v>
          </cell>
          <cell r="X43">
            <v>1724</v>
          </cell>
          <cell r="Y43">
            <v>19342.599999999999</v>
          </cell>
        </row>
        <row r="44">
          <cell r="D44" t="str">
            <v>KUNDAN PRASAD SINHA</v>
          </cell>
          <cell r="E44" t="str">
            <v>GRATUATE ENGINEER TRAINEE</v>
          </cell>
          <cell r="F44" t="str">
            <v>15.6.2000</v>
          </cell>
          <cell r="G44">
            <v>7000</v>
          </cell>
          <cell r="H44">
            <v>2800</v>
          </cell>
          <cell r="I44">
            <v>450</v>
          </cell>
          <cell r="J44">
            <v>200</v>
          </cell>
          <cell r="L44">
            <v>4200</v>
          </cell>
          <cell r="O44">
            <v>14650</v>
          </cell>
          <cell r="P44">
            <v>840</v>
          </cell>
          <cell r="X44">
            <v>840</v>
          </cell>
          <cell r="Y44">
            <v>13810</v>
          </cell>
        </row>
      </sheetData>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F ann. 3CD"/>
      <sheetName val="TDS ann. 3CD"/>
      <sheetName val="Parameter ann. 3CD"/>
      <sheetName val="FBT Annex 3CD"/>
      <sheetName val="wwww"/>
      <sheetName val="Net"/>
      <sheetName val="vimoni_Annex_3CD_old"/>
    </sheetNames>
    <sheetDataSet>
      <sheetData sheetId="0">
        <row r="3">
          <cell r="A3" t="str">
            <v>Vimoni India Pvt. Ltd.</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rd of Changes"/>
      <sheetName val="Copyright"/>
      <sheetName val="b"/>
      <sheetName val="Instructions"/>
      <sheetName val="Assumptions"/>
      <sheetName val="Supporting Sheet"/>
      <sheetName val="Input"/>
      <sheetName val="TV"/>
      <sheetName val="NOPAT"/>
      <sheetName val="Capital"/>
      <sheetName val="Valuation"/>
      <sheetName val="Dashboard"/>
      <sheetName val="EVA vs FCF Graph"/>
      <sheetName val="IRR"/>
      <sheetName val="Payback"/>
      <sheetName val="Payback Chart"/>
      <sheetName val="Sensitivity-Tornado"/>
      <sheetName val="Scenario Analysis"/>
      <sheetName val="Summary Output"/>
      <sheetName val="Sample Monte Carlo REPORT"/>
      <sheetName val="Depr 1"/>
      <sheetName val="Depr 2"/>
      <sheetName val="Depr 3"/>
      <sheetName val="Depr 4"/>
      <sheetName val="Depr 5"/>
      <sheetName val="Amort"/>
      <sheetName val="Module2"/>
      <sheetName val="Module1"/>
      <sheetName val="Dialog1"/>
      <sheetName val="Module4"/>
      <sheetName val="Chart1"/>
      <sheetName val="Rebuild Option"/>
      <sheetName val="Replace Option"/>
      <sheetName val="Divest Analy"/>
      <sheetName val="ANNEX-I(21(B)"/>
      <sheetName val="ANNEX-J(P)"/>
      <sheetName val="ANX-D(16b)"/>
      <sheetName val="HI-TARGE"/>
      <sheetName val="FORM-16"/>
      <sheetName val="Compan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b"/>
      <sheetName val="Assumptions"/>
    </sheetNames>
    <sheetDataSet>
      <sheetData sheetId="0" refreshError="1"/>
      <sheetData sheetId="1" refreshError="1"/>
      <sheetData sheetId="2"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 Sheet"/>
      <sheetName val="P &amp; L"/>
      <sheetName val="Schdule form-I"/>
      <sheetName val="Sheet1"/>
      <sheetName val="Sheet2"/>
      <sheetName val="Schduel form-II"/>
      <sheetName val="Schduel form-I (2)"/>
      <sheetName val="grpng"/>
      <sheetName val="Abstract"/>
      <sheetName val="Net"/>
      <sheetName val="Sheet1 (2)"/>
      <sheetName val="Sheet3"/>
      <sheetName val="FA"/>
      <sheetName val="Inv"/>
      <sheetName val="Ingrouping"/>
      <sheetName val="Schduel form-I (3)"/>
      <sheetName val="JVSFROMUSLTOUTV"/>
      <sheetName val="JVSFROMUTVTOUSL"/>
      <sheetName val="jvs160104"/>
      <sheetName val="JVs"/>
      <sheetName val="jv"/>
      <sheetName val="inv (2)"/>
      <sheetName val="contb"/>
      <sheetName val="prov jvs-utv (2)"/>
      <sheetName val="woa_op_bal "/>
      <sheetName val="BalancesheetGrouping"/>
      <sheetName val="Expensesgrouping"/>
      <sheetName val="Corp ohs"/>
      <sheetName val="Sheet4"/>
      <sheetName val="final Combine"/>
      <sheetName val="Depriciation"/>
      <sheetName val="woa_op_bal"/>
      <sheetName val="wwww"/>
      <sheetName val="UTV Balance Sheet Post Consolid"/>
      <sheetName val="C_flow 95"/>
      <sheetName val="ANX-D(16b)"/>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sh board"/>
      <sheetName val="GRIR"/>
      <sheetName val="Clg acs"/>
      <sheetName val="emp adv"/>
      <sheetName val="Vendor adv"/>
      <sheetName val="vendor Aging"/>
      <sheetName val="Payreg (2)"/>
    </sheetNames>
    <sheetDataSet>
      <sheetData sheetId="0"/>
      <sheetData sheetId="1"/>
      <sheetData sheetId="2"/>
      <sheetData sheetId="3"/>
      <sheetData sheetId="4"/>
      <sheetData sheetId="5"/>
      <sheetData sheetId="6"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s &amp; Inputs"/>
      <sheetName val="EVA"/>
      <sheetName val="NOPAT"/>
      <sheetName val="Capital"/>
      <sheetName val="IS"/>
      <sheetName val="BS"/>
      <sheetName val="Amortisation"/>
      <sheetName val="Tax"/>
      <sheetName val="CWIP"/>
      <sheetName val="Excess Cash"/>
      <sheetName val="PF ann. 3CD"/>
      <sheetName val="wwww"/>
      <sheetName val="Net"/>
      <sheetName val="MAR EX"/>
      <sheetName val="Checks _ In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Export"/>
      <sheetName val="Adjustments"/>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 Module"/>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Checks &amp; Inputs"/>
      <sheetName val="IS"/>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ny"/>
      <sheetName val="Inc.Statment_inputs"/>
      <sheetName val="Bal_Sheet"/>
      <sheetName val="Intangadjst"/>
      <sheetName val="Adjst"/>
      <sheetName val="Nopatop"/>
      <sheetName val="Nopatfin"/>
      <sheetName val="Capop"/>
      <sheetName val="Capfin"/>
      <sheetName val="Capsbs"/>
      <sheetName val="Nopatsbs"/>
      <sheetName val="Tax"/>
      <sheetName val="EVA"/>
      <sheetName val="EvaGraph"/>
      <sheetName val="MVA"/>
      <sheetName val="EvaMva"/>
      <sheetName val="MvaGraph"/>
      <sheetName val="Sumperf"/>
      <sheetName val="SixP"/>
      <sheetName val="CostofCap"/>
      <sheetName val="wwww"/>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 16"/>
      <sheetName val="Company"/>
      <sheetName val="wwww"/>
      <sheetName val="BS"/>
      <sheetName val="Checks &amp; Inputs"/>
      <sheetName val="IS"/>
      <sheetName val="ASSETMST"/>
    </sheetNames>
    <sheetDataSet>
      <sheetData sheetId="0">
        <row r="63">
          <cell r="J63" t="str">
            <v>Rs.</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_S &amp; Notes 11-12"/>
      <sheetName val="BS. &amp; Notes 2012-13"/>
      <sheetName val="BS"/>
      <sheetName val="BS &amp; Notes 2014-15"/>
      <sheetName val="B_S &amp; Notes (O)"/>
      <sheetName val="BS &amp; Notes 2013-14"/>
      <sheetName val="BS (I GAAP)"/>
      <sheetName val="BS &amp; Notes 2010-11"/>
      <sheetName val="RESERVE &amp; SURPLUS MILLIION"/>
      <sheetName val="cash flow statement"/>
      <sheetName val="Assets"/>
      <sheetName val="PRP &amp; PRMBS"/>
      <sheetName val="Sheet1"/>
      <sheetName val="points"/>
      <sheetName val="BS 09.17"/>
      <sheetName val="BS 09.16"/>
      <sheetName val="BS 03.17"/>
      <sheetName val="BS 04.16"/>
      <sheetName val="Changes in Equity"/>
      <sheetName val="P&amp;L 09.17"/>
      <sheetName val="P&amp;L 09.16"/>
      <sheetName val="P&amp;L 03.17"/>
      <sheetName val="PPE 09.17"/>
      <sheetName val="PPE 09.16"/>
      <sheetName val="PPE 03.17"/>
      <sheetName val="PPE 04.16"/>
      <sheetName val="BS Note 09.17"/>
      <sheetName val="BS Note 09.16"/>
      <sheetName val="BS Note 03.17"/>
      <sheetName val="BS Note 04.16"/>
      <sheetName val="PL Note 03.17"/>
      <sheetName val="PL Note 09.17"/>
      <sheetName val="PL Note 09.16"/>
      <sheetName val="PL 2 Notes"/>
      <sheetName val="FA Schedule I GAAP"/>
      <sheetName val="Assets (2)"/>
      <sheetName val="Sheet2"/>
      <sheetName val="Investment pro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Branch/Division _______________</v>
          </cell>
        </row>
        <row r="4">
          <cell r="G4" t="str">
            <v>(Amount in Rupees)</v>
          </cell>
        </row>
      </sheetData>
      <sheetData sheetId="18" refreshError="1"/>
      <sheetData sheetId="19" refreshError="1"/>
      <sheetData sheetId="20" refreshError="1"/>
      <sheetData sheetId="21" refreshError="1">
        <row r="4">
          <cell r="F4" t="str">
            <v>(Amount in Rs.)</v>
          </cell>
        </row>
      </sheetData>
      <sheetData sheetId="22" refreshError="1"/>
      <sheetData sheetId="23" refreshError="1"/>
      <sheetData sheetId="24" refreshError="1"/>
      <sheetData sheetId="25" refreshError="1">
        <row r="4">
          <cell r="A4">
            <v>4</v>
          </cell>
        </row>
        <row r="114">
          <cell r="A114">
            <v>7</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rading AC -CR"/>
      <sheetName val="Trading AC -DR"/>
      <sheetName val="TO-TP"/>
      <sheetName val="Impact-BS"/>
      <sheetName val="Impact-P&amp;L"/>
      <sheetName val="Impact-BS notes"/>
      <sheetName val="Impact-PPE"/>
      <sheetName val="Impact-PL Notes"/>
      <sheetName val="A1 Trade Receivables"/>
      <sheetName val="A2 Loans &amp; Advances"/>
      <sheetName val="A3 Claims &amp; Recoverables"/>
      <sheetName val="A4 Security Deposit"/>
      <sheetName val="Annex-B1"/>
      <sheetName val="Annex-B2"/>
      <sheetName val="PL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4">
          <cell r="F4" t="str">
            <v>(Amount Rupees)</v>
          </cell>
        </row>
      </sheetData>
      <sheetData sheetId="15">
        <row r="4">
          <cell r="E4" t="str">
            <v>(Amount Rupees)</v>
          </cell>
        </row>
      </sheetData>
      <sheetData sheetId="16">
        <row r="4">
          <cell r="F4" t="str">
            <v>(Amount Rupees)</v>
          </cell>
        </row>
      </sheetData>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K1195"/>
  <sheetViews>
    <sheetView showGridLines="0" tabSelected="1" showRuler="0" view="pageBreakPreview" zoomScale="110" zoomScaleSheetLayoutView="110" workbookViewId="0">
      <selection activeCell="C10" sqref="C10:E10"/>
    </sheetView>
  </sheetViews>
  <sheetFormatPr defaultRowHeight="15.75"/>
  <cols>
    <col min="1" max="1" width="4.42578125" style="2" customWidth="1"/>
    <col min="2" max="2" width="5.5703125" style="2" customWidth="1"/>
    <col min="3" max="3" width="37.7109375" style="2" customWidth="1"/>
    <col min="4" max="4" width="31.7109375" style="2" customWidth="1"/>
    <col min="5" max="5" width="34.7109375" style="2" customWidth="1"/>
    <col min="6" max="6" width="1.85546875" style="2" customWidth="1"/>
    <col min="7" max="7" width="30.28515625" style="2" customWidth="1"/>
    <col min="8" max="8" width="16" style="2" customWidth="1"/>
    <col min="9" max="9" width="20.140625" style="2" customWidth="1"/>
    <col min="10" max="10" width="12.7109375" style="2" customWidth="1"/>
    <col min="11" max="11" width="11.85546875" style="2" customWidth="1"/>
    <col min="12" max="12" width="4" style="2" customWidth="1"/>
    <col min="13" max="257" width="9.140625" style="2"/>
    <col min="258" max="258" width="6.7109375" style="2" customWidth="1"/>
    <col min="259" max="259" width="95.7109375" style="2" customWidth="1"/>
    <col min="260" max="260" width="16.28515625" style="2" customWidth="1"/>
    <col min="261" max="261" width="12.140625" style="2" customWidth="1"/>
    <col min="262" max="262" width="15.7109375" style="2" customWidth="1"/>
    <col min="263" max="263" width="16.28515625" style="2" customWidth="1"/>
    <col min="264" max="264" width="16" style="2" customWidth="1"/>
    <col min="265" max="265" width="14.85546875" style="2" customWidth="1"/>
    <col min="266" max="266" width="12.7109375" style="2" bestFit="1" customWidth="1"/>
    <col min="267" max="267" width="11.85546875" style="2" customWidth="1"/>
    <col min="268" max="268" width="19.5703125" style="2" customWidth="1"/>
    <col min="269" max="513" width="9.140625" style="2"/>
    <col min="514" max="514" width="6.7109375" style="2" customWidth="1"/>
    <col min="515" max="515" width="95.7109375" style="2" customWidth="1"/>
    <col min="516" max="516" width="16.28515625" style="2" customWidth="1"/>
    <col min="517" max="517" width="12.140625" style="2" customWidth="1"/>
    <col min="518" max="518" width="15.7109375" style="2" customWidth="1"/>
    <col min="519" max="519" width="16.28515625" style="2" customWidth="1"/>
    <col min="520" max="520" width="16" style="2" customWidth="1"/>
    <col min="521" max="521" width="14.85546875" style="2" customWidth="1"/>
    <col min="522" max="522" width="12.7109375" style="2" bestFit="1" customWidth="1"/>
    <col min="523" max="523" width="11.85546875" style="2" customWidth="1"/>
    <col min="524" max="524" width="19.5703125" style="2" customWidth="1"/>
    <col min="525" max="769" width="9.140625" style="2"/>
    <col min="770" max="770" width="6.7109375" style="2" customWidth="1"/>
    <col min="771" max="771" width="95.7109375" style="2" customWidth="1"/>
    <col min="772" max="772" width="16.28515625" style="2" customWidth="1"/>
    <col min="773" max="773" width="12.140625" style="2" customWidth="1"/>
    <col min="774" max="774" width="15.7109375" style="2" customWidth="1"/>
    <col min="775" max="775" width="16.28515625" style="2" customWidth="1"/>
    <col min="776" max="776" width="16" style="2" customWidth="1"/>
    <col min="777" max="777" width="14.85546875" style="2" customWidth="1"/>
    <col min="778" max="778" width="12.7109375" style="2" bestFit="1" customWidth="1"/>
    <col min="779" max="779" width="11.85546875" style="2" customWidth="1"/>
    <col min="780" max="780" width="19.5703125" style="2" customWidth="1"/>
    <col min="781" max="1025" width="9.140625" style="2"/>
    <col min="1026" max="1026" width="6.7109375" style="2" customWidth="1"/>
    <col min="1027" max="1027" width="95.7109375" style="2" customWidth="1"/>
    <col min="1028" max="1028" width="16.28515625" style="2" customWidth="1"/>
    <col min="1029" max="1029" width="12.140625" style="2" customWidth="1"/>
    <col min="1030" max="1030" width="15.7109375" style="2" customWidth="1"/>
    <col min="1031" max="1031" width="16.28515625" style="2" customWidth="1"/>
    <col min="1032" max="1032" width="16" style="2" customWidth="1"/>
    <col min="1033" max="1033" width="14.85546875" style="2" customWidth="1"/>
    <col min="1034" max="1034" width="12.7109375" style="2" bestFit="1" customWidth="1"/>
    <col min="1035" max="1035" width="11.85546875" style="2" customWidth="1"/>
    <col min="1036" max="1036" width="19.5703125" style="2" customWidth="1"/>
    <col min="1037" max="1281" width="9.140625" style="2"/>
    <col min="1282" max="1282" width="6.7109375" style="2" customWidth="1"/>
    <col min="1283" max="1283" width="95.7109375" style="2" customWidth="1"/>
    <col min="1284" max="1284" width="16.28515625" style="2" customWidth="1"/>
    <col min="1285" max="1285" width="12.140625" style="2" customWidth="1"/>
    <col min="1286" max="1286" width="15.7109375" style="2" customWidth="1"/>
    <col min="1287" max="1287" width="16.28515625" style="2" customWidth="1"/>
    <col min="1288" max="1288" width="16" style="2" customWidth="1"/>
    <col min="1289" max="1289" width="14.85546875" style="2" customWidth="1"/>
    <col min="1290" max="1290" width="12.7109375" style="2" bestFit="1" customWidth="1"/>
    <col min="1291" max="1291" width="11.85546875" style="2" customWidth="1"/>
    <col min="1292" max="1292" width="19.5703125" style="2" customWidth="1"/>
    <col min="1293" max="1537" width="9.140625" style="2"/>
    <col min="1538" max="1538" width="6.7109375" style="2" customWidth="1"/>
    <col min="1539" max="1539" width="95.7109375" style="2" customWidth="1"/>
    <col min="1540" max="1540" width="16.28515625" style="2" customWidth="1"/>
    <col min="1541" max="1541" width="12.140625" style="2" customWidth="1"/>
    <col min="1542" max="1542" width="15.7109375" style="2" customWidth="1"/>
    <col min="1543" max="1543" width="16.28515625" style="2" customWidth="1"/>
    <col min="1544" max="1544" width="16" style="2" customWidth="1"/>
    <col min="1545" max="1545" width="14.85546875" style="2" customWidth="1"/>
    <col min="1546" max="1546" width="12.7109375" style="2" bestFit="1" customWidth="1"/>
    <col min="1547" max="1547" width="11.85546875" style="2" customWidth="1"/>
    <col min="1548" max="1548" width="19.5703125" style="2" customWidth="1"/>
    <col min="1549" max="1793" width="9.140625" style="2"/>
    <col min="1794" max="1794" width="6.7109375" style="2" customWidth="1"/>
    <col min="1795" max="1795" width="95.7109375" style="2" customWidth="1"/>
    <col min="1796" max="1796" width="16.28515625" style="2" customWidth="1"/>
    <col min="1797" max="1797" width="12.140625" style="2" customWidth="1"/>
    <col min="1798" max="1798" width="15.7109375" style="2" customWidth="1"/>
    <col min="1799" max="1799" width="16.28515625" style="2" customWidth="1"/>
    <col min="1800" max="1800" width="16" style="2" customWidth="1"/>
    <col min="1801" max="1801" width="14.85546875" style="2" customWidth="1"/>
    <col min="1802" max="1802" width="12.7109375" style="2" bestFit="1" customWidth="1"/>
    <col min="1803" max="1803" width="11.85546875" style="2" customWidth="1"/>
    <col min="1804" max="1804" width="19.5703125" style="2" customWidth="1"/>
    <col min="1805" max="2049" width="9.140625" style="2"/>
    <col min="2050" max="2050" width="6.7109375" style="2" customWidth="1"/>
    <col min="2051" max="2051" width="95.7109375" style="2" customWidth="1"/>
    <col min="2052" max="2052" width="16.28515625" style="2" customWidth="1"/>
    <col min="2053" max="2053" width="12.140625" style="2" customWidth="1"/>
    <col min="2054" max="2054" width="15.7109375" style="2" customWidth="1"/>
    <col min="2055" max="2055" width="16.28515625" style="2" customWidth="1"/>
    <col min="2056" max="2056" width="16" style="2" customWidth="1"/>
    <col min="2057" max="2057" width="14.85546875" style="2" customWidth="1"/>
    <col min="2058" max="2058" width="12.7109375" style="2" bestFit="1" customWidth="1"/>
    <col min="2059" max="2059" width="11.85546875" style="2" customWidth="1"/>
    <col min="2060" max="2060" width="19.5703125" style="2" customWidth="1"/>
    <col min="2061" max="2305" width="9.140625" style="2"/>
    <col min="2306" max="2306" width="6.7109375" style="2" customWidth="1"/>
    <col min="2307" max="2307" width="95.7109375" style="2" customWidth="1"/>
    <col min="2308" max="2308" width="16.28515625" style="2" customWidth="1"/>
    <col min="2309" max="2309" width="12.140625" style="2" customWidth="1"/>
    <col min="2310" max="2310" width="15.7109375" style="2" customWidth="1"/>
    <col min="2311" max="2311" width="16.28515625" style="2" customWidth="1"/>
    <col min="2312" max="2312" width="16" style="2" customWidth="1"/>
    <col min="2313" max="2313" width="14.85546875" style="2" customWidth="1"/>
    <col min="2314" max="2314" width="12.7109375" style="2" bestFit="1" customWidth="1"/>
    <col min="2315" max="2315" width="11.85546875" style="2" customWidth="1"/>
    <col min="2316" max="2316" width="19.5703125" style="2" customWidth="1"/>
    <col min="2317" max="2561" width="9.140625" style="2"/>
    <col min="2562" max="2562" width="6.7109375" style="2" customWidth="1"/>
    <col min="2563" max="2563" width="95.7109375" style="2" customWidth="1"/>
    <col min="2564" max="2564" width="16.28515625" style="2" customWidth="1"/>
    <col min="2565" max="2565" width="12.140625" style="2" customWidth="1"/>
    <col min="2566" max="2566" width="15.7109375" style="2" customWidth="1"/>
    <col min="2567" max="2567" width="16.28515625" style="2" customWidth="1"/>
    <col min="2568" max="2568" width="16" style="2" customWidth="1"/>
    <col min="2569" max="2569" width="14.85546875" style="2" customWidth="1"/>
    <col min="2570" max="2570" width="12.7109375" style="2" bestFit="1" customWidth="1"/>
    <col min="2571" max="2571" width="11.85546875" style="2" customWidth="1"/>
    <col min="2572" max="2572" width="19.5703125" style="2" customWidth="1"/>
    <col min="2573" max="2817" width="9.140625" style="2"/>
    <col min="2818" max="2818" width="6.7109375" style="2" customWidth="1"/>
    <col min="2819" max="2819" width="95.7109375" style="2" customWidth="1"/>
    <col min="2820" max="2820" width="16.28515625" style="2" customWidth="1"/>
    <col min="2821" max="2821" width="12.140625" style="2" customWidth="1"/>
    <col min="2822" max="2822" width="15.7109375" style="2" customWidth="1"/>
    <col min="2823" max="2823" width="16.28515625" style="2" customWidth="1"/>
    <col min="2824" max="2824" width="16" style="2" customWidth="1"/>
    <col min="2825" max="2825" width="14.85546875" style="2" customWidth="1"/>
    <col min="2826" max="2826" width="12.7109375" style="2" bestFit="1" customWidth="1"/>
    <col min="2827" max="2827" width="11.85546875" style="2" customWidth="1"/>
    <col min="2828" max="2828" width="19.5703125" style="2" customWidth="1"/>
    <col min="2829" max="3073" width="9.140625" style="2"/>
    <col min="3074" max="3074" width="6.7109375" style="2" customWidth="1"/>
    <col min="3075" max="3075" width="95.7109375" style="2" customWidth="1"/>
    <col min="3076" max="3076" width="16.28515625" style="2" customWidth="1"/>
    <col min="3077" max="3077" width="12.140625" style="2" customWidth="1"/>
    <col min="3078" max="3078" width="15.7109375" style="2" customWidth="1"/>
    <col min="3079" max="3079" width="16.28515625" style="2" customWidth="1"/>
    <col min="3080" max="3080" width="16" style="2" customWidth="1"/>
    <col min="3081" max="3081" width="14.85546875" style="2" customWidth="1"/>
    <col min="3082" max="3082" width="12.7109375" style="2" bestFit="1" customWidth="1"/>
    <col min="3083" max="3083" width="11.85546875" style="2" customWidth="1"/>
    <col min="3084" max="3084" width="19.5703125" style="2" customWidth="1"/>
    <col min="3085" max="3329" width="9.140625" style="2"/>
    <col min="3330" max="3330" width="6.7109375" style="2" customWidth="1"/>
    <col min="3331" max="3331" width="95.7109375" style="2" customWidth="1"/>
    <col min="3332" max="3332" width="16.28515625" style="2" customWidth="1"/>
    <col min="3333" max="3333" width="12.140625" style="2" customWidth="1"/>
    <col min="3334" max="3334" width="15.7109375" style="2" customWidth="1"/>
    <col min="3335" max="3335" width="16.28515625" style="2" customWidth="1"/>
    <col min="3336" max="3336" width="16" style="2" customWidth="1"/>
    <col min="3337" max="3337" width="14.85546875" style="2" customWidth="1"/>
    <col min="3338" max="3338" width="12.7109375" style="2" bestFit="1" customWidth="1"/>
    <col min="3339" max="3339" width="11.85546875" style="2" customWidth="1"/>
    <col min="3340" max="3340" width="19.5703125" style="2" customWidth="1"/>
    <col min="3341" max="3585" width="9.140625" style="2"/>
    <col min="3586" max="3586" width="6.7109375" style="2" customWidth="1"/>
    <col min="3587" max="3587" width="95.7109375" style="2" customWidth="1"/>
    <col min="3588" max="3588" width="16.28515625" style="2" customWidth="1"/>
    <col min="3589" max="3589" width="12.140625" style="2" customWidth="1"/>
    <col min="3590" max="3590" width="15.7109375" style="2" customWidth="1"/>
    <col min="3591" max="3591" width="16.28515625" style="2" customWidth="1"/>
    <col min="3592" max="3592" width="16" style="2" customWidth="1"/>
    <col min="3593" max="3593" width="14.85546875" style="2" customWidth="1"/>
    <col min="3594" max="3594" width="12.7109375" style="2" bestFit="1" customWidth="1"/>
    <col min="3595" max="3595" width="11.85546875" style="2" customWidth="1"/>
    <col min="3596" max="3596" width="19.5703125" style="2" customWidth="1"/>
    <col min="3597" max="3841" width="9.140625" style="2"/>
    <col min="3842" max="3842" width="6.7109375" style="2" customWidth="1"/>
    <col min="3843" max="3843" width="95.7109375" style="2" customWidth="1"/>
    <col min="3844" max="3844" width="16.28515625" style="2" customWidth="1"/>
    <col min="3845" max="3845" width="12.140625" style="2" customWidth="1"/>
    <col min="3846" max="3846" width="15.7109375" style="2" customWidth="1"/>
    <col min="3847" max="3847" width="16.28515625" style="2" customWidth="1"/>
    <col min="3848" max="3848" width="16" style="2" customWidth="1"/>
    <col min="3849" max="3849" width="14.85546875" style="2" customWidth="1"/>
    <col min="3850" max="3850" width="12.7109375" style="2" bestFit="1" customWidth="1"/>
    <col min="3851" max="3851" width="11.85546875" style="2" customWidth="1"/>
    <col min="3852" max="3852" width="19.5703125" style="2" customWidth="1"/>
    <col min="3853" max="4097" width="9.140625" style="2"/>
    <col min="4098" max="4098" width="6.7109375" style="2" customWidth="1"/>
    <col min="4099" max="4099" width="95.7109375" style="2" customWidth="1"/>
    <col min="4100" max="4100" width="16.28515625" style="2" customWidth="1"/>
    <col min="4101" max="4101" width="12.140625" style="2" customWidth="1"/>
    <col min="4102" max="4102" width="15.7109375" style="2" customWidth="1"/>
    <col min="4103" max="4103" width="16.28515625" style="2" customWidth="1"/>
    <col min="4104" max="4104" width="16" style="2" customWidth="1"/>
    <col min="4105" max="4105" width="14.85546875" style="2" customWidth="1"/>
    <col min="4106" max="4106" width="12.7109375" style="2" bestFit="1" customWidth="1"/>
    <col min="4107" max="4107" width="11.85546875" style="2" customWidth="1"/>
    <col min="4108" max="4108" width="19.5703125" style="2" customWidth="1"/>
    <col min="4109" max="4353" width="9.140625" style="2"/>
    <col min="4354" max="4354" width="6.7109375" style="2" customWidth="1"/>
    <col min="4355" max="4355" width="95.7109375" style="2" customWidth="1"/>
    <col min="4356" max="4356" width="16.28515625" style="2" customWidth="1"/>
    <col min="4357" max="4357" width="12.140625" style="2" customWidth="1"/>
    <col min="4358" max="4358" width="15.7109375" style="2" customWidth="1"/>
    <col min="4359" max="4359" width="16.28515625" style="2" customWidth="1"/>
    <col min="4360" max="4360" width="16" style="2" customWidth="1"/>
    <col min="4361" max="4361" width="14.85546875" style="2" customWidth="1"/>
    <col min="4362" max="4362" width="12.7109375" style="2" bestFit="1" customWidth="1"/>
    <col min="4363" max="4363" width="11.85546875" style="2" customWidth="1"/>
    <col min="4364" max="4364" width="19.5703125" style="2" customWidth="1"/>
    <col min="4365" max="4609" width="9.140625" style="2"/>
    <col min="4610" max="4610" width="6.7109375" style="2" customWidth="1"/>
    <col min="4611" max="4611" width="95.7109375" style="2" customWidth="1"/>
    <col min="4612" max="4612" width="16.28515625" style="2" customWidth="1"/>
    <col min="4613" max="4613" width="12.140625" style="2" customWidth="1"/>
    <col min="4614" max="4614" width="15.7109375" style="2" customWidth="1"/>
    <col min="4615" max="4615" width="16.28515625" style="2" customWidth="1"/>
    <col min="4616" max="4616" width="16" style="2" customWidth="1"/>
    <col min="4617" max="4617" width="14.85546875" style="2" customWidth="1"/>
    <col min="4618" max="4618" width="12.7109375" style="2" bestFit="1" customWidth="1"/>
    <col min="4619" max="4619" width="11.85546875" style="2" customWidth="1"/>
    <col min="4620" max="4620" width="19.5703125" style="2" customWidth="1"/>
    <col min="4621" max="4865" width="9.140625" style="2"/>
    <col min="4866" max="4866" width="6.7109375" style="2" customWidth="1"/>
    <col min="4867" max="4867" width="95.7109375" style="2" customWidth="1"/>
    <col min="4868" max="4868" width="16.28515625" style="2" customWidth="1"/>
    <col min="4869" max="4869" width="12.140625" style="2" customWidth="1"/>
    <col min="4870" max="4870" width="15.7109375" style="2" customWidth="1"/>
    <col min="4871" max="4871" width="16.28515625" style="2" customWidth="1"/>
    <col min="4872" max="4872" width="16" style="2" customWidth="1"/>
    <col min="4873" max="4873" width="14.85546875" style="2" customWidth="1"/>
    <col min="4874" max="4874" width="12.7109375" style="2" bestFit="1" customWidth="1"/>
    <col min="4875" max="4875" width="11.85546875" style="2" customWidth="1"/>
    <col min="4876" max="4876" width="19.5703125" style="2" customWidth="1"/>
    <col min="4877" max="5121" width="9.140625" style="2"/>
    <col min="5122" max="5122" width="6.7109375" style="2" customWidth="1"/>
    <col min="5123" max="5123" width="95.7109375" style="2" customWidth="1"/>
    <col min="5124" max="5124" width="16.28515625" style="2" customWidth="1"/>
    <col min="5125" max="5125" width="12.140625" style="2" customWidth="1"/>
    <col min="5126" max="5126" width="15.7109375" style="2" customWidth="1"/>
    <col min="5127" max="5127" width="16.28515625" style="2" customWidth="1"/>
    <col min="5128" max="5128" width="16" style="2" customWidth="1"/>
    <col min="5129" max="5129" width="14.85546875" style="2" customWidth="1"/>
    <col min="5130" max="5130" width="12.7109375" style="2" bestFit="1" customWidth="1"/>
    <col min="5131" max="5131" width="11.85546875" style="2" customWidth="1"/>
    <col min="5132" max="5132" width="19.5703125" style="2" customWidth="1"/>
    <col min="5133" max="5377" width="9.140625" style="2"/>
    <col min="5378" max="5378" width="6.7109375" style="2" customWidth="1"/>
    <col min="5379" max="5379" width="95.7109375" style="2" customWidth="1"/>
    <col min="5380" max="5380" width="16.28515625" style="2" customWidth="1"/>
    <col min="5381" max="5381" width="12.140625" style="2" customWidth="1"/>
    <col min="5382" max="5382" width="15.7109375" style="2" customWidth="1"/>
    <col min="5383" max="5383" width="16.28515625" style="2" customWidth="1"/>
    <col min="5384" max="5384" width="16" style="2" customWidth="1"/>
    <col min="5385" max="5385" width="14.85546875" style="2" customWidth="1"/>
    <col min="5386" max="5386" width="12.7109375" style="2" bestFit="1" customWidth="1"/>
    <col min="5387" max="5387" width="11.85546875" style="2" customWidth="1"/>
    <col min="5388" max="5388" width="19.5703125" style="2" customWidth="1"/>
    <col min="5389" max="5633" width="9.140625" style="2"/>
    <col min="5634" max="5634" width="6.7109375" style="2" customWidth="1"/>
    <col min="5635" max="5635" width="95.7109375" style="2" customWidth="1"/>
    <col min="5636" max="5636" width="16.28515625" style="2" customWidth="1"/>
    <col min="5637" max="5637" width="12.140625" style="2" customWidth="1"/>
    <col min="5638" max="5638" width="15.7109375" style="2" customWidth="1"/>
    <col min="5639" max="5639" width="16.28515625" style="2" customWidth="1"/>
    <col min="5640" max="5640" width="16" style="2" customWidth="1"/>
    <col min="5641" max="5641" width="14.85546875" style="2" customWidth="1"/>
    <col min="5642" max="5642" width="12.7109375" style="2" bestFit="1" customWidth="1"/>
    <col min="5643" max="5643" width="11.85546875" style="2" customWidth="1"/>
    <col min="5644" max="5644" width="19.5703125" style="2" customWidth="1"/>
    <col min="5645" max="5889" width="9.140625" style="2"/>
    <col min="5890" max="5890" width="6.7109375" style="2" customWidth="1"/>
    <col min="5891" max="5891" width="95.7109375" style="2" customWidth="1"/>
    <col min="5892" max="5892" width="16.28515625" style="2" customWidth="1"/>
    <col min="5893" max="5893" width="12.140625" style="2" customWidth="1"/>
    <col min="5894" max="5894" width="15.7109375" style="2" customWidth="1"/>
    <col min="5895" max="5895" width="16.28515625" style="2" customWidth="1"/>
    <col min="5896" max="5896" width="16" style="2" customWidth="1"/>
    <col min="5897" max="5897" width="14.85546875" style="2" customWidth="1"/>
    <col min="5898" max="5898" width="12.7109375" style="2" bestFit="1" customWidth="1"/>
    <col min="5899" max="5899" width="11.85546875" style="2" customWidth="1"/>
    <col min="5900" max="5900" width="19.5703125" style="2" customWidth="1"/>
    <col min="5901" max="6145" width="9.140625" style="2"/>
    <col min="6146" max="6146" width="6.7109375" style="2" customWidth="1"/>
    <col min="6147" max="6147" width="95.7109375" style="2" customWidth="1"/>
    <col min="6148" max="6148" width="16.28515625" style="2" customWidth="1"/>
    <col min="6149" max="6149" width="12.140625" style="2" customWidth="1"/>
    <col min="6150" max="6150" width="15.7109375" style="2" customWidth="1"/>
    <col min="6151" max="6151" width="16.28515625" style="2" customWidth="1"/>
    <col min="6152" max="6152" width="16" style="2" customWidth="1"/>
    <col min="6153" max="6153" width="14.85546875" style="2" customWidth="1"/>
    <col min="6154" max="6154" width="12.7109375" style="2" bestFit="1" customWidth="1"/>
    <col min="6155" max="6155" width="11.85546875" style="2" customWidth="1"/>
    <col min="6156" max="6156" width="19.5703125" style="2" customWidth="1"/>
    <col min="6157" max="6401" width="9.140625" style="2"/>
    <col min="6402" max="6402" width="6.7109375" style="2" customWidth="1"/>
    <col min="6403" max="6403" width="95.7109375" style="2" customWidth="1"/>
    <col min="6404" max="6404" width="16.28515625" style="2" customWidth="1"/>
    <col min="6405" max="6405" width="12.140625" style="2" customWidth="1"/>
    <col min="6406" max="6406" width="15.7109375" style="2" customWidth="1"/>
    <col min="6407" max="6407" width="16.28515625" style="2" customWidth="1"/>
    <col min="6408" max="6408" width="16" style="2" customWidth="1"/>
    <col min="6409" max="6409" width="14.85546875" style="2" customWidth="1"/>
    <col min="6410" max="6410" width="12.7109375" style="2" bestFit="1" customWidth="1"/>
    <col min="6411" max="6411" width="11.85546875" style="2" customWidth="1"/>
    <col min="6412" max="6412" width="19.5703125" style="2" customWidth="1"/>
    <col min="6413" max="6657" width="9.140625" style="2"/>
    <col min="6658" max="6658" width="6.7109375" style="2" customWidth="1"/>
    <col min="6659" max="6659" width="95.7109375" style="2" customWidth="1"/>
    <col min="6660" max="6660" width="16.28515625" style="2" customWidth="1"/>
    <col min="6661" max="6661" width="12.140625" style="2" customWidth="1"/>
    <col min="6662" max="6662" width="15.7109375" style="2" customWidth="1"/>
    <col min="6663" max="6663" width="16.28515625" style="2" customWidth="1"/>
    <col min="6664" max="6664" width="16" style="2" customWidth="1"/>
    <col min="6665" max="6665" width="14.85546875" style="2" customWidth="1"/>
    <col min="6666" max="6666" width="12.7109375" style="2" bestFit="1" customWidth="1"/>
    <col min="6667" max="6667" width="11.85546875" style="2" customWidth="1"/>
    <col min="6668" max="6668" width="19.5703125" style="2" customWidth="1"/>
    <col min="6669" max="6913" width="9.140625" style="2"/>
    <col min="6914" max="6914" width="6.7109375" style="2" customWidth="1"/>
    <col min="6915" max="6915" width="95.7109375" style="2" customWidth="1"/>
    <col min="6916" max="6916" width="16.28515625" style="2" customWidth="1"/>
    <col min="6917" max="6917" width="12.140625" style="2" customWidth="1"/>
    <col min="6918" max="6918" width="15.7109375" style="2" customWidth="1"/>
    <col min="6919" max="6919" width="16.28515625" style="2" customWidth="1"/>
    <col min="6920" max="6920" width="16" style="2" customWidth="1"/>
    <col min="6921" max="6921" width="14.85546875" style="2" customWidth="1"/>
    <col min="6922" max="6922" width="12.7109375" style="2" bestFit="1" customWidth="1"/>
    <col min="6923" max="6923" width="11.85546875" style="2" customWidth="1"/>
    <col min="6924" max="6924" width="19.5703125" style="2" customWidth="1"/>
    <col min="6925" max="7169" width="9.140625" style="2"/>
    <col min="7170" max="7170" width="6.7109375" style="2" customWidth="1"/>
    <col min="7171" max="7171" width="95.7109375" style="2" customWidth="1"/>
    <col min="7172" max="7172" width="16.28515625" style="2" customWidth="1"/>
    <col min="7173" max="7173" width="12.140625" style="2" customWidth="1"/>
    <col min="7174" max="7174" width="15.7109375" style="2" customWidth="1"/>
    <col min="7175" max="7175" width="16.28515625" style="2" customWidth="1"/>
    <col min="7176" max="7176" width="16" style="2" customWidth="1"/>
    <col min="7177" max="7177" width="14.85546875" style="2" customWidth="1"/>
    <col min="7178" max="7178" width="12.7109375" style="2" bestFit="1" customWidth="1"/>
    <col min="7179" max="7179" width="11.85546875" style="2" customWidth="1"/>
    <col min="7180" max="7180" width="19.5703125" style="2" customWidth="1"/>
    <col min="7181" max="7425" width="9.140625" style="2"/>
    <col min="7426" max="7426" width="6.7109375" style="2" customWidth="1"/>
    <col min="7427" max="7427" width="95.7109375" style="2" customWidth="1"/>
    <col min="7428" max="7428" width="16.28515625" style="2" customWidth="1"/>
    <col min="7429" max="7429" width="12.140625" style="2" customWidth="1"/>
    <col min="7430" max="7430" width="15.7109375" style="2" customWidth="1"/>
    <col min="7431" max="7431" width="16.28515625" style="2" customWidth="1"/>
    <col min="7432" max="7432" width="16" style="2" customWidth="1"/>
    <col min="7433" max="7433" width="14.85546875" style="2" customWidth="1"/>
    <col min="7434" max="7434" width="12.7109375" style="2" bestFit="1" customWidth="1"/>
    <col min="7435" max="7435" width="11.85546875" style="2" customWidth="1"/>
    <col min="7436" max="7436" width="19.5703125" style="2" customWidth="1"/>
    <col min="7437" max="7681" width="9.140625" style="2"/>
    <col min="7682" max="7682" width="6.7109375" style="2" customWidth="1"/>
    <col min="7683" max="7683" width="95.7109375" style="2" customWidth="1"/>
    <col min="7684" max="7684" width="16.28515625" style="2" customWidth="1"/>
    <col min="7685" max="7685" width="12.140625" style="2" customWidth="1"/>
    <col min="7686" max="7686" width="15.7109375" style="2" customWidth="1"/>
    <col min="7687" max="7687" width="16.28515625" style="2" customWidth="1"/>
    <col min="7688" max="7688" width="16" style="2" customWidth="1"/>
    <col min="7689" max="7689" width="14.85546875" style="2" customWidth="1"/>
    <col min="7690" max="7690" width="12.7109375" style="2" bestFit="1" customWidth="1"/>
    <col min="7691" max="7691" width="11.85546875" style="2" customWidth="1"/>
    <col min="7692" max="7692" width="19.5703125" style="2" customWidth="1"/>
    <col min="7693" max="7937" width="9.140625" style="2"/>
    <col min="7938" max="7938" width="6.7109375" style="2" customWidth="1"/>
    <col min="7939" max="7939" width="95.7109375" style="2" customWidth="1"/>
    <col min="7940" max="7940" width="16.28515625" style="2" customWidth="1"/>
    <col min="7941" max="7941" width="12.140625" style="2" customWidth="1"/>
    <col min="7942" max="7942" width="15.7109375" style="2" customWidth="1"/>
    <col min="7943" max="7943" width="16.28515625" style="2" customWidth="1"/>
    <col min="7944" max="7944" width="16" style="2" customWidth="1"/>
    <col min="7945" max="7945" width="14.85546875" style="2" customWidth="1"/>
    <col min="7946" max="7946" width="12.7109375" style="2" bestFit="1" customWidth="1"/>
    <col min="7947" max="7947" width="11.85546875" style="2" customWidth="1"/>
    <col min="7948" max="7948" width="19.5703125" style="2" customWidth="1"/>
    <col min="7949" max="8193" width="9.140625" style="2"/>
    <col min="8194" max="8194" width="6.7109375" style="2" customWidth="1"/>
    <col min="8195" max="8195" width="95.7109375" style="2" customWidth="1"/>
    <col min="8196" max="8196" width="16.28515625" style="2" customWidth="1"/>
    <col min="8197" max="8197" width="12.140625" style="2" customWidth="1"/>
    <col min="8198" max="8198" width="15.7109375" style="2" customWidth="1"/>
    <col min="8199" max="8199" width="16.28515625" style="2" customWidth="1"/>
    <col min="8200" max="8200" width="16" style="2" customWidth="1"/>
    <col min="8201" max="8201" width="14.85546875" style="2" customWidth="1"/>
    <col min="8202" max="8202" width="12.7109375" style="2" bestFit="1" customWidth="1"/>
    <col min="8203" max="8203" width="11.85546875" style="2" customWidth="1"/>
    <col min="8204" max="8204" width="19.5703125" style="2" customWidth="1"/>
    <col min="8205" max="8449" width="9.140625" style="2"/>
    <col min="8450" max="8450" width="6.7109375" style="2" customWidth="1"/>
    <col min="8451" max="8451" width="95.7109375" style="2" customWidth="1"/>
    <col min="8452" max="8452" width="16.28515625" style="2" customWidth="1"/>
    <col min="8453" max="8453" width="12.140625" style="2" customWidth="1"/>
    <col min="8454" max="8454" width="15.7109375" style="2" customWidth="1"/>
    <col min="8455" max="8455" width="16.28515625" style="2" customWidth="1"/>
    <col min="8456" max="8456" width="16" style="2" customWidth="1"/>
    <col min="8457" max="8457" width="14.85546875" style="2" customWidth="1"/>
    <col min="8458" max="8458" width="12.7109375" style="2" bestFit="1" customWidth="1"/>
    <col min="8459" max="8459" width="11.85546875" style="2" customWidth="1"/>
    <col min="8460" max="8460" width="19.5703125" style="2" customWidth="1"/>
    <col min="8461" max="8705" width="9.140625" style="2"/>
    <col min="8706" max="8706" width="6.7109375" style="2" customWidth="1"/>
    <col min="8707" max="8707" width="95.7109375" style="2" customWidth="1"/>
    <col min="8708" max="8708" width="16.28515625" style="2" customWidth="1"/>
    <col min="8709" max="8709" width="12.140625" style="2" customWidth="1"/>
    <col min="8710" max="8710" width="15.7109375" style="2" customWidth="1"/>
    <col min="8711" max="8711" width="16.28515625" style="2" customWidth="1"/>
    <col min="8712" max="8712" width="16" style="2" customWidth="1"/>
    <col min="8713" max="8713" width="14.85546875" style="2" customWidth="1"/>
    <col min="8714" max="8714" width="12.7109375" style="2" bestFit="1" customWidth="1"/>
    <col min="8715" max="8715" width="11.85546875" style="2" customWidth="1"/>
    <col min="8716" max="8716" width="19.5703125" style="2" customWidth="1"/>
    <col min="8717" max="8961" width="9.140625" style="2"/>
    <col min="8962" max="8962" width="6.7109375" style="2" customWidth="1"/>
    <col min="8963" max="8963" width="95.7109375" style="2" customWidth="1"/>
    <col min="8964" max="8964" width="16.28515625" style="2" customWidth="1"/>
    <col min="8965" max="8965" width="12.140625" style="2" customWidth="1"/>
    <col min="8966" max="8966" width="15.7109375" style="2" customWidth="1"/>
    <col min="8967" max="8967" width="16.28515625" style="2" customWidth="1"/>
    <col min="8968" max="8968" width="16" style="2" customWidth="1"/>
    <col min="8969" max="8969" width="14.85546875" style="2" customWidth="1"/>
    <col min="8970" max="8970" width="12.7109375" style="2" bestFit="1" customWidth="1"/>
    <col min="8971" max="8971" width="11.85546875" style="2" customWidth="1"/>
    <col min="8972" max="8972" width="19.5703125" style="2" customWidth="1"/>
    <col min="8973" max="9217" width="9.140625" style="2"/>
    <col min="9218" max="9218" width="6.7109375" style="2" customWidth="1"/>
    <col min="9219" max="9219" width="95.7109375" style="2" customWidth="1"/>
    <col min="9220" max="9220" width="16.28515625" style="2" customWidth="1"/>
    <col min="9221" max="9221" width="12.140625" style="2" customWidth="1"/>
    <col min="9222" max="9222" width="15.7109375" style="2" customWidth="1"/>
    <col min="9223" max="9223" width="16.28515625" style="2" customWidth="1"/>
    <col min="9224" max="9224" width="16" style="2" customWidth="1"/>
    <col min="9225" max="9225" width="14.85546875" style="2" customWidth="1"/>
    <col min="9226" max="9226" width="12.7109375" style="2" bestFit="1" customWidth="1"/>
    <col min="9227" max="9227" width="11.85546875" style="2" customWidth="1"/>
    <col min="9228" max="9228" width="19.5703125" style="2" customWidth="1"/>
    <col min="9229" max="9473" width="9.140625" style="2"/>
    <col min="9474" max="9474" width="6.7109375" style="2" customWidth="1"/>
    <col min="9475" max="9475" width="95.7109375" style="2" customWidth="1"/>
    <col min="9476" max="9476" width="16.28515625" style="2" customWidth="1"/>
    <col min="9477" max="9477" width="12.140625" style="2" customWidth="1"/>
    <col min="9478" max="9478" width="15.7109375" style="2" customWidth="1"/>
    <col min="9479" max="9479" width="16.28515625" style="2" customWidth="1"/>
    <col min="9480" max="9480" width="16" style="2" customWidth="1"/>
    <col min="9481" max="9481" width="14.85546875" style="2" customWidth="1"/>
    <col min="9482" max="9482" width="12.7109375" style="2" bestFit="1" customWidth="1"/>
    <col min="9483" max="9483" width="11.85546875" style="2" customWidth="1"/>
    <col min="9484" max="9484" width="19.5703125" style="2" customWidth="1"/>
    <col min="9485" max="9729" width="9.140625" style="2"/>
    <col min="9730" max="9730" width="6.7109375" style="2" customWidth="1"/>
    <col min="9731" max="9731" width="95.7109375" style="2" customWidth="1"/>
    <col min="9732" max="9732" width="16.28515625" style="2" customWidth="1"/>
    <col min="9733" max="9733" width="12.140625" style="2" customWidth="1"/>
    <col min="9734" max="9734" width="15.7109375" style="2" customWidth="1"/>
    <col min="9735" max="9735" width="16.28515625" style="2" customWidth="1"/>
    <col min="9736" max="9736" width="16" style="2" customWidth="1"/>
    <col min="9737" max="9737" width="14.85546875" style="2" customWidth="1"/>
    <col min="9738" max="9738" width="12.7109375" style="2" bestFit="1" customWidth="1"/>
    <col min="9739" max="9739" width="11.85546875" style="2" customWidth="1"/>
    <col min="9740" max="9740" width="19.5703125" style="2" customWidth="1"/>
    <col min="9741" max="9985" width="9.140625" style="2"/>
    <col min="9986" max="9986" width="6.7109375" style="2" customWidth="1"/>
    <col min="9987" max="9987" width="95.7109375" style="2" customWidth="1"/>
    <col min="9988" max="9988" width="16.28515625" style="2" customWidth="1"/>
    <col min="9989" max="9989" width="12.140625" style="2" customWidth="1"/>
    <col min="9990" max="9990" width="15.7109375" style="2" customWidth="1"/>
    <col min="9991" max="9991" width="16.28515625" style="2" customWidth="1"/>
    <col min="9992" max="9992" width="16" style="2" customWidth="1"/>
    <col min="9993" max="9993" width="14.85546875" style="2" customWidth="1"/>
    <col min="9994" max="9994" width="12.7109375" style="2" bestFit="1" customWidth="1"/>
    <col min="9995" max="9995" width="11.85546875" style="2" customWidth="1"/>
    <col min="9996" max="9996" width="19.5703125" style="2" customWidth="1"/>
    <col min="9997" max="10241" width="9.140625" style="2"/>
    <col min="10242" max="10242" width="6.7109375" style="2" customWidth="1"/>
    <col min="10243" max="10243" width="95.7109375" style="2" customWidth="1"/>
    <col min="10244" max="10244" width="16.28515625" style="2" customWidth="1"/>
    <col min="10245" max="10245" width="12.140625" style="2" customWidth="1"/>
    <col min="10246" max="10246" width="15.7109375" style="2" customWidth="1"/>
    <col min="10247" max="10247" width="16.28515625" style="2" customWidth="1"/>
    <col min="10248" max="10248" width="16" style="2" customWidth="1"/>
    <col min="10249" max="10249" width="14.85546875" style="2" customWidth="1"/>
    <col min="10250" max="10250" width="12.7109375" style="2" bestFit="1" customWidth="1"/>
    <col min="10251" max="10251" width="11.85546875" style="2" customWidth="1"/>
    <col min="10252" max="10252" width="19.5703125" style="2" customWidth="1"/>
    <col min="10253" max="10497" width="9.140625" style="2"/>
    <col min="10498" max="10498" width="6.7109375" style="2" customWidth="1"/>
    <col min="10499" max="10499" width="95.7109375" style="2" customWidth="1"/>
    <col min="10500" max="10500" width="16.28515625" style="2" customWidth="1"/>
    <col min="10501" max="10501" width="12.140625" style="2" customWidth="1"/>
    <col min="10502" max="10502" width="15.7109375" style="2" customWidth="1"/>
    <col min="10503" max="10503" width="16.28515625" style="2" customWidth="1"/>
    <col min="10504" max="10504" width="16" style="2" customWidth="1"/>
    <col min="10505" max="10505" width="14.85546875" style="2" customWidth="1"/>
    <col min="10506" max="10506" width="12.7109375" style="2" bestFit="1" customWidth="1"/>
    <col min="10507" max="10507" width="11.85546875" style="2" customWidth="1"/>
    <col min="10508" max="10508" width="19.5703125" style="2" customWidth="1"/>
    <col min="10509" max="10753" width="9.140625" style="2"/>
    <col min="10754" max="10754" width="6.7109375" style="2" customWidth="1"/>
    <col min="10755" max="10755" width="95.7109375" style="2" customWidth="1"/>
    <col min="10756" max="10756" width="16.28515625" style="2" customWidth="1"/>
    <col min="10757" max="10757" width="12.140625" style="2" customWidth="1"/>
    <col min="10758" max="10758" width="15.7109375" style="2" customWidth="1"/>
    <col min="10759" max="10759" width="16.28515625" style="2" customWidth="1"/>
    <col min="10760" max="10760" width="16" style="2" customWidth="1"/>
    <col min="10761" max="10761" width="14.85546875" style="2" customWidth="1"/>
    <col min="10762" max="10762" width="12.7109375" style="2" bestFit="1" customWidth="1"/>
    <col min="10763" max="10763" width="11.85546875" style="2" customWidth="1"/>
    <col min="10764" max="10764" width="19.5703125" style="2" customWidth="1"/>
    <col min="10765" max="11009" width="9.140625" style="2"/>
    <col min="11010" max="11010" width="6.7109375" style="2" customWidth="1"/>
    <col min="11011" max="11011" width="95.7109375" style="2" customWidth="1"/>
    <col min="11012" max="11012" width="16.28515625" style="2" customWidth="1"/>
    <col min="11013" max="11013" width="12.140625" style="2" customWidth="1"/>
    <col min="11014" max="11014" width="15.7109375" style="2" customWidth="1"/>
    <col min="11015" max="11015" width="16.28515625" style="2" customWidth="1"/>
    <col min="11016" max="11016" width="16" style="2" customWidth="1"/>
    <col min="11017" max="11017" width="14.85546875" style="2" customWidth="1"/>
    <col min="11018" max="11018" width="12.7109375" style="2" bestFit="1" customWidth="1"/>
    <col min="11019" max="11019" width="11.85546875" style="2" customWidth="1"/>
    <col min="11020" max="11020" width="19.5703125" style="2" customWidth="1"/>
    <col min="11021" max="11265" width="9.140625" style="2"/>
    <col min="11266" max="11266" width="6.7109375" style="2" customWidth="1"/>
    <col min="11267" max="11267" width="95.7109375" style="2" customWidth="1"/>
    <col min="11268" max="11268" width="16.28515625" style="2" customWidth="1"/>
    <col min="11269" max="11269" width="12.140625" style="2" customWidth="1"/>
    <col min="11270" max="11270" width="15.7109375" style="2" customWidth="1"/>
    <col min="11271" max="11271" width="16.28515625" style="2" customWidth="1"/>
    <col min="11272" max="11272" width="16" style="2" customWidth="1"/>
    <col min="11273" max="11273" width="14.85546875" style="2" customWidth="1"/>
    <col min="11274" max="11274" width="12.7109375" style="2" bestFit="1" customWidth="1"/>
    <col min="11275" max="11275" width="11.85546875" style="2" customWidth="1"/>
    <col min="11276" max="11276" width="19.5703125" style="2" customWidth="1"/>
    <col min="11277" max="11521" width="9.140625" style="2"/>
    <col min="11522" max="11522" width="6.7109375" style="2" customWidth="1"/>
    <col min="11523" max="11523" width="95.7109375" style="2" customWidth="1"/>
    <col min="11524" max="11524" width="16.28515625" style="2" customWidth="1"/>
    <col min="11525" max="11525" width="12.140625" style="2" customWidth="1"/>
    <col min="11526" max="11526" width="15.7109375" style="2" customWidth="1"/>
    <col min="11527" max="11527" width="16.28515625" style="2" customWidth="1"/>
    <col min="11528" max="11528" width="16" style="2" customWidth="1"/>
    <col min="11529" max="11529" width="14.85546875" style="2" customWidth="1"/>
    <col min="11530" max="11530" width="12.7109375" style="2" bestFit="1" customWidth="1"/>
    <col min="11531" max="11531" width="11.85546875" style="2" customWidth="1"/>
    <col min="11532" max="11532" width="19.5703125" style="2" customWidth="1"/>
    <col min="11533" max="11777" width="9.140625" style="2"/>
    <col min="11778" max="11778" width="6.7109375" style="2" customWidth="1"/>
    <col min="11779" max="11779" width="95.7109375" style="2" customWidth="1"/>
    <col min="11780" max="11780" width="16.28515625" style="2" customWidth="1"/>
    <col min="11781" max="11781" width="12.140625" style="2" customWidth="1"/>
    <col min="11782" max="11782" width="15.7109375" style="2" customWidth="1"/>
    <col min="11783" max="11783" width="16.28515625" style="2" customWidth="1"/>
    <col min="11784" max="11784" width="16" style="2" customWidth="1"/>
    <col min="11785" max="11785" width="14.85546875" style="2" customWidth="1"/>
    <col min="11786" max="11786" width="12.7109375" style="2" bestFit="1" customWidth="1"/>
    <col min="11787" max="11787" width="11.85546875" style="2" customWidth="1"/>
    <col min="11788" max="11788" width="19.5703125" style="2" customWidth="1"/>
    <col min="11789" max="12033" width="9.140625" style="2"/>
    <col min="12034" max="12034" width="6.7109375" style="2" customWidth="1"/>
    <col min="12035" max="12035" width="95.7109375" style="2" customWidth="1"/>
    <col min="12036" max="12036" width="16.28515625" style="2" customWidth="1"/>
    <col min="12037" max="12037" width="12.140625" style="2" customWidth="1"/>
    <col min="12038" max="12038" width="15.7109375" style="2" customWidth="1"/>
    <col min="12039" max="12039" width="16.28515625" style="2" customWidth="1"/>
    <col min="12040" max="12040" width="16" style="2" customWidth="1"/>
    <col min="12041" max="12041" width="14.85546875" style="2" customWidth="1"/>
    <col min="12042" max="12042" width="12.7109375" style="2" bestFit="1" customWidth="1"/>
    <col min="12043" max="12043" width="11.85546875" style="2" customWidth="1"/>
    <col min="12044" max="12044" width="19.5703125" style="2" customWidth="1"/>
    <col min="12045" max="12289" width="9.140625" style="2"/>
    <col min="12290" max="12290" width="6.7109375" style="2" customWidth="1"/>
    <col min="12291" max="12291" width="95.7109375" style="2" customWidth="1"/>
    <col min="12292" max="12292" width="16.28515625" style="2" customWidth="1"/>
    <col min="12293" max="12293" width="12.140625" style="2" customWidth="1"/>
    <col min="12294" max="12294" width="15.7109375" style="2" customWidth="1"/>
    <col min="12295" max="12295" width="16.28515625" style="2" customWidth="1"/>
    <col min="12296" max="12296" width="16" style="2" customWidth="1"/>
    <col min="12297" max="12297" width="14.85546875" style="2" customWidth="1"/>
    <col min="12298" max="12298" width="12.7109375" style="2" bestFit="1" customWidth="1"/>
    <col min="12299" max="12299" width="11.85546875" style="2" customWidth="1"/>
    <col min="12300" max="12300" width="19.5703125" style="2" customWidth="1"/>
    <col min="12301" max="12545" width="9.140625" style="2"/>
    <col min="12546" max="12546" width="6.7109375" style="2" customWidth="1"/>
    <col min="12547" max="12547" width="95.7109375" style="2" customWidth="1"/>
    <col min="12548" max="12548" width="16.28515625" style="2" customWidth="1"/>
    <col min="12549" max="12549" width="12.140625" style="2" customWidth="1"/>
    <col min="12550" max="12550" width="15.7109375" style="2" customWidth="1"/>
    <col min="12551" max="12551" width="16.28515625" style="2" customWidth="1"/>
    <col min="12552" max="12552" width="16" style="2" customWidth="1"/>
    <col min="12553" max="12553" width="14.85546875" style="2" customWidth="1"/>
    <col min="12554" max="12554" width="12.7109375" style="2" bestFit="1" customWidth="1"/>
    <col min="12555" max="12555" width="11.85546875" style="2" customWidth="1"/>
    <col min="12556" max="12556" width="19.5703125" style="2" customWidth="1"/>
    <col min="12557" max="12801" width="9.140625" style="2"/>
    <col min="12802" max="12802" width="6.7109375" style="2" customWidth="1"/>
    <col min="12803" max="12803" width="95.7109375" style="2" customWidth="1"/>
    <col min="12804" max="12804" width="16.28515625" style="2" customWidth="1"/>
    <col min="12805" max="12805" width="12.140625" style="2" customWidth="1"/>
    <col min="12806" max="12806" width="15.7109375" style="2" customWidth="1"/>
    <col min="12807" max="12807" width="16.28515625" style="2" customWidth="1"/>
    <col min="12808" max="12808" width="16" style="2" customWidth="1"/>
    <col min="12809" max="12809" width="14.85546875" style="2" customWidth="1"/>
    <col min="12810" max="12810" width="12.7109375" style="2" bestFit="1" customWidth="1"/>
    <col min="12811" max="12811" width="11.85546875" style="2" customWidth="1"/>
    <col min="12812" max="12812" width="19.5703125" style="2" customWidth="1"/>
    <col min="12813" max="13057" width="9.140625" style="2"/>
    <col min="13058" max="13058" width="6.7109375" style="2" customWidth="1"/>
    <col min="13059" max="13059" width="95.7109375" style="2" customWidth="1"/>
    <col min="13060" max="13060" width="16.28515625" style="2" customWidth="1"/>
    <col min="13061" max="13061" width="12.140625" style="2" customWidth="1"/>
    <col min="13062" max="13062" width="15.7109375" style="2" customWidth="1"/>
    <col min="13063" max="13063" width="16.28515625" style="2" customWidth="1"/>
    <col min="13064" max="13064" width="16" style="2" customWidth="1"/>
    <col min="13065" max="13065" width="14.85546875" style="2" customWidth="1"/>
    <col min="13066" max="13066" width="12.7109375" style="2" bestFit="1" customWidth="1"/>
    <col min="13067" max="13067" width="11.85546875" style="2" customWidth="1"/>
    <col min="13068" max="13068" width="19.5703125" style="2" customWidth="1"/>
    <col min="13069" max="13313" width="9.140625" style="2"/>
    <col min="13314" max="13314" width="6.7109375" style="2" customWidth="1"/>
    <col min="13315" max="13315" width="95.7109375" style="2" customWidth="1"/>
    <col min="13316" max="13316" width="16.28515625" style="2" customWidth="1"/>
    <col min="13317" max="13317" width="12.140625" style="2" customWidth="1"/>
    <col min="13318" max="13318" width="15.7109375" style="2" customWidth="1"/>
    <col min="13319" max="13319" width="16.28515625" style="2" customWidth="1"/>
    <col min="13320" max="13320" width="16" style="2" customWidth="1"/>
    <col min="13321" max="13321" width="14.85546875" style="2" customWidth="1"/>
    <col min="13322" max="13322" width="12.7109375" style="2" bestFit="1" customWidth="1"/>
    <col min="13323" max="13323" width="11.85546875" style="2" customWidth="1"/>
    <col min="13324" max="13324" width="19.5703125" style="2" customWidth="1"/>
    <col min="13325" max="13569" width="9.140625" style="2"/>
    <col min="13570" max="13570" width="6.7109375" style="2" customWidth="1"/>
    <col min="13571" max="13571" width="95.7109375" style="2" customWidth="1"/>
    <col min="13572" max="13572" width="16.28515625" style="2" customWidth="1"/>
    <col min="13573" max="13573" width="12.140625" style="2" customWidth="1"/>
    <col min="13574" max="13574" width="15.7109375" style="2" customWidth="1"/>
    <col min="13575" max="13575" width="16.28515625" style="2" customWidth="1"/>
    <col min="13576" max="13576" width="16" style="2" customWidth="1"/>
    <col min="13577" max="13577" width="14.85546875" style="2" customWidth="1"/>
    <col min="13578" max="13578" width="12.7109375" style="2" bestFit="1" customWidth="1"/>
    <col min="13579" max="13579" width="11.85546875" style="2" customWidth="1"/>
    <col min="13580" max="13580" width="19.5703125" style="2" customWidth="1"/>
    <col min="13581" max="13825" width="9.140625" style="2"/>
    <col min="13826" max="13826" width="6.7109375" style="2" customWidth="1"/>
    <col min="13827" max="13827" width="95.7109375" style="2" customWidth="1"/>
    <col min="13828" max="13828" width="16.28515625" style="2" customWidth="1"/>
    <col min="13829" max="13829" width="12.140625" style="2" customWidth="1"/>
    <col min="13830" max="13830" width="15.7109375" style="2" customWidth="1"/>
    <col min="13831" max="13831" width="16.28515625" style="2" customWidth="1"/>
    <col min="13832" max="13832" width="16" style="2" customWidth="1"/>
    <col min="13833" max="13833" width="14.85546875" style="2" customWidth="1"/>
    <col min="13834" max="13834" width="12.7109375" style="2" bestFit="1" customWidth="1"/>
    <col min="13835" max="13835" width="11.85546875" style="2" customWidth="1"/>
    <col min="13836" max="13836" width="19.5703125" style="2" customWidth="1"/>
    <col min="13837" max="14081" width="9.140625" style="2"/>
    <col min="14082" max="14082" width="6.7109375" style="2" customWidth="1"/>
    <col min="14083" max="14083" width="95.7109375" style="2" customWidth="1"/>
    <col min="14084" max="14084" width="16.28515625" style="2" customWidth="1"/>
    <col min="14085" max="14085" width="12.140625" style="2" customWidth="1"/>
    <col min="14086" max="14086" width="15.7109375" style="2" customWidth="1"/>
    <col min="14087" max="14087" width="16.28515625" style="2" customWidth="1"/>
    <col min="14088" max="14088" width="16" style="2" customWidth="1"/>
    <col min="14089" max="14089" width="14.85546875" style="2" customWidth="1"/>
    <col min="14090" max="14090" width="12.7109375" style="2" bestFit="1" customWidth="1"/>
    <col min="14091" max="14091" width="11.85546875" style="2" customWidth="1"/>
    <col min="14092" max="14092" width="19.5703125" style="2" customWidth="1"/>
    <col min="14093" max="14337" width="9.140625" style="2"/>
    <col min="14338" max="14338" width="6.7109375" style="2" customWidth="1"/>
    <col min="14339" max="14339" width="95.7109375" style="2" customWidth="1"/>
    <col min="14340" max="14340" width="16.28515625" style="2" customWidth="1"/>
    <col min="14341" max="14341" width="12.140625" style="2" customWidth="1"/>
    <col min="14342" max="14342" width="15.7109375" style="2" customWidth="1"/>
    <col min="14343" max="14343" width="16.28515625" style="2" customWidth="1"/>
    <col min="14344" max="14344" width="16" style="2" customWidth="1"/>
    <col min="14345" max="14345" width="14.85546875" style="2" customWidth="1"/>
    <col min="14346" max="14346" width="12.7109375" style="2" bestFit="1" customWidth="1"/>
    <col min="14347" max="14347" width="11.85546875" style="2" customWidth="1"/>
    <col min="14348" max="14348" width="19.5703125" style="2" customWidth="1"/>
    <col min="14349" max="14593" width="9.140625" style="2"/>
    <col min="14594" max="14594" width="6.7109375" style="2" customWidth="1"/>
    <col min="14595" max="14595" width="95.7109375" style="2" customWidth="1"/>
    <col min="14596" max="14596" width="16.28515625" style="2" customWidth="1"/>
    <col min="14597" max="14597" width="12.140625" style="2" customWidth="1"/>
    <col min="14598" max="14598" width="15.7109375" style="2" customWidth="1"/>
    <col min="14599" max="14599" width="16.28515625" style="2" customWidth="1"/>
    <col min="14600" max="14600" width="16" style="2" customWidth="1"/>
    <col min="14601" max="14601" width="14.85546875" style="2" customWidth="1"/>
    <col min="14602" max="14602" width="12.7109375" style="2" bestFit="1" customWidth="1"/>
    <col min="14603" max="14603" width="11.85546875" style="2" customWidth="1"/>
    <col min="14604" max="14604" width="19.5703125" style="2" customWidth="1"/>
    <col min="14605" max="14849" width="9.140625" style="2"/>
    <col min="14850" max="14850" width="6.7109375" style="2" customWidth="1"/>
    <col min="14851" max="14851" width="95.7109375" style="2" customWidth="1"/>
    <col min="14852" max="14852" width="16.28515625" style="2" customWidth="1"/>
    <col min="14853" max="14853" width="12.140625" style="2" customWidth="1"/>
    <col min="14854" max="14854" width="15.7109375" style="2" customWidth="1"/>
    <col min="14855" max="14855" width="16.28515625" style="2" customWidth="1"/>
    <col min="14856" max="14856" width="16" style="2" customWidth="1"/>
    <col min="14857" max="14857" width="14.85546875" style="2" customWidth="1"/>
    <col min="14858" max="14858" width="12.7109375" style="2" bestFit="1" customWidth="1"/>
    <col min="14859" max="14859" width="11.85546875" style="2" customWidth="1"/>
    <col min="14860" max="14860" width="19.5703125" style="2" customWidth="1"/>
    <col min="14861" max="15105" width="9.140625" style="2"/>
    <col min="15106" max="15106" width="6.7109375" style="2" customWidth="1"/>
    <col min="15107" max="15107" width="95.7109375" style="2" customWidth="1"/>
    <col min="15108" max="15108" width="16.28515625" style="2" customWidth="1"/>
    <col min="15109" max="15109" width="12.140625" style="2" customWidth="1"/>
    <col min="15110" max="15110" width="15.7109375" style="2" customWidth="1"/>
    <col min="15111" max="15111" width="16.28515625" style="2" customWidth="1"/>
    <col min="15112" max="15112" width="16" style="2" customWidth="1"/>
    <col min="15113" max="15113" width="14.85546875" style="2" customWidth="1"/>
    <col min="15114" max="15114" width="12.7109375" style="2" bestFit="1" customWidth="1"/>
    <col min="15115" max="15115" width="11.85546875" style="2" customWidth="1"/>
    <col min="15116" max="15116" width="19.5703125" style="2" customWidth="1"/>
    <col min="15117" max="15361" width="9.140625" style="2"/>
    <col min="15362" max="15362" width="6.7109375" style="2" customWidth="1"/>
    <col min="15363" max="15363" width="95.7109375" style="2" customWidth="1"/>
    <col min="15364" max="15364" width="16.28515625" style="2" customWidth="1"/>
    <col min="15365" max="15365" width="12.140625" style="2" customWidth="1"/>
    <col min="15366" max="15366" width="15.7109375" style="2" customWidth="1"/>
    <col min="15367" max="15367" width="16.28515625" style="2" customWidth="1"/>
    <col min="15368" max="15368" width="16" style="2" customWidth="1"/>
    <col min="15369" max="15369" width="14.85546875" style="2" customWidth="1"/>
    <col min="15370" max="15370" width="12.7109375" style="2" bestFit="1" customWidth="1"/>
    <col min="15371" max="15371" width="11.85546875" style="2" customWidth="1"/>
    <col min="15372" max="15372" width="19.5703125" style="2" customWidth="1"/>
    <col min="15373" max="15617" width="9.140625" style="2"/>
    <col min="15618" max="15618" width="6.7109375" style="2" customWidth="1"/>
    <col min="15619" max="15619" width="95.7109375" style="2" customWidth="1"/>
    <col min="15620" max="15620" width="16.28515625" style="2" customWidth="1"/>
    <col min="15621" max="15621" width="12.140625" style="2" customWidth="1"/>
    <col min="15622" max="15622" width="15.7109375" style="2" customWidth="1"/>
    <col min="15623" max="15623" width="16.28515625" style="2" customWidth="1"/>
    <col min="15624" max="15624" width="16" style="2" customWidth="1"/>
    <col min="15625" max="15625" width="14.85546875" style="2" customWidth="1"/>
    <col min="15626" max="15626" width="12.7109375" style="2" bestFit="1" customWidth="1"/>
    <col min="15627" max="15627" width="11.85546875" style="2" customWidth="1"/>
    <col min="15628" max="15628" width="19.5703125" style="2" customWidth="1"/>
    <col min="15629" max="15873" width="9.140625" style="2"/>
    <col min="15874" max="15874" width="6.7109375" style="2" customWidth="1"/>
    <col min="15875" max="15875" width="95.7109375" style="2" customWidth="1"/>
    <col min="15876" max="15876" width="16.28515625" style="2" customWidth="1"/>
    <col min="15877" max="15877" width="12.140625" style="2" customWidth="1"/>
    <col min="15878" max="15878" width="15.7109375" style="2" customWidth="1"/>
    <col min="15879" max="15879" width="16.28515625" style="2" customWidth="1"/>
    <col min="15880" max="15880" width="16" style="2" customWidth="1"/>
    <col min="15881" max="15881" width="14.85546875" style="2" customWidth="1"/>
    <col min="15882" max="15882" width="12.7109375" style="2" bestFit="1" customWidth="1"/>
    <col min="15883" max="15883" width="11.85546875" style="2" customWidth="1"/>
    <col min="15884" max="15884" width="19.5703125" style="2" customWidth="1"/>
    <col min="15885" max="16129" width="9.140625" style="2"/>
    <col min="16130" max="16130" width="6.7109375" style="2" customWidth="1"/>
    <col min="16131" max="16131" width="95.7109375" style="2" customWidth="1"/>
    <col min="16132" max="16132" width="16.28515625" style="2" customWidth="1"/>
    <col min="16133" max="16133" width="12.140625" style="2" customWidth="1"/>
    <col min="16134" max="16134" width="15.7109375" style="2" customWidth="1"/>
    <col min="16135" max="16135" width="16.28515625" style="2" customWidth="1"/>
    <col min="16136" max="16136" width="16" style="2" customWidth="1"/>
    <col min="16137" max="16137" width="14.85546875" style="2" customWidth="1"/>
    <col min="16138" max="16138" width="12.7109375" style="2" bestFit="1" customWidth="1"/>
    <col min="16139" max="16139" width="11.85546875" style="2" customWidth="1"/>
    <col min="16140" max="16140" width="19.5703125" style="2" customWidth="1"/>
    <col min="16141" max="16381" width="9.140625" style="2"/>
    <col min="16382" max="16384" width="8.85546875" style="2" customWidth="1"/>
  </cols>
  <sheetData>
    <row r="1" spans="1:11">
      <c r="A1" s="212" t="s">
        <v>408</v>
      </c>
    </row>
    <row r="2" spans="1:11" s="216" customFormat="1">
      <c r="A2" s="212" t="s">
        <v>409</v>
      </c>
    </row>
    <row r="3" spans="1:11" s="216" customFormat="1">
      <c r="A3" s="747" t="s">
        <v>1433</v>
      </c>
    </row>
    <row r="4" spans="1:11">
      <c r="A4" s="212"/>
    </row>
    <row r="5" spans="1:11">
      <c r="C5" s="1"/>
    </row>
    <row r="6" spans="1:11" ht="18.75">
      <c r="A6" s="57">
        <v>36</v>
      </c>
      <c r="B6" s="220" t="s">
        <v>410</v>
      </c>
    </row>
    <row r="7" spans="1:11">
      <c r="A7" s="57"/>
      <c r="B7" s="222" t="s">
        <v>423</v>
      </c>
    </row>
    <row r="8" spans="1:11" ht="69.75" customHeight="1">
      <c r="B8" s="943" t="s">
        <v>1434</v>
      </c>
      <c r="C8" s="943"/>
      <c r="D8" s="943"/>
      <c r="E8" s="943"/>
      <c r="F8" s="73"/>
      <c r="G8" s="73"/>
      <c r="H8" s="73"/>
      <c r="I8" s="73"/>
      <c r="J8" s="73"/>
      <c r="K8" s="73"/>
    </row>
    <row r="9" spans="1:11" ht="116.25" customHeight="1">
      <c r="B9" s="944" t="s">
        <v>1440</v>
      </c>
      <c r="C9" s="944"/>
      <c r="D9" s="944"/>
      <c r="E9" s="944"/>
      <c r="F9" s="73"/>
      <c r="G9" s="73"/>
      <c r="H9" s="73"/>
      <c r="I9" s="73"/>
      <c r="J9" s="73"/>
      <c r="K9" s="73"/>
    </row>
    <row r="10" spans="1:11">
      <c r="B10" s="5" t="s">
        <v>310</v>
      </c>
      <c r="C10" s="943" t="s">
        <v>309</v>
      </c>
      <c r="D10" s="943"/>
      <c r="E10" s="943"/>
      <c r="F10" s="73"/>
      <c r="G10" s="73"/>
      <c r="H10" s="73"/>
      <c r="I10" s="73"/>
      <c r="J10" s="73"/>
      <c r="K10" s="73"/>
    </row>
    <row r="11" spans="1:11" ht="31.5" customHeight="1">
      <c r="B11" s="208" t="s">
        <v>312</v>
      </c>
      <c r="C11" s="943" t="s">
        <v>311</v>
      </c>
      <c r="D11" s="943"/>
      <c r="E11" s="943"/>
      <c r="F11" s="73"/>
      <c r="G11" s="73"/>
      <c r="H11" s="73"/>
      <c r="I11" s="73"/>
      <c r="J11" s="73"/>
      <c r="K11" s="73"/>
    </row>
    <row r="12" spans="1:11" ht="47.25" customHeight="1">
      <c r="B12" s="207" t="s">
        <v>313</v>
      </c>
      <c r="C12" s="945" t="s">
        <v>386</v>
      </c>
      <c r="D12" s="945"/>
      <c r="E12" s="945"/>
      <c r="F12" s="76"/>
      <c r="G12" s="76"/>
      <c r="H12" s="76"/>
      <c r="I12" s="76"/>
      <c r="J12" s="76"/>
      <c r="K12" s="76"/>
    </row>
    <row r="13" spans="1:11" ht="33" customHeight="1">
      <c r="A13" s="2" t="s">
        <v>407</v>
      </c>
      <c r="B13" s="208" t="s">
        <v>315</v>
      </c>
      <c r="C13" s="943" t="s">
        <v>314</v>
      </c>
      <c r="D13" s="943"/>
      <c r="E13" s="943"/>
      <c r="F13" s="73"/>
      <c r="G13" s="73"/>
      <c r="H13" s="73"/>
      <c r="I13" s="73"/>
      <c r="J13" s="73"/>
      <c r="K13" s="73"/>
    </row>
    <row r="14" spans="1:11" ht="46.5" customHeight="1">
      <c r="B14" s="208" t="s">
        <v>316</v>
      </c>
      <c r="C14" s="943" t="s">
        <v>411</v>
      </c>
      <c r="D14" s="943"/>
      <c r="E14" s="943"/>
      <c r="F14" s="73"/>
      <c r="G14" s="73"/>
      <c r="H14" s="73"/>
      <c r="I14" s="73"/>
      <c r="J14" s="73"/>
      <c r="K14" s="73"/>
    </row>
    <row r="15" spans="1:11" s="216" customFormat="1">
      <c r="B15" s="208"/>
      <c r="C15" s="213"/>
      <c r="D15" s="213"/>
      <c r="E15" s="213"/>
      <c r="F15" s="213"/>
      <c r="G15" s="213"/>
      <c r="H15" s="213"/>
      <c r="I15" s="213"/>
      <c r="J15" s="213"/>
      <c r="K15" s="213"/>
    </row>
    <row r="16" spans="1:11" s="206" customFormat="1">
      <c r="C16" s="234" t="s">
        <v>424</v>
      </c>
      <c r="D16" s="205"/>
      <c r="E16" s="205"/>
      <c r="F16" s="205"/>
      <c r="G16" s="205"/>
      <c r="H16" s="205"/>
      <c r="I16" s="205"/>
      <c r="J16" s="205"/>
      <c r="K16" s="205"/>
    </row>
    <row r="17" spans="2:11" s="206" customFormat="1">
      <c r="C17" s="205"/>
      <c r="D17" s="205"/>
      <c r="E17" s="205"/>
      <c r="F17" s="205"/>
      <c r="G17" s="205"/>
      <c r="H17" s="205"/>
      <c r="I17" s="205"/>
      <c r="J17" s="205"/>
      <c r="K17" s="205"/>
    </row>
    <row r="18" spans="2:11" ht="15.75" customHeight="1">
      <c r="B18" s="57" t="s">
        <v>301</v>
      </c>
      <c r="C18" s="941" t="s">
        <v>303</v>
      </c>
      <c r="D18" s="941"/>
      <c r="E18" s="941"/>
      <c r="F18" s="74"/>
      <c r="G18" s="74"/>
      <c r="H18" s="74"/>
      <c r="I18" s="74"/>
      <c r="J18" s="74"/>
      <c r="K18" s="74"/>
    </row>
    <row r="19" spans="2:11" ht="52.5" customHeight="1">
      <c r="B19" s="72"/>
      <c r="C19" s="943" t="s">
        <v>387</v>
      </c>
      <c r="D19" s="943"/>
      <c r="E19" s="943"/>
      <c r="F19" s="73"/>
      <c r="G19" s="73"/>
      <c r="H19" s="73"/>
      <c r="I19" s="73"/>
      <c r="J19" s="73"/>
      <c r="K19" s="73"/>
    </row>
    <row r="20" spans="2:11">
      <c r="B20" s="72"/>
      <c r="C20" s="73"/>
      <c r="D20" s="73"/>
      <c r="E20" s="73"/>
      <c r="F20" s="73"/>
      <c r="G20" s="73"/>
      <c r="H20" s="75"/>
      <c r="I20" s="75"/>
      <c r="J20" s="75"/>
      <c r="K20" s="72"/>
    </row>
    <row r="21" spans="2:11" s="72" customFormat="1" ht="15.75" customHeight="1">
      <c r="B21" s="57" t="s">
        <v>302</v>
      </c>
      <c r="C21" s="941" t="s">
        <v>460</v>
      </c>
      <c r="D21" s="941"/>
      <c r="E21" s="941"/>
      <c r="F21" s="73"/>
      <c r="G21" s="73"/>
      <c r="H21" s="75"/>
      <c r="I21" s="75"/>
      <c r="J21" s="75"/>
    </row>
    <row r="22" spans="2:11" s="72" customFormat="1" ht="36.75" customHeight="1">
      <c r="C22" s="942" t="s">
        <v>426</v>
      </c>
      <c r="D22" s="942"/>
      <c r="E22" s="942"/>
      <c r="F22" s="74"/>
      <c r="G22" s="74"/>
      <c r="H22" s="74"/>
      <c r="I22" s="74"/>
      <c r="J22" s="74"/>
      <c r="K22" s="74"/>
    </row>
    <row r="23" spans="2:11" s="72" customFormat="1">
      <c r="C23" s="73"/>
      <c r="D23" s="73"/>
      <c r="E23" s="73"/>
      <c r="F23" s="74"/>
      <c r="G23" s="74"/>
      <c r="H23" s="74"/>
      <c r="I23" s="74"/>
      <c r="J23" s="74"/>
      <c r="K23" s="74"/>
    </row>
    <row r="24" spans="2:11">
      <c r="B24" s="57" t="s">
        <v>305</v>
      </c>
      <c r="C24" s="946" t="s">
        <v>385</v>
      </c>
      <c r="D24" s="946"/>
      <c r="E24" s="946"/>
      <c r="F24" s="73"/>
      <c r="G24" s="73"/>
      <c r="H24" s="75"/>
      <c r="I24" s="75"/>
      <c r="J24" s="75"/>
      <c r="K24" s="72"/>
    </row>
    <row r="25" spans="2:11" ht="82.5" customHeight="1">
      <c r="B25" s="72"/>
      <c r="C25" s="943" t="s">
        <v>461</v>
      </c>
      <c r="D25" s="943"/>
      <c r="E25" s="943"/>
      <c r="F25" s="74"/>
      <c r="G25" s="74"/>
      <c r="H25" s="74"/>
      <c r="I25" s="74"/>
      <c r="J25" s="74"/>
      <c r="K25" s="74"/>
    </row>
    <row r="26" spans="2:11" s="206" customFormat="1">
      <c r="B26" s="208"/>
      <c r="C26" s="205"/>
      <c r="D26" s="205"/>
      <c r="E26" s="205"/>
      <c r="F26" s="205"/>
      <c r="G26" s="205"/>
      <c r="H26" s="205"/>
      <c r="I26" s="205"/>
      <c r="J26" s="205"/>
      <c r="K26" s="205"/>
    </row>
    <row r="27" spans="2:11" s="72" customFormat="1">
      <c r="B27" s="5"/>
      <c r="C27" s="234" t="s">
        <v>425</v>
      </c>
      <c r="D27" s="73"/>
      <c r="E27" s="73"/>
      <c r="F27" s="73"/>
      <c r="G27" s="73"/>
      <c r="H27" s="73"/>
      <c r="I27" s="73"/>
      <c r="J27" s="73"/>
      <c r="K27" s="73"/>
    </row>
    <row r="28" spans="2:11" s="206" customFormat="1">
      <c r="B28" s="5"/>
      <c r="C28" s="204"/>
      <c r="D28" s="205"/>
      <c r="E28" s="205"/>
      <c r="F28" s="205"/>
      <c r="G28" s="205"/>
      <c r="H28" s="205"/>
      <c r="I28" s="205"/>
      <c r="J28" s="205"/>
      <c r="K28" s="205"/>
    </row>
    <row r="29" spans="2:11" ht="17.25" customHeight="1">
      <c r="B29" s="57" t="s">
        <v>301</v>
      </c>
      <c r="C29" s="941" t="s">
        <v>383</v>
      </c>
      <c r="D29" s="941"/>
      <c r="E29" s="941"/>
      <c r="F29" s="74"/>
      <c r="G29" s="74"/>
      <c r="H29" s="74"/>
      <c r="I29" s="74"/>
      <c r="J29" s="75"/>
      <c r="K29" s="72"/>
    </row>
    <row r="30" spans="2:11" s="210" customFormat="1" ht="17.25" customHeight="1">
      <c r="B30" s="57"/>
      <c r="C30" s="942" t="s">
        <v>462</v>
      </c>
      <c r="D30" s="942"/>
      <c r="E30" s="942"/>
      <c r="F30" s="942"/>
      <c r="G30" s="209"/>
      <c r="H30" s="209"/>
      <c r="I30" s="209"/>
      <c r="J30" s="211"/>
    </row>
    <row r="31" spans="2:11" s="210" customFormat="1" ht="17.25" customHeight="1">
      <c r="B31" s="57"/>
      <c r="C31" s="942"/>
      <c r="D31" s="942"/>
      <c r="E31" s="942"/>
      <c r="F31" s="942"/>
      <c r="G31" s="209"/>
      <c r="H31" s="209"/>
      <c r="I31" s="209"/>
      <c r="J31" s="211"/>
    </row>
    <row r="32" spans="2:11" s="210" customFormat="1" ht="17.25" customHeight="1">
      <c r="B32" s="57"/>
      <c r="C32" s="942"/>
      <c r="D32" s="942"/>
      <c r="E32" s="942"/>
      <c r="F32" s="942"/>
      <c r="G32" s="209"/>
      <c r="H32" s="209"/>
      <c r="I32" s="209"/>
      <c r="J32" s="211"/>
    </row>
    <row r="33" spans="2:11" s="72" customFormat="1">
      <c r="C33" s="73"/>
      <c r="D33" s="73"/>
      <c r="E33" s="73"/>
      <c r="F33" s="73"/>
      <c r="G33" s="73"/>
      <c r="H33" s="73"/>
      <c r="I33" s="73"/>
      <c r="J33" s="73"/>
      <c r="K33" s="73"/>
    </row>
    <row r="34" spans="2:11" ht="16.5" customHeight="1">
      <c r="B34" s="57" t="s">
        <v>302</v>
      </c>
      <c r="C34" s="941" t="s">
        <v>304</v>
      </c>
      <c r="D34" s="941"/>
      <c r="E34" s="941"/>
      <c r="F34" s="73"/>
      <c r="G34" s="73"/>
      <c r="H34" s="75"/>
      <c r="I34" s="75"/>
      <c r="J34" s="75"/>
      <c r="K34" s="72"/>
    </row>
    <row r="35" spans="2:11" ht="34.5" customHeight="1">
      <c r="B35" s="72"/>
      <c r="C35" s="943" t="s">
        <v>384</v>
      </c>
      <c r="D35" s="943"/>
      <c r="E35" s="943"/>
      <c r="F35" s="73"/>
      <c r="G35" s="73"/>
      <c r="H35" s="73"/>
      <c r="I35" s="73"/>
      <c r="J35" s="73"/>
      <c r="K35" s="73"/>
    </row>
    <row r="36" spans="2:11" s="72" customFormat="1">
      <c r="C36" s="73"/>
      <c r="D36" s="73"/>
      <c r="E36" s="73"/>
      <c r="F36" s="73"/>
      <c r="G36" s="73"/>
      <c r="H36" s="73"/>
      <c r="I36" s="73"/>
      <c r="J36" s="73"/>
      <c r="K36" s="73"/>
    </row>
    <row r="37" spans="2:11" s="72" customFormat="1">
      <c r="C37" s="73"/>
      <c r="D37" s="73"/>
      <c r="E37" s="73"/>
      <c r="F37" s="74"/>
      <c r="G37" s="74"/>
      <c r="H37" s="74"/>
      <c r="I37" s="74"/>
      <c r="J37" s="74"/>
      <c r="K37" s="74"/>
    </row>
    <row r="388" spans="3:9">
      <c r="C388" s="4"/>
      <c r="D388" s="4"/>
      <c r="E388" s="4"/>
      <c r="F388" s="4"/>
      <c r="G388" s="4"/>
      <c r="H388" s="4"/>
      <c r="I388" s="4"/>
    </row>
    <row r="562" spans="1:10">
      <c r="A562" s="11"/>
      <c r="B562" s="11"/>
      <c r="C562" s="13"/>
      <c r="E562" s="4"/>
      <c r="F562" s="4"/>
      <c r="G562" s="4"/>
      <c r="H562" s="4"/>
      <c r="I562" s="4"/>
      <c r="J562" s="4"/>
    </row>
    <row r="1189" spans="6:7" ht="18">
      <c r="F1189" s="70"/>
      <c r="G1189" s="23"/>
    </row>
    <row r="1190" spans="6:7" ht="18">
      <c r="F1190" s="54"/>
      <c r="G1190" s="23"/>
    </row>
    <row r="1191" spans="6:7" ht="18">
      <c r="G1191" s="71"/>
    </row>
    <row r="1192" spans="6:7" ht="18">
      <c r="G1192" s="23"/>
    </row>
    <row r="1193" spans="6:7" ht="18">
      <c r="F1193" s="70"/>
      <c r="G1193" s="23"/>
    </row>
    <row r="1194" spans="6:7" ht="18">
      <c r="F1194" s="70"/>
      <c r="G1194" s="23"/>
    </row>
    <row r="1195" spans="6:7" ht="18">
      <c r="G1195" s="23"/>
    </row>
  </sheetData>
  <sheetProtection formatCells="0" formatColumns="0" formatRows="0" insertColumns="0" insertRows="0" insertHyperlinks="0" deleteColumns="0" deleteRows="0" sort="0" autoFilter="0" pivotTables="0"/>
  <mergeCells count="17">
    <mergeCell ref="C19:E19"/>
    <mergeCell ref="C21:E21"/>
    <mergeCell ref="C22:E22"/>
    <mergeCell ref="C35:E35"/>
    <mergeCell ref="C30:F32"/>
    <mergeCell ref="B8:E8"/>
    <mergeCell ref="B9:E9"/>
    <mergeCell ref="C10:E10"/>
    <mergeCell ref="C11:E11"/>
    <mergeCell ref="C12:E12"/>
    <mergeCell ref="C13:E13"/>
    <mergeCell ref="C14:E14"/>
    <mergeCell ref="C18:E18"/>
    <mergeCell ref="C29:E29"/>
    <mergeCell ref="C34:E34"/>
    <mergeCell ref="C24:E24"/>
    <mergeCell ref="C25:E25"/>
  </mergeCells>
  <pageMargins left="0.59" right="0.46" top="0.511811023622047" bottom="0.36" header="0.27559055118110198" footer="0.31496062992126"/>
  <pageSetup paperSize="9" scale="79" fitToHeight="16" orientation="portrait" r:id="rId1"/>
  <headerFooter alignWithMargins="0"/>
  <rowBreaks count="1" manualBreakCount="1">
    <brk id="15" max="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236"/>
  <sheetViews>
    <sheetView showGridLines="0" view="pageBreakPreview" topLeftCell="A222" zoomScale="106" zoomScaleSheetLayoutView="106" workbookViewId="0">
      <selection activeCell="B74" sqref="B74:I74"/>
    </sheetView>
  </sheetViews>
  <sheetFormatPr defaultRowHeight="15"/>
  <cols>
    <col min="1" max="1" width="5.28515625" customWidth="1"/>
    <col min="2" max="2" width="3.85546875" customWidth="1"/>
    <col min="3" max="3" width="65.42578125" customWidth="1"/>
    <col min="4" max="4" width="14.28515625" customWidth="1"/>
    <col min="5" max="5" width="15.7109375" bestFit="1" customWidth="1"/>
    <col min="6" max="6" width="13.7109375" customWidth="1"/>
    <col min="7" max="7" width="11.7109375" customWidth="1"/>
    <col min="8" max="8" width="14.28515625" customWidth="1"/>
    <col min="9" max="9" width="14.7109375" customWidth="1"/>
  </cols>
  <sheetData>
    <row r="1" spans="1:33" ht="15.75">
      <c r="A1" s="78" t="s">
        <v>374</v>
      </c>
    </row>
    <row r="2" spans="1:33" ht="15.75">
      <c r="A2" s="78" t="s">
        <v>300</v>
      </c>
    </row>
    <row r="4" spans="1:33" s="77" customFormat="1" ht="15.75">
      <c r="A4" s="57">
        <f>'Disclosure 36'!A6+0.1</f>
        <v>36.1</v>
      </c>
      <c r="B4" s="946" t="s">
        <v>347</v>
      </c>
      <c r="C4" s="946"/>
      <c r="K4" s="28"/>
      <c r="L4" s="28"/>
      <c r="M4" s="28"/>
      <c r="N4" s="28"/>
      <c r="O4" s="28"/>
      <c r="P4" s="28"/>
      <c r="Q4" s="28"/>
      <c r="R4" s="28"/>
      <c r="S4" s="28"/>
      <c r="T4" s="28"/>
      <c r="U4" s="28"/>
      <c r="V4" s="28"/>
      <c r="W4" s="28"/>
      <c r="X4" s="28"/>
      <c r="Y4" s="28"/>
      <c r="Z4" s="28"/>
      <c r="AA4" s="28"/>
      <c r="AB4" s="28"/>
      <c r="AC4" s="28"/>
      <c r="AD4" s="28"/>
      <c r="AE4" s="28"/>
      <c r="AF4" s="28"/>
      <c r="AG4" s="28"/>
    </row>
    <row r="5" spans="1:33" s="77" customFormat="1" ht="16.5" thickBot="1">
      <c r="G5" s="241" t="s">
        <v>412</v>
      </c>
      <c r="K5" s="28"/>
      <c r="L5" s="28"/>
      <c r="M5" s="28"/>
      <c r="N5" s="28"/>
      <c r="O5" s="28"/>
      <c r="P5" s="28"/>
      <c r="Q5" s="28"/>
      <c r="R5" s="28"/>
      <c r="S5" s="28"/>
      <c r="T5" s="28"/>
      <c r="U5" s="28"/>
      <c r="V5" s="28"/>
      <c r="W5" s="28"/>
      <c r="X5" s="28"/>
      <c r="Y5" s="28"/>
      <c r="Z5" s="28"/>
      <c r="AA5" s="28"/>
      <c r="AB5" s="28"/>
      <c r="AC5" s="28"/>
      <c r="AD5" s="28"/>
      <c r="AE5" s="28"/>
      <c r="AF5" s="28"/>
      <c r="AG5" s="28"/>
    </row>
    <row r="6" spans="1:33" s="77" customFormat="1" ht="24" customHeight="1">
      <c r="B6" s="949" t="s">
        <v>0</v>
      </c>
      <c r="C6" s="950"/>
      <c r="D6" s="98" t="s">
        <v>181</v>
      </c>
      <c r="E6" s="98" t="s">
        <v>201</v>
      </c>
      <c r="F6" s="98" t="s">
        <v>46</v>
      </c>
      <c r="G6" s="55" t="s">
        <v>202</v>
      </c>
      <c r="K6" s="28"/>
      <c r="L6" s="28"/>
      <c r="M6" s="28"/>
      <c r="N6" s="28"/>
      <c r="O6" s="28"/>
      <c r="P6" s="28"/>
      <c r="Q6" s="28"/>
      <c r="R6" s="28"/>
      <c r="S6" s="28"/>
      <c r="T6" s="28"/>
      <c r="U6" s="28"/>
      <c r="V6" s="28"/>
      <c r="W6" s="28"/>
      <c r="X6" s="28"/>
      <c r="Y6" s="28"/>
      <c r="Z6" s="28"/>
      <c r="AA6" s="28"/>
      <c r="AB6" s="28"/>
      <c r="AC6" s="28"/>
      <c r="AD6" s="28"/>
      <c r="AE6" s="28"/>
      <c r="AF6" s="28"/>
      <c r="AG6" s="28"/>
    </row>
    <row r="7" spans="1:33" s="77" customFormat="1" ht="15.75">
      <c r="B7" s="132" t="s">
        <v>35</v>
      </c>
      <c r="C7" s="133" t="s">
        <v>2</v>
      </c>
      <c r="D7" s="134"/>
      <c r="E7" s="135"/>
      <c r="F7" s="135"/>
      <c r="G7" s="136"/>
      <c r="K7" s="28"/>
      <c r="L7" s="28"/>
      <c r="M7" s="28"/>
      <c r="N7" s="28"/>
      <c r="O7" s="28"/>
      <c r="P7" s="28"/>
      <c r="Q7" s="28"/>
      <c r="R7" s="28"/>
      <c r="S7" s="28"/>
      <c r="T7" s="28"/>
      <c r="U7" s="28"/>
      <c r="V7" s="28"/>
      <c r="W7" s="28"/>
      <c r="X7" s="28"/>
      <c r="Y7" s="28"/>
      <c r="Z7" s="28"/>
      <c r="AA7" s="28"/>
      <c r="AB7" s="28"/>
      <c r="AC7" s="28"/>
      <c r="AD7" s="28"/>
      <c r="AE7" s="28"/>
      <c r="AF7" s="28"/>
      <c r="AG7" s="28"/>
    </row>
    <row r="8" spans="1:33" s="77" customFormat="1" ht="15.75">
      <c r="B8" s="137"/>
      <c r="C8" s="138"/>
      <c r="D8" s="134"/>
      <c r="E8" s="135"/>
      <c r="F8" s="135"/>
      <c r="G8" s="136"/>
      <c r="K8" s="28"/>
      <c r="L8" s="28"/>
      <c r="M8" s="28"/>
      <c r="N8" s="28"/>
      <c r="O8" s="28"/>
      <c r="P8" s="28"/>
      <c r="Q8" s="28"/>
      <c r="R8" s="28"/>
      <c r="S8" s="28"/>
      <c r="T8" s="28"/>
      <c r="U8" s="28"/>
      <c r="V8" s="28"/>
      <c r="W8" s="28"/>
      <c r="X8" s="28"/>
      <c r="Y8" s="28"/>
      <c r="Z8" s="28"/>
      <c r="AA8" s="28"/>
      <c r="AB8" s="28"/>
      <c r="AC8" s="28"/>
      <c r="AD8" s="28"/>
      <c r="AE8" s="28"/>
      <c r="AF8" s="28"/>
      <c r="AG8" s="28"/>
    </row>
    <row r="9" spans="1:33" s="77" customFormat="1" ht="15.75">
      <c r="B9" s="137">
        <v>1</v>
      </c>
      <c r="C9" s="133" t="s">
        <v>182</v>
      </c>
      <c r="D9" s="134"/>
      <c r="E9" s="135"/>
      <c r="F9" s="135"/>
      <c r="G9" s="136"/>
      <c r="K9" s="28"/>
      <c r="L9" s="28"/>
      <c r="M9" s="28"/>
      <c r="N9" s="28"/>
      <c r="O9" s="28"/>
      <c r="P9" s="28"/>
      <c r="Q9" s="28"/>
      <c r="R9" s="28"/>
      <c r="S9" s="28"/>
      <c r="T9" s="28"/>
      <c r="U9" s="28"/>
      <c r="V9" s="28"/>
      <c r="W9" s="28"/>
      <c r="X9" s="28"/>
      <c r="Y9" s="28"/>
      <c r="Z9" s="28"/>
      <c r="AA9" s="28"/>
      <c r="AB9" s="28"/>
      <c r="AC9" s="28"/>
      <c r="AD9" s="28"/>
      <c r="AE9" s="28"/>
      <c r="AF9" s="28"/>
      <c r="AG9" s="28"/>
    </row>
    <row r="10" spans="1:33" s="77" customFormat="1" ht="15.75">
      <c r="B10" s="137"/>
      <c r="C10" s="138" t="s">
        <v>3</v>
      </c>
      <c r="D10" s="260">
        <v>4</v>
      </c>
      <c r="E10" s="139"/>
      <c r="F10" s="140"/>
      <c r="G10" s="136"/>
      <c r="K10" s="28"/>
      <c r="L10" s="28"/>
      <c r="M10" s="28"/>
      <c r="N10" s="28"/>
      <c r="O10" s="28"/>
      <c r="P10" s="28"/>
      <c r="Q10" s="28"/>
      <c r="R10" s="28"/>
      <c r="S10" s="28"/>
      <c r="T10" s="28"/>
      <c r="U10" s="28"/>
      <c r="V10" s="28"/>
      <c r="W10" s="28"/>
      <c r="X10" s="28"/>
      <c r="Y10" s="28"/>
      <c r="Z10" s="28"/>
      <c r="AA10" s="28"/>
      <c r="AB10" s="28"/>
      <c r="AC10" s="28"/>
      <c r="AD10" s="28"/>
      <c r="AE10" s="28"/>
      <c r="AF10" s="28"/>
      <c r="AG10" s="28"/>
    </row>
    <row r="11" spans="1:33" s="77" customFormat="1" ht="15.75">
      <c r="B11" s="137"/>
      <c r="C11" s="138" t="s">
        <v>4</v>
      </c>
      <c r="D11" s="260">
        <v>5</v>
      </c>
      <c r="E11" s="141"/>
      <c r="F11" s="140"/>
      <c r="G11" s="136"/>
      <c r="K11" s="28"/>
      <c r="L11" s="28"/>
      <c r="M11" s="28"/>
      <c r="N11" s="28"/>
      <c r="O11" s="28"/>
      <c r="P11" s="28"/>
      <c r="Q11" s="28"/>
      <c r="R11" s="28"/>
      <c r="S11" s="28"/>
      <c r="T11" s="28"/>
      <c r="U11" s="28"/>
      <c r="V11" s="28"/>
      <c r="W11" s="28"/>
      <c r="X11" s="28"/>
      <c r="Y11" s="28"/>
      <c r="Z11" s="28"/>
      <c r="AA11" s="28"/>
      <c r="AB11" s="28"/>
      <c r="AC11" s="28"/>
      <c r="AD11" s="28"/>
      <c r="AE11" s="28"/>
      <c r="AF11" s="28"/>
      <c r="AG11" s="28"/>
    </row>
    <row r="12" spans="1:33" s="77" customFormat="1" ht="15.75">
      <c r="B12" s="137"/>
      <c r="C12" s="138" t="s">
        <v>183</v>
      </c>
      <c r="D12" s="260">
        <v>6</v>
      </c>
      <c r="E12" s="135"/>
      <c r="F12" s="142"/>
      <c r="G12" s="136"/>
      <c r="K12" s="28"/>
      <c r="L12" s="28"/>
      <c r="M12" s="28"/>
      <c r="N12" s="28"/>
      <c r="O12" s="28"/>
      <c r="P12" s="28"/>
      <c r="Q12" s="28"/>
      <c r="R12" s="28"/>
      <c r="S12" s="28"/>
      <c r="T12" s="28"/>
      <c r="U12" s="28"/>
      <c r="V12" s="28"/>
      <c r="W12" s="28"/>
      <c r="X12" s="28"/>
      <c r="Y12" s="28"/>
      <c r="Z12" s="28"/>
      <c r="AA12" s="28"/>
      <c r="AB12" s="28"/>
      <c r="AC12" s="28"/>
      <c r="AD12" s="28"/>
      <c r="AE12" s="28"/>
      <c r="AF12" s="28"/>
      <c r="AG12" s="28"/>
    </row>
    <row r="13" spans="1:33" s="77" customFormat="1" ht="15.75">
      <c r="B13" s="137"/>
      <c r="C13" s="247" t="s">
        <v>477</v>
      </c>
      <c r="D13" s="260">
        <v>7</v>
      </c>
      <c r="E13" s="141"/>
      <c r="F13" s="140"/>
      <c r="G13" s="143"/>
      <c r="K13" s="28"/>
      <c r="L13" s="28"/>
      <c r="M13" s="28"/>
      <c r="N13" s="28"/>
      <c r="O13" s="28"/>
      <c r="P13" s="28"/>
      <c r="Q13" s="28"/>
      <c r="R13" s="28"/>
      <c r="S13" s="28"/>
      <c r="T13" s="28"/>
      <c r="U13" s="28"/>
      <c r="V13" s="28"/>
      <c r="W13" s="28"/>
      <c r="X13" s="28"/>
      <c r="Y13" s="28"/>
      <c r="Z13" s="28"/>
      <c r="AA13" s="28"/>
      <c r="AB13" s="28"/>
      <c r="AC13" s="28"/>
      <c r="AD13" s="28"/>
      <c r="AE13" s="28"/>
      <c r="AF13" s="28"/>
      <c r="AG13" s="28"/>
    </row>
    <row r="14" spans="1:33" s="77" customFormat="1" ht="15.75">
      <c r="B14" s="137"/>
      <c r="C14" s="247" t="s">
        <v>478</v>
      </c>
      <c r="D14" s="260"/>
      <c r="E14" s="135"/>
      <c r="F14" s="142"/>
      <c r="G14" s="136"/>
      <c r="K14" s="28"/>
      <c r="L14" s="28"/>
      <c r="M14" s="28"/>
      <c r="N14" s="28"/>
      <c r="O14" s="28"/>
      <c r="P14" s="28"/>
      <c r="Q14" s="28"/>
      <c r="R14" s="28"/>
      <c r="S14" s="28"/>
      <c r="T14" s="28"/>
      <c r="U14" s="28"/>
      <c r="V14" s="28"/>
      <c r="W14" s="28"/>
      <c r="X14" s="28"/>
      <c r="Y14" s="28"/>
      <c r="Z14" s="28"/>
      <c r="AA14" s="28"/>
      <c r="AB14" s="28"/>
      <c r="AC14" s="28"/>
      <c r="AD14" s="28"/>
      <c r="AE14" s="28"/>
      <c r="AF14" s="28"/>
      <c r="AG14" s="28"/>
    </row>
    <row r="15" spans="1:33" s="77" customFormat="1" ht="15.75">
      <c r="B15" s="137"/>
      <c r="C15" s="247" t="s">
        <v>184</v>
      </c>
      <c r="D15" s="260">
        <v>8</v>
      </c>
      <c r="E15" s="135"/>
      <c r="F15" s="140"/>
      <c r="G15" s="136"/>
      <c r="K15" s="28"/>
      <c r="L15" s="28"/>
      <c r="M15" s="28"/>
      <c r="N15" s="28"/>
      <c r="O15" s="28"/>
      <c r="P15" s="28"/>
      <c r="Q15" s="28"/>
      <c r="R15" s="28"/>
      <c r="S15" s="28"/>
      <c r="T15" s="28"/>
      <c r="U15" s="28"/>
      <c r="V15" s="28"/>
      <c r="W15" s="28"/>
      <c r="X15" s="28"/>
      <c r="Y15" s="28"/>
      <c r="Z15" s="28"/>
      <c r="AA15" s="28"/>
      <c r="AB15" s="28"/>
      <c r="AC15" s="28"/>
      <c r="AD15" s="28"/>
      <c r="AE15" s="28"/>
      <c r="AF15" s="28"/>
      <c r="AG15" s="28"/>
    </row>
    <row r="16" spans="1:33" s="77" customFormat="1" ht="15.75">
      <c r="B16" s="137"/>
      <c r="C16" s="138" t="s">
        <v>185</v>
      </c>
      <c r="D16" s="260">
        <v>9</v>
      </c>
      <c r="E16" s="135"/>
      <c r="F16" s="142"/>
      <c r="G16" s="136"/>
      <c r="K16" s="28"/>
      <c r="L16" s="28"/>
      <c r="M16" s="28"/>
      <c r="N16" s="28"/>
      <c r="O16" s="28"/>
      <c r="P16" s="28"/>
      <c r="Q16" s="28"/>
      <c r="R16" s="28"/>
      <c r="S16" s="28"/>
      <c r="T16" s="28"/>
      <c r="U16" s="28"/>
      <c r="V16" s="28"/>
      <c r="W16" s="28"/>
      <c r="X16" s="28"/>
      <c r="Y16" s="28"/>
      <c r="Z16" s="28"/>
      <c r="AA16" s="28"/>
      <c r="AB16" s="28"/>
      <c r="AC16" s="28"/>
      <c r="AD16" s="28"/>
      <c r="AE16" s="28"/>
      <c r="AF16" s="28"/>
      <c r="AG16" s="28"/>
    </row>
    <row r="17" spans="2:33" s="77" customFormat="1" ht="15.75">
      <c r="B17" s="137"/>
      <c r="C17" s="138" t="s">
        <v>186</v>
      </c>
      <c r="D17" s="260">
        <v>10</v>
      </c>
      <c r="E17" s="135"/>
      <c r="F17" s="142"/>
      <c r="G17" s="136"/>
      <c r="K17" s="28"/>
      <c r="L17" s="28"/>
      <c r="M17" s="28"/>
      <c r="N17" s="28"/>
      <c r="O17" s="28"/>
      <c r="P17" s="28"/>
      <c r="Q17" s="28"/>
      <c r="R17" s="28"/>
      <c r="S17" s="28"/>
      <c r="T17" s="28"/>
      <c r="U17" s="28"/>
      <c r="V17" s="28"/>
      <c r="W17" s="28"/>
      <c r="X17" s="28"/>
      <c r="Y17" s="28"/>
      <c r="Z17" s="28"/>
      <c r="AA17" s="28"/>
      <c r="AB17" s="28"/>
      <c r="AC17" s="28"/>
      <c r="AD17" s="28"/>
      <c r="AE17" s="28"/>
      <c r="AF17" s="28"/>
      <c r="AG17" s="28"/>
    </row>
    <row r="18" spans="2:33" s="77" customFormat="1" ht="15.75">
      <c r="B18" s="137"/>
      <c r="C18" s="247" t="s">
        <v>479</v>
      </c>
      <c r="D18" s="260">
        <v>11</v>
      </c>
      <c r="E18" s="135"/>
      <c r="F18" s="135"/>
      <c r="G18" s="136"/>
      <c r="K18" s="28"/>
      <c r="L18" s="28"/>
      <c r="M18" s="28"/>
      <c r="N18" s="28"/>
      <c r="O18" s="28"/>
      <c r="P18" s="28"/>
      <c r="Q18" s="28"/>
      <c r="R18" s="28"/>
      <c r="S18" s="28"/>
      <c r="T18" s="28"/>
      <c r="U18" s="28"/>
      <c r="V18" s="28"/>
      <c r="W18" s="28"/>
      <c r="X18" s="28"/>
      <c r="Y18" s="28"/>
      <c r="Z18" s="28"/>
      <c r="AA18" s="28"/>
      <c r="AB18" s="28"/>
      <c r="AC18" s="28"/>
      <c r="AD18" s="28"/>
      <c r="AE18" s="28"/>
      <c r="AF18" s="28"/>
      <c r="AG18" s="28"/>
    </row>
    <row r="19" spans="2:33" s="77" customFormat="1" ht="15.75">
      <c r="B19" s="137"/>
      <c r="C19" s="247" t="s">
        <v>480</v>
      </c>
      <c r="D19" s="260">
        <v>12</v>
      </c>
      <c r="E19" s="135"/>
      <c r="F19" s="142"/>
      <c r="G19" s="136"/>
      <c r="K19" s="28"/>
      <c r="L19" s="28"/>
      <c r="M19" s="28"/>
      <c r="N19" s="28"/>
      <c r="O19" s="28"/>
      <c r="P19" s="28"/>
      <c r="Q19" s="28"/>
      <c r="R19" s="28"/>
      <c r="S19" s="28"/>
      <c r="T19" s="28"/>
      <c r="U19" s="28"/>
      <c r="V19" s="28"/>
      <c r="W19" s="28"/>
      <c r="X19" s="28"/>
      <c r="Y19" s="28"/>
      <c r="Z19" s="28"/>
      <c r="AA19" s="28"/>
      <c r="AB19" s="28"/>
      <c r="AC19" s="28"/>
      <c r="AD19" s="28"/>
      <c r="AE19" s="28"/>
      <c r="AF19" s="28"/>
      <c r="AG19" s="28"/>
    </row>
    <row r="20" spans="2:33" s="242" customFormat="1" ht="15.75">
      <c r="B20" s="137"/>
      <c r="C20" s="247" t="s">
        <v>481</v>
      </c>
      <c r="D20" s="260">
        <v>13</v>
      </c>
      <c r="E20" s="135"/>
      <c r="F20" s="142"/>
      <c r="G20" s="136"/>
      <c r="K20" s="28"/>
      <c r="L20" s="28"/>
      <c r="M20" s="28"/>
      <c r="N20" s="28"/>
      <c r="O20" s="28"/>
      <c r="P20" s="28"/>
      <c r="Q20" s="28"/>
      <c r="R20" s="28"/>
      <c r="S20" s="28"/>
      <c r="T20" s="28"/>
      <c r="U20" s="28"/>
      <c r="V20" s="28"/>
      <c r="W20" s="28"/>
      <c r="X20" s="28"/>
      <c r="Y20" s="28"/>
      <c r="Z20" s="28"/>
      <c r="AA20" s="28"/>
      <c r="AB20" s="28"/>
      <c r="AC20" s="28"/>
      <c r="AD20" s="28"/>
      <c r="AE20" s="28"/>
      <c r="AF20" s="28"/>
      <c r="AG20" s="28"/>
    </row>
    <row r="21" spans="2:33" s="77" customFormat="1" ht="15.75">
      <c r="B21" s="137"/>
      <c r="C21" s="247" t="s">
        <v>482</v>
      </c>
      <c r="D21" s="260">
        <v>14</v>
      </c>
      <c r="E21" s="142"/>
      <c r="F21" s="142"/>
      <c r="G21" s="136"/>
      <c r="K21" s="28"/>
      <c r="L21" s="28"/>
      <c r="M21" s="28"/>
      <c r="N21" s="28"/>
      <c r="O21" s="28"/>
      <c r="P21" s="28"/>
      <c r="Q21" s="28"/>
      <c r="R21" s="28"/>
      <c r="S21" s="28"/>
      <c r="T21" s="28"/>
      <c r="U21" s="28"/>
      <c r="V21" s="28"/>
      <c r="W21" s="28"/>
      <c r="X21" s="28"/>
      <c r="Y21" s="28"/>
      <c r="Z21" s="28"/>
      <c r="AA21" s="28"/>
      <c r="AB21" s="28"/>
      <c r="AC21" s="28"/>
      <c r="AD21" s="28"/>
      <c r="AE21" s="28"/>
      <c r="AF21" s="28"/>
      <c r="AG21" s="28"/>
    </row>
    <row r="22" spans="2:33" s="77" customFormat="1" ht="15.75">
      <c r="B22" s="137"/>
      <c r="C22" s="144"/>
      <c r="D22" s="260"/>
      <c r="E22" s="145">
        <f>SUM(E10:E21)</f>
        <v>0</v>
      </c>
      <c r="F22" s="146">
        <f>SUM(F10:F21)</f>
        <v>0</v>
      </c>
      <c r="G22" s="147">
        <f>E22+F22</f>
        <v>0</v>
      </c>
      <c r="K22" s="28"/>
      <c r="L22" s="28"/>
      <c r="M22" s="28"/>
      <c r="N22" s="28"/>
      <c r="O22" s="28"/>
      <c r="P22" s="28"/>
      <c r="Q22" s="28"/>
      <c r="R22" s="28"/>
      <c r="S22" s="28"/>
      <c r="T22" s="28"/>
      <c r="U22" s="28"/>
      <c r="V22" s="28"/>
      <c r="W22" s="28"/>
      <c r="X22" s="28"/>
      <c r="Y22" s="28"/>
      <c r="Z22" s="28"/>
      <c r="AA22" s="28"/>
      <c r="AB22" s="28"/>
      <c r="AC22" s="28"/>
      <c r="AD22" s="28"/>
      <c r="AE22" s="28"/>
      <c r="AF22" s="28"/>
      <c r="AG22" s="28"/>
    </row>
    <row r="23" spans="2:33" s="77" customFormat="1" ht="15.75">
      <c r="B23" s="137">
        <v>2</v>
      </c>
      <c r="C23" s="133" t="s">
        <v>187</v>
      </c>
      <c r="D23" s="260"/>
      <c r="E23" s="135"/>
      <c r="F23" s="142"/>
      <c r="G23" s="136"/>
      <c r="K23" s="28"/>
      <c r="L23" s="28"/>
      <c r="M23" s="28"/>
      <c r="N23" s="28"/>
      <c r="O23" s="28"/>
      <c r="P23" s="28"/>
      <c r="Q23" s="28"/>
      <c r="R23" s="28"/>
      <c r="S23" s="28"/>
      <c r="T23" s="28"/>
      <c r="U23" s="28"/>
      <c r="V23" s="28"/>
      <c r="W23" s="28"/>
      <c r="X23" s="28"/>
      <c r="Y23" s="28"/>
      <c r="Z23" s="28"/>
      <c r="AA23" s="28"/>
      <c r="AB23" s="28"/>
      <c r="AC23" s="28"/>
      <c r="AD23" s="28"/>
      <c r="AE23" s="28"/>
      <c r="AF23" s="28"/>
      <c r="AG23" s="28"/>
    </row>
    <row r="24" spans="2:33" s="77" customFormat="1" ht="15.75">
      <c r="B24" s="137"/>
      <c r="C24" s="138" t="s">
        <v>5</v>
      </c>
      <c r="D24" s="260">
        <v>15</v>
      </c>
      <c r="E24" s="141"/>
      <c r="F24" s="142"/>
      <c r="G24" s="136"/>
      <c r="K24" s="28"/>
      <c r="L24" s="28"/>
      <c r="M24" s="28"/>
      <c r="N24" s="28"/>
      <c r="O24" s="28"/>
      <c r="P24" s="28"/>
      <c r="Q24" s="28"/>
      <c r="R24" s="28"/>
      <c r="S24" s="28"/>
      <c r="T24" s="28"/>
      <c r="U24" s="28"/>
      <c r="V24" s="28"/>
      <c r="W24" s="28"/>
      <c r="X24" s="28"/>
      <c r="Y24" s="28"/>
      <c r="Z24" s="28"/>
      <c r="AA24" s="28"/>
      <c r="AB24" s="28"/>
      <c r="AC24" s="28"/>
      <c r="AD24" s="28"/>
      <c r="AE24" s="28"/>
      <c r="AF24" s="28"/>
      <c r="AG24" s="28"/>
    </row>
    <row r="25" spans="2:33" s="77" customFormat="1" ht="15.75">
      <c r="B25" s="137"/>
      <c r="C25" s="138" t="s">
        <v>6</v>
      </c>
      <c r="D25" s="260"/>
      <c r="E25" s="135"/>
      <c r="F25" s="142"/>
      <c r="G25" s="136"/>
      <c r="K25" s="28"/>
      <c r="L25" s="28"/>
      <c r="M25" s="28"/>
      <c r="N25" s="28"/>
      <c r="O25" s="28"/>
      <c r="P25" s="28"/>
      <c r="Q25" s="28"/>
      <c r="R25" s="28"/>
      <c r="S25" s="28"/>
      <c r="T25" s="28"/>
      <c r="U25" s="28"/>
      <c r="V25" s="28"/>
      <c r="W25" s="28"/>
      <c r="X25" s="28"/>
      <c r="Y25" s="28"/>
      <c r="Z25" s="28"/>
      <c r="AA25" s="28"/>
      <c r="AB25" s="28"/>
      <c r="AC25" s="28"/>
      <c r="AD25" s="28"/>
      <c r="AE25" s="28"/>
      <c r="AF25" s="28"/>
      <c r="AG25" s="28"/>
    </row>
    <row r="26" spans="2:33" s="77" customFormat="1" ht="15.75">
      <c r="B26" s="137"/>
      <c r="C26" s="138" t="s">
        <v>389</v>
      </c>
      <c r="D26" s="260">
        <v>8</v>
      </c>
      <c r="E26" s="135"/>
      <c r="F26" s="142"/>
      <c r="G26" s="136"/>
      <c r="K26" s="28"/>
      <c r="L26" s="28"/>
      <c r="M26" s="28"/>
      <c r="N26" s="28"/>
      <c r="O26" s="28"/>
      <c r="P26" s="28"/>
      <c r="Q26" s="28"/>
      <c r="R26" s="28"/>
      <c r="S26" s="28"/>
      <c r="T26" s="28"/>
      <c r="U26" s="28"/>
      <c r="V26" s="28"/>
      <c r="W26" s="28"/>
      <c r="X26" s="28"/>
      <c r="Y26" s="28"/>
      <c r="Z26" s="28"/>
      <c r="AA26" s="28"/>
      <c r="AB26" s="28"/>
      <c r="AC26" s="28"/>
      <c r="AD26" s="28"/>
      <c r="AE26" s="28"/>
      <c r="AF26" s="28"/>
      <c r="AG26" s="28"/>
    </row>
    <row r="27" spans="2:33" s="77" customFormat="1" ht="15.75">
      <c r="B27" s="137"/>
      <c r="C27" s="138" t="s">
        <v>188</v>
      </c>
      <c r="D27" s="260">
        <v>9</v>
      </c>
      <c r="E27" s="141"/>
      <c r="F27" s="148"/>
      <c r="G27" s="136"/>
      <c r="K27" s="28"/>
      <c r="L27" s="28"/>
      <c r="M27" s="28"/>
      <c r="N27" s="28"/>
      <c r="O27" s="28"/>
      <c r="P27" s="28"/>
      <c r="Q27" s="28"/>
      <c r="R27" s="28"/>
      <c r="S27" s="28"/>
      <c r="T27" s="28"/>
      <c r="U27" s="28"/>
      <c r="V27" s="28"/>
      <c r="W27" s="28"/>
      <c r="X27" s="28"/>
      <c r="Y27" s="28"/>
      <c r="Z27" s="28"/>
      <c r="AA27" s="28"/>
      <c r="AB27" s="28"/>
      <c r="AC27" s="28"/>
      <c r="AD27" s="28"/>
      <c r="AE27" s="28"/>
      <c r="AF27" s="28"/>
      <c r="AG27" s="28"/>
    </row>
    <row r="28" spans="2:33" s="77" customFormat="1" ht="15.75">
      <c r="B28" s="137"/>
      <c r="C28" s="138" t="s">
        <v>189</v>
      </c>
      <c r="D28" s="260">
        <v>16</v>
      </c>
      <c r="E28" s="139"/>
      <c r="F28" s="142"/>
      <c r="G28" s="136"/>
      <c r="K28" s="28"/>
      <c r="L28" s="28"/>
      <c r="M28" s="28"/>
      <c r="N28" s="28"/>
      <c r="O28" s="28"/>
      <c r="P28" s="28"/>
      <c r="Q28" s="28"/>
      <c r="R28" s="28"/>
      <c r="S28" s="28"/>
      <c r="T28" s="28"/>
      <c r="U28" s="28"/>
      <c r="V28" s="28"/>
      <c r="W28" s="28"/>
      <c r="X28" s="28"/>
      <c r="Y28" s="28"/>
      <c r="Z28" s="28"/>
      <c r="AA28" s="28"/>
      <c r="AB28" s="28"/>
      <c r="AC28" s="28"/>
      <c r="AD28" s="28"/>
      <c r="AE28" s="28"/>
      <c r="AF28" s="28"/>
      <c r="AG28" s="28"/>
    </row>
    <row r="29" spans="2:33" s="77" customFormat="1" ht="15.75">
      <c r="B29" s="137"/>
      <c r="C29" s="247" t="s">
        <v>483</v>
      </c>
      <c r="D29" s="260">
        <v>17</v>
      </c>
      <c r="E29" s="135"/>
      <c r="F29" s="135"/>
      <c r="G29" s="136"/>
      <c r="K29" s="28"/>
      <c r="L29" s="28"/>
      <c r="M29" s="28"/>
      <c r="N29" s="28"/>
      <c r="O29" s="28"/>
      <c r="P29" s="28"/>
      <c r="Q29" s="28"/>
      <c r="R29" s="28"/>
      <c r="S29" s="28"/>
      <c r="T29" s="28"/>
      <c r="U29" s="28"/>
      <c r="V29" s="28"/>
      <c r="W29" s="28"/>
      <c r="X29" s="28"/>
      <c r="Y29" s="28"/>
      <c r="Z29" s="28"/>
      <c r="AA29" s="28"/>
      <c r="AB29" s="28"/>
      <c r="AC29" s="28"/>
      <c r="AD29" s="28"/>
      <c r="AE29" s="28"/>
      <c r="AF29" s="28"/>
      <c r="AG29" s="28"/>
    </row>
    <row r="30" spans="2:33" s="77" customFormat="1" ht="15.75">
      <c r="B30" s="137"/>
      <c r="C30" s="138" t="s">
        <v>190</v>
      </c>
      <c r="D30" s="260">
        <v>10</v>
      </c>
      <c r="E30" s="135"/>
      <c r="F30" s="142"/>
      <c r="G30" s="136"/>
      <c r="K30" s="28"/>
      <c r="L30" s="28"/>
      <c r="M30" s="28"/>
      <c r="N30" s="28"/>
      <c r="O30" s="28"/>
      <c r="P30" s="28"/>
      <c r="Q30" s="28"/>
      <c r="R30" s="28"/>
      <c r="S30" s="28"/>
      <c r="T30" s="28"/>
      <c r="U30" s="28"/>
      <c r="V30" s="28"/>
      <c r="W30" s="28"/>
      <c r="X30" s="28"/>
      <c r="Y30" s="28"/>
      <c r="Z30" s="28"/>
      <c r="AA30" s="28"/>
      <c r="AB30" s="28"/>
      <c r="AC30" s="28"/>
      <c r="AD30" s="28"/>
      <c r="AE30" s="28"/>
      <c r="AF30" s="28"/>
      <c r="AG30" s="28"/>
    </row>
    <row r="31" spans="2:33" s="77" customFormat="1" ht="15.75">
      <c r="B31" s="137"/>
      <c r="C31" s="247" t="s">
        <v>484</v>
      </c>
      <c r="D31" s="260">
        <v>11</v>
      </c>
      <c r="E31" s="135"/>
      <c r="F31" s="135"/>
      <c r="G31" s="136"/>
      <c r="K31" s="28"/>
      <c r="L31" s="28"/>
      <c r="M31" s="28"/>
      <c r="N31" s="28"/>
      <c r="O31" s="28"/>
      <c r="P31" s="28"/>
      <c r="Q31" s="28"/>
      <c r="R31" s="28"/>
      <c r="S31" s="28"/>
      <c r="T31" s="28"/>
      <c r="U31" s="28"/>
      <c r="V31" s="28"/>
      <c r="W31" s="28"/>
      <c r="X31" s="28"/>
      <c r="Y31" s="28"/>
      <c r="Z31" s="28"/>
      <c r="AA31" s="28"/>
      <c r="AB31" s="28"/>
      <c r="AC31" s="28"/>
      <c r="AD31" s="28"/>
      <c r="AE31" s="28"/>
      <c r="AF31" s="28"/>
      <c r="AG31" s="28"/>
    </row>
    <row r="32" spans="2:33" s="77" customFormat="1" ht="15.75">
      <c r="B32" s="137"/>
      <c r="C32" s="247" t="s">
        <v>485</v>
      </c>
      <c r="D32" s="260">
        <v>13</v>
      </c>
      <c r="E32" s="135"/>
      <c r="F32" s="135"/>
      <c r="G32" s="136"/>
      <c r="K32" s="28"/>
      <c r="L32" s="28"/>
      <c r="M32" s="28"/>
      <c r="N32" s="28"/>
      <c r="O32" s="28"/>
      <c r="P32" s="28"/>
      <c r="Q32" s="28"/>
      <c r="R32" s="28"/>
      <c r="S32" s="28"/>
      <c r="T32" s="28"/>
      <c r="U32" s="28"/>
      <c r="V32" s="28"/>
      <c r="W32" s="28"/>
      <c r="X32" s="28"/>
      <c r="Y32" s="28"/>
      <c r="Z32" s="28"/>
      <c r="AA32" s="28"/>
      <c r="AB32" s="28"/>
      <c r="AC32" s="28"/>
      <c r="AD32" s="28"/>
      <c r="AE32" s="28"/>
      <c r="AF32" s="28"/>
      <c r="AG32" s="28"/>
    </row>
    <row r="33" spans="2:33" s="77" customFormat="1" ht="15.75">
      <c r="B33" s="137"/>
      <c r="C33" s="138" t="s">
        <v>191</v>
      </c>
      <c r="D33" s="260">
        <v>14</v>
      </c>
      <c r="E33" s="135"/>
      <c r="F33" s="135"/>
      <c r="G33" s="136"/>
      <c r="K33" s="28"/>
      <c r="L33" s="28"/>
      <c r="M33" s="28"/>
      <c r="N33" s="28"/>
      <c r="O33" s="28"/>
      <c r="P33" s="28"/>
      <c r="Q33" s="28"/>
      <c r="R33" s="28"/>
      <c r="S33" s="28"/>
      <c r="T33" s="28"/>
      <c r="U33" s="28"/>
      <c r="V33" s="28"/>
      <c r="W33" s="28"/>
      <c r="X33" s="28"/>
      <c r="Y33" s="28"/>
      <c r="Z33" s="28"/>
      <c r="AA33" s="28"/>
      <c r="AB33" s="28"/>
      <c r="AC33" s="28"/>
      <c r="AD33" s="28"/>
      <c r="AE33" s="28"/>
      <c r="AF33" s="28"/>
      <c r="AG33" s="28"/>
    </row>
    <row r="34" spans="2:33" s="77" customFormat="1" ht="15.75">
      <c r="B34" s="137"/>
      <c r="C34" s="138"/>
      <c r="D34" s="134"/>
      <c r="E34" s="135"/>
      <c r="F34" s="142"/>
      <c r="G34" s="136"/>
      <c r="K34" s="28"/>
      <c r="L34" s="28"/>
      <c r="M34" s="28"/>
      <c r="N34" s="28"/>
      <c r="O34" s="28"/>
      <c r="P34" s="28"/>
      <c r="Q34" s="28"/>
      <c r="R34" s="28"/>
      <c r="S34" s="28"/>
      <c r="T34" s="28"/>
      <c r="U34" s="28"/>
      <c r="V34" s="28"/>
      <c r="W34" s="28"/>
      <c r="X34" s="28"/>
      <c r="Y34" s="28"/>
      <c r="Z34" s="28"/>
      <c r="AA34" s="28"/>
      <c r="AB34" s="28"/>
      <c r="AC34" s="28"/>
      <c r="AD34" s="28"/>
      <c r="AE34" s="28"/>
      <c r="AF34" s="28"/>
      <c r="AG34" s="28"/>
    </row>
    <row r="35" spans="2:33" s="77" customFormat="1" ht="15.75">
      <c r="B35" s="137"/>
      <c r="C35" s="138"/>
      <c r="D35" s="134"/>
      <c r="E35" s="149">
        <f>SUM(E24:E33)</f>
        <v>0</v>
      </c>
      <c r="F35" s="150">
        <f>SUM(F24:F33)</f>
        <v>0</v>
      </c>
      <c r="G35" s="147">
        <f>E35+F35</f>
        <v>0</v>
      </c>
      <c r="K35" s="28"/>
      <c r="L35" s="28"/>
      <c r="M35" s="28"/>
      <c r="N35" s="28"/>
      <c r="O35" s="28"/>
      <c r="P35" s="28"/>
      <c r="Q35" s="28"/>
      <c r="R35" s="28"/>
      <c r="S35" s="28"/>
      <c r="T35" s="28"/>
      <c r="U35" s="28"/>
      <c r="V35" s="28"/>
      <c r="W35" s="28"/>
      <c r="X35" s="28"/>
      <c r="Y35" s="28"/>
      <c r="Z35" s="28"/>
      <c r="AA35" s="28"/>
      <c r="AB35" s="28"/>
      <c r="AC35" s="28"/>
      <c r="AD35" s="28"/>
      <c r="AE35" s="28"/>
      <c r="AF35" s="28"/>
      <c r="AG35" s="28"/>
    </row>
    <row r="36" spans="2:33" s="77" customFormat="1" ht="15.75">
      <c r="B36" s="137"/>
      <c r="C36" s="138"/>
      <c r="D36" s="134"/>
      <c r="E36" s="145"/>
      <c r="F36" s="135"/>
      <c r="G36" s="147"/>
      <c r="K36" s="28"/>
      <c r="L36" s="28"/>
      <c r="M36" s="28"/>
      <c r="N36" s="28"/>
      <c r="O36" s="28"/>
      <c r="P36" s="28"/>
      <c r="Q36" s="28"/>
      <c r="R36" s="28"/>
      <c r="S36" s="28"/>
      <c r="T36" s="28"/>
      <c r="U36" s="28"/>
      <c r="V36" s="28"/>
      <c r="W36" s="28"/>
      <c r="X36" s="28"/>
      <c r="Y36" s="28"/>
      <c r="Z36" s="28"/>
      <c r="AA36" s="28"/>
      <c r="AB36" s="28"/>
      <c r="AC36" s="28"/>
      <c r="AD36" s="28"/>
      <c r="AE36" s="28"/>
      <c r="AF36" s="28"/>
      <c r="AG36" s="28"/>
    </row>
    <row r="37" spans="2:33" s="77" customFormat="1" ht="15.75">
      <c r="B37" s="137"/>
      <c r="C37" s="151" t="s">
        <v>11</v>
      </c>
      <c r="D37" s="134"/>
      <c r="E37" s="149">
        <f>E22+E35</f>
        <v>0</v>
      </c>
      <c r="F37" s="149">
        <f>F22+F35</f>
        <v>0</v>
      </c>
      <c r="G37" s="147">
        <f>E37+F37</f>
        <v>0</v>
      </c>
      <c r="K37" s="28"/>
      <c r="L37" s="28"/>
      <c r="M37" s="28"/>
      <c r="N37" s="28"/>
      <c r="O37" s="28"/>
      <c r="P37" s="28"/>
      <c r="Q37" s="28"/>
      <c r="R37" s="28"/>
      <c r="S37" s="28"/>
      <c r="T37" s="28"/>
      <c r="U37" s="28"/>
      <c r="V37" s="28"/>
      <c r="W37" s="28"/>
      <c r="X37" s="28"/>
      <c r="Y37" s="28"/>
      <c r="Z37" s="28"/>
      <c r="AA37" s="28"/>
      <c r="AB37" s="28"/>
      <c r="AC37" s="28"/>
      <c r="AD37" s="28"/>
      <c r="AE37" s="28"/>
      <c r="AF37" s="28"/>
      <c r="AG37" s="28"/>
    </row>
    <row r="38" spans="2:33" s="77" customFormat="1" ht="15.75">
      <c r="B38" s="152"/>
      <c r="C38" s="153"/>
      <c r="D38" s="154"/>
      <c r="E38" s="155"/>
      <c r="F38" s="155"/>
      <c r="G38" s="156"/>
      <c r="K38" s="28"/>
      <c r="L38" s="28"/>
      <c r="M38" s="28"/>
      <c r="N38" s="28"/>
      <c r="O38" s="28"/>
      <c r="P38" s="28"/>
      <c r="Q38" s="28"/>
      <c r="R38" s="28"/>
      <c r="S38" s="28"/>
      <c r="T38" s="28"/>
      <c r="U38" s="28"/>
      <c r="V38" s="28"/>
      <c r="W38" s="28"/>
      <c r="X38" s="28"/>
      <c r="Y38" s="28"/>
      <c r="Z38" s="28"/>
      <c r="AA38" s="28"/>
      <c r="AB38" s="28"/>
      <c r="AC38" s="28"/>
      <c r="AD38" s="28"/>
      <c r="AE38" s="28"/>
      <c r="AF38" s="28"/>
      <c r="AG38" s="28"/>
    </row>
    <row r="39" spans="2:33" s="77" customFormat="1" ht="15.75">
      <c r="B39" s="132" t="s">
        <v>192</v>
      </c>
      <c r="C39" s="133" t="s">
        <v>193</v>
      </c>
      <c r="D39" s="134"/>
      <c r="E39" s="135"/>
      <c r="F39" s="135"/>
      <c r="G39" s="136"/>
      <c r="K39" s="28"/>
      <c r="L39" s="28"/>
      <c r="M39" s="28"/>
      <c r="N39" s="28"/>
      <c r="O39" s="28"/>
      <c r="P39" s="28"/>
      <c r="Q39" s="28"/>
      <c r="R39" s="28"/>
      <c r="S39" s="28"/>
      <c r="T39" s="28"/>
      <c r="U39" s="28"/>
      <c r="V39" s="28"/>
      <c r="W39" s="28"/>
      <c r="X39" s="28"/>
      <c r="Y39" s="28"/>
      <c r="Z39" s="28"/>
      <c r="AA39" s="28"/>
      <c r="AB39" s="28"/>
      <c r="AC39" s="28"/>
      <c r="AD39" s="28"/>
      <c r="AE39" s="28"/>
      <c r="AF39" s="28"/>
      <c r="AG39" s="28"/>
    </row>
    <row r="40" spans="2:33" s="77" customFormat="1" ht="15.75">
      <c r="B40" s="137"/>
      <c r="C40" s="138"/>
      <c r="D40" s="134"/>
      <c r="E40" s="135"/>
      <c r="F40" s="135"/>
      <c r="G40" s="136"/>
      <c r="K40" s="28"/>
      <c r="L40" s="28"/>
      <c r="M40" s="28"/>
      <c r="N40" s="28"/>
      <c r="O40" s="28"/>
      <c r="P40" s="28"/>
      <c r="Q40" s="28"/>
      <c r="R40" s="28"/>
      <c r="S40" s="28"/>
      <c r="T40" s="28"/>
      <c r="U40" s="28"/>
      <c r="V40" s="28"/>
      <c r="W40" s="28"/>
      <c r="X40" s="28"/>
      <c r="Y40" s="28"/>
      <c r="Z40" s="28"/>
      <c r="AA40" s="28"/>
      <c r="AB40" s="28"/>
      <c r="AC40" s="28"/>
      <c r="AD40" s="28"/>
      <c r="AE40" s="28"/>
      <c r="AF40" s="28"/>
      <c r="AG40" s="28"/>
    </row>
    <row r="41" spans="2:33" s="77" customFormat="1" ht="15.75">
      <c r="B41" s="157"/>
      <c r="C41" s="133" t="s">
        <v>7</v>
      </c>
      <c r="D41" s="134"/>
      <c r="E41" s="135"/>
      <c r="F41" s="135"/>
      <c r="G41" s="136"/>
      <c r="K41" s="28"/>
      <c r="L41" s="28"/>
      <c r="M41" s="28"/>
      <c r="N41" s="28"/>
      <c r="O41" s="28"/>
      <c r="P41" s="28"/>
      <c r="Q41" s="28"/>
      <c r="R41" s="28"/>
      <c r="S41" s="28"/>
      <c r="T41" s="28"/>
      <c r="U41" s="28"/>
      <c r="V41" s="28"/>
      <c r="W41" s="28"/>
      <c r="X41" s="28"/>
      <c r="Y41" s="28"/>
      <c r="Z41" s="28"/>
      <c r="AA41" s="28"/>
      <c r="AB41" s="28"/>
      <c r="AC41" s="28"/>
      <c r="AD41" s="28"/>
      <c r="AE41" s="28"/>
      <c r="AF41" s="28"/>
      <c r="AG41" s="28"/>
    </row>
    <row r="42" spans="2:33" s="77" customFormat="1" ht="15.75">
      <c r="B42" s="157"/>
      <c r="C42" s="138" t="s">
        <v>194</v>
      </c>
      <c r="D42" s="260">
        <v>18</v>
      </c>
      <c r="E42" s="158"/>
      <c r="F42" s="135"/>
      <c r="G42" s="136"/>
      <c r="K42" s="28"/>
      <c r="L42" s="28"/>
      <c r="M42" s="28"/>
      <c r="N42" s="28"/>
      <c r="O42" s="28"/>
      <c r="P42" s="28"/>
      <c r="Q42" s="28"/>
      <c r="R42" s="28"/>
      <c r="S42" s="28"/>
      <c r="T42" s="28"/>
      <c r="U42" s="28"/>
      <c r="V42" s="28"/>
      <c r="W42" s="28"/>
      <c r="X42" s="28"/>
      <c r="Y42" s="28"/>
      <c r="Z42" s="28"/>
      <c r="AA42" s="28"/>
      <c r="AB42" s="28"/>
      <c r="AC42" s="28"/>
      <c r="AD42" s="28"/>
      <c r="AE42" s="28"/>
      <c r="AF42" s="28"/>
      <c r="AG42" s="28"/>
    </row>
    <row r="43" spans="2:33" s="77" customFormat="1" ht="15.75">
      <c r="B43" s="157"/>
      <c r="C43" s="138" t="s">
        <v>195</v>
      </c>
      <c r="D43" s="260">
        <v>19</v>
      </c>
      <c r="E43" s="135"/>
      <c r="F43" s="135"/>
      <c r="G43" s="136"/>
      <c r="K43" s="28"/>
      <c r="L43" s="28"/>
      <c r="M43" s="28"/>
      <c r="N43" s="28"/>
      <c r="O43" s="28"/>
      <c r="P43" s="28"/>
      <c r="Q43" s="28"/>
      <c r="R43" s="28"/>
      <c r="S43" s="28"/>
      <c r="T43" s="28"/>
      <c r="U43" s="28"/>
      <c r="V43" s="28"/>
      <c r="W43" s="28"/>
      <c r="X43" s="28"/>
      <c r="Y43" s="28"/>
      <c r="Z43" s="28"/>
      <c r="AA43" s="28"/>
      <c r="AB43" s="28"/>
      <c r="AC43" s="28"/>
      <c r="AD43" s="28"/>
      <c r="AE43" s="28"/>
      <c r="AF43" s="28"/>
      <c r="AG43" s="28"/>
    </row>
    <row r="44" spans="2:33" s="77" customFormat="1" ht="15.75">
      <c r="B44" s="157"/>
      <c r="C44" s="138"/>
      <c r="D44" s="134"/>
      <c r="E44" s="135"/>
      <c r="F44" s="135"/>
      <c r="G44" s="136"/>
      <c r="K44" s="28"/>
      <c r="L44" s="28"/>
      <c r="M44" s="28"/>
      <c r="N44" s="28"/>
      <c r="O44" s="28"/>
      <c r="P44" s="28"/>
      <c r="Q44" s="28"/>
      <c r="R44" s="28"/>
      <c r="S44" s="28"/>
      <c r="T44" s="28"/>
      <c r="U44" s="28"/>
      <c r="V44" s="28"/>
      <c r="W44" s="28"/>
      <c r="X44" s="28"/>
      <c r="Y44" s="28"/>
      <c r="Z44" s="28"/>
      <c r="AA44" s="28"/>
      <c r="AB44" s="28"/>
      <c r="AC44" s="28"/>
      <c r="AD44" s="28"/>
      <c r="AE44" s="28"/>
      <c r="AF44" s="28"/>
      <c r="AG44" s="28"/>
    </row>
    <row r="45" spans="2:33" s="77" customFormat="1" ht="15.75">
      <c r="B45" s="137"/>
      <c r="C45" s="138"/>
      <c r="D45" s="134"/>
      <c r="E45" s="159">
        <f>SUM(E42:E43)</f>
        <v>0</v>
      </c>
      <c r="F45" s="159">
        <f>F42+F43</f>
        <v>0</v>
      </c>
      <c r="G45" s="160">
        <f>G42+G43</f>
        <v>0</v>
      </c>
      <c r="K45" s="28"/>
      <c r="L45" s="28"/>
      <c r="M45" s="28"/>
      <c r="N45" s="28"/>
      <c r="O45" s="28"/>
      <c r="P45" s="28"/>
      <c r="Q45" s="28"/>
      <c r="R45" s="28"/>
      <c r="S45" s="28"/>
      <c r="T45" s="28"/>
      <c r="U45" s="28"/>
      <c r="V45" s="28"/>
      <c r="W45" s="28"/>
      <c r="X45" s="28"/>
      <c r="Y45" s="28"/>
      <c r="Z45" s="28"/>
      <c r="AA45" s="28"/>
      <c r="AB45" s="28"/>
      <c r="AC45" s="28"/>
      <c r="AD45" s="28"/>
      <c r="AE45" s="28"/>
      <c r="AF45" s="28"/>
      <c r="AG45" s="28"/>
    </row>
    <row r="46" spans="2:33" s="77" customFormat="1" ht="15.75">
      <c r="B46" s="137"/>
      <c r="C46" s="133" t="s">
        <v>196</v>
      </c>
      <c r="D46" s="134"/>
      <c r="E46" s="159"/>
      <c r="F46" s="159"/>
      <c r="G46" s="160"/>
      <c r="K46" s="28"/>
      <c r="L46" s="28"/>
      <c r="M46" s="28"/>
      <c r="N46" s="28"/>
      <c r="O46" s="28"/>
      <c r="P46" s="28"/>
      <c r="Q46" s="28"/>
      <c r="R46" s="28"/>
      <c r="S46" s="28"/>
      <c r="T46" s="28"/>
      <c r="U46" s="28"/>
      <c r="V46" s="28"/>
      <c r="W46" s="28"/>
      <c r="X46" s="28"/>
      <c r="Y46" s="28"/>
      <c r="Z46" s="28"/>
      <c r="AA46" s="28"/>
      <c r="AB46" s="28"/>
      <c r="AC46" s="28"/>
      <c r="AD46" s="28"/>
      <c r="AE46" s="28"/>
      <c r="AF46" s="28"/>
      <c r="AG46" s="28"/>
    </row>
    <row r="47" spans="2:33" s="77" customFormat="1" ht="15.75">
      <c r="B47" s="137"/>
      <c r="C47" s="138"/>
      <c r="D47" s="134"/>
      <c r="E47" s="135"/>
      <c r="F47" s="135"/>
      <c r="G47" s="136"/>
      <c r="K47" s="28"/>
      <c r="L47" s="28"/>
      <c r="M47" s="28"/>
      <c r="N47" s="28"/>
      <c r="O47" s="28"/>
      <c r="P47" s="28"/>
      <c r="Q47" s="28"/>
      <c r="R47" s="28"/>
      <c r="S47" s="28"/>
      <c r="T47" s="28"/>
      <c r="U47" s="28"/>
      <c r="V47" s="28"/>
      <c r="W47" s="28"/>
      <c r="X47" s="28"/>
      <c r="Y47" s="28"/>
      <c r="Z47" s="28"/>
      <c r="AA47" s="28"/>
      <c r="AB47" s="28"/>
      <c r="AC47" s="28"/>
      <c r="AD47" s="28"/>
      <c r="AE47" s="28"/>
      <c r="AF47" s="28"/>
      <c r="AG47" s="28"/>
    </row>
    <row r="48" spans="2:33" s="77" customFormat="1" ht="15.75">
      <c r="B48" s="161">
        <f>+B41+1</f>
        <v>1</v>
      </c>
      <c r="C48" s="133" t="s">
        <v>197</v>
      </c>
      <c r="D48" s="134"/>
      <c r="E48" s="135"/>
      <c r="F48" s="135"/>
      <c r="G48" s="136"/>
      <c r="K48" s="28"/>
      <c r="L48" s="28"/>
      <c r="M48" s="28"/>
      <c r="N48" s="28"/>
      <c r="O48" s="28"/>
      <c r="P48" s="28"/>
      <c r="Q48" s="28"/>
      <c r="R48" s="28"/>
      <c r="S48" s="28"/>
      <c r="T48" s="28"/>
      <c r="U48" s="28"/>
      <c r="V48" s="28"/>
      <c r="W48" s="28"/>
      <c r="X48" s="28"/>
      <c r="Y48" s="28"/>
      <c r="Z48" s="28"/>
      <c r="AA48" s="28"/>
      <c r="AB48" s="28"/>
      <c r="AC48" s="28"/>
      <c r="AD48" s="28"/>
      <c r="AE48" s="28"/>
      <c r="AF48" s="28"/>
      <c r="AG48" s="28"/>
    </row>
    <row r="49" spans="2:33" s="77" customFormat="1" ht="15.75">
      <c r="B49" s="161"/>
      <c r="C49" s="138" t="s">
        <v>9</v>
      </c>
      <c r="D49" s="134"/>
      <c r="E49" s="135"/>
      <c r="F49" s="135"/>
      <c r="G49" s="136"/>
      <c r="K49" s="28"/>
      <c r="L49" s="28"/>
      <c r="M49" s="28"/>
      <c r="N49" s="28"/>
      <c r="O49" s="28"/>
      <c r="P49" s="28"/>
      <c r="Q49" s="28"/>
      <c r="R49" s="28"/>
      <c r="S49" s="28"/>
      <c r="T49" s="28"/>
      <c r="U49" s="28"/>
      <c r="V49" s="28"/>
      <c r="W49" s="28"/>
      <c r="X49" s="28"/>
      <c r="Y49" s="28"/>
      <c r="Z49" s="28"/>
      <c r="AA49" s="28"/>
      <c r="AB49" s="28"/>
      <c r="AC49" s="28"/>
      <c r="AD49" s="28"/>
      <c r="AE49" s="28"/>
      <c r="AF49" s="28"/>
      <c r="AG49" s="28"/>
    </row>
    <row r="50" spans="2:33" s="77" customFormat="1" ht="15.75">
      <c r="B50" s="161"/>
      <c r="C50" s="138" t="s">
        <v>390</v>
      </c>
      <c r="D50" s="260">
        <v>20</v>
      </c>
      <c r="E50" s="135"/>
      <c r="F50" s="135"/>
      <c r="G50" s="136"/>
      <c r="K50" s="28"/>
      <c r="L50" s="28"/>
      <c r="M50" s="28"/>
      <c r="N50" s="28"/>
      <c r="O50" s="28"/>
      <c r="P50" s="28"/>
      <c r="Q50" s="28"/>
      <c r="R50" s="28"/>
      <c r="S50" s="28"/>
      <c r="T50" s="28"/>
      <c r="U50" s="28"/>
      <c r="V50" s="28"/>
      <c r="W50" s="28"/>
      <c r="X50" s="28"/>
      <c r="Y50" s="28"/>
      <c r="Z50" s="28"/>
      <c r="AA50" s="28"/>
      <c r="AB50" s="28"/>
      <c r="AC50" s="28"/>
      <c r="AD50" s="28"/>
      <c r="AE50" s="28"/>
      <c r="AF50" s="28"/>
      <c r="AG50" s="28"/>
    </row>
    <row r="51" spans="2:33" s="77" customFormat="1" ht="15.75">
      <c r="B51" s="161"/>
      <c r="C51" s="138" t="s">
        <v>391</v>
      </c>
      <c r="D51" s="260">
        <v>21</v>
      </c>
      <c r="E51" s="135"/>
      <c r="F51" s="135"/>
      <c r="G51" s="136"/>
      <c r="K51" s="28"/>
      <c r="L51" s="28"/>
      <c r="M51" s="28"/>
      <c r="N51" s="28"/>
      <c r="O51" s="28"/>
      <c r="P51" s="28"/>
      <c r="Q51" s="28"/>
      <c r="R51" s="28"/>
      <c r="S51" s="28"/>
      <c r="T51" s="28"/>
      <c r="U51" s="28"/>
      <c r="V51" s="28"/>
      <c r="W51" s="28"/>
      <c r="X51" s="28"/>
      <c r="Y51" s="28"/>
      <c r="Z51" s="28"/>
      <c r="AA51" s="28"/>
      <c r="AB51" s="28"/>
      <c r="AC51" s="28"/>
      <c r="AD51" s="28"/>
      <c r="AE51" s="28"/>
      <c r="AF51" s="28"/>
      <c r="AG51" s="28"/>
    </row>
    <row r="52" spans="2:33" s="77" customFormat="1" ht="15.75">
      <c r="B52" s="161"/>
      <c r="C52" s="162" t="s">
        <v>487</v>
      </c>
      <c r="D52" s="260">
        <v>22</v>
      </c>
      <c r="E52" s="135"/>
      <c r="F52" s="135"/>
      <c r="G52" s="136"/>
      <c r="K52" s="28"/>
      <c r="L52" s="28"/>
      <c r="M52" s="28"/>
      <c r="N52" s="28"/>
      <c r="O52" s="28"/>
      <c r="P52" s="28"/>
      <c r="Q52" s="28"/>
      <c r="R52" s="28"/>
      <c r="S52" s="28"/>
      <c r="T52" s="28"/>
      <c r="U52" s="28"/>
      <c r="V52" s="28"/>
      <c r="W52" s="28"/>
      <c r="X52" s="28"/>
      <c r="Y52" s="28"/>
      <c r="Z52" s="28"/>
      <c r="AA52" s="28"/>
      <c r="AB52" s="28"/>
      <c r="AC52" s="28"/>
      <c r="AD52" s="28"/>
      <c r="AE52" s="28"/>
      <c r="AF52" s="28"/>
      <c r="AG52" s="28"/>
    </row>
    <row r="53" spans="2:33" s="77" customFormat="1" ht="15.75">
      <c r="B53" s="161"/>
      <c r="C53" s="247" t="s">
        <v>488</v>
      </c>
      <c r="D53" s="260">
        <v>23</v>
      </c>
      <c r="E53" s="135"/>
      <c r="F53" s="135"/>
      <c r="G53" s="136"/>
      <c r="K53" s="28"/>
      <c r="L53" s="28"/>
      <c r="M53" s="28"/>
      <c r="N53" s="28"/>
      <c r="O53" s="28"/>
      <c r="P53" s="28"/>
      <c r="Q53" s="28"/>
      <c r="R53" s="28"/>
      <c r="S53" s="28"/>
      <c r="T53" s="28"/>
      <c r="U53" s="28"/>
      <c r="V53" s="28"/>
      <c r="W53" s="28"/>
      <c r="X53" s="28"/>
      <c r="Y53" s="28"/>
      <c r="Z53" s="28"/>
      <c r="AA53" s="28"/>
      <c r="AB53" s="28"/>
      <c r="AC53" s="28"/>
      <c r="AD53" s="28"/>
      <c r="AE53" s="28"/>
      <c r="AF53" s="28"/>
      <c r="AG53" s="28"/>
    </row>
    <row r="54" spans="2:33" s="77" customFormat="1" ht="15.75">
      <c r="B54" s="161"/>
      <c r="C54" s="138" t="s">
        <v>199</v>
      </c>
      <c r="D54" s="260">
        <v>12</v>
      </c>
      <c r="E54" s="141"/>
      <c r="F54" s="141"/>
      <c r="G54" s="136"/>
      <c r="K54" s="28"/>
      <c r="L54" s="28"/>
      <c r="M54" s="28"/>
      <c r="N54" s="28"/>
      <c r="O54" s="28"/>
      <c r="P54" s="28"/>
      <c r="Q54" s="28"/>
      <c r="R54" s="28"/>
      <c r="S54" s="28"/>
      <c r="T54" s="28"/>
      <c r="U54" s="28"/>
      <c r="V54" s="28"/>
      <c r="W54" s="28"/>
      <c r="X54" s="28"/>
      <c r="Y54" s="28"/>
      <c r="Z54" s="28"/>
      <c r="AA54" s="28"/>
      <c r="AB54" s="28"/>
      <c r="AC54" s="28"/>
      <c r="AD54" s="28"/>
      <c r="AE54" s="28"/>
      <c r="AF54" s="28"/>
      <c r="AG54" s="28"/>
    </row>
    <row r="55" spans="2:33" s="242" customFormat="1" ht="15.75">
      <c r="B55" s="161"/>
      <c r="C55" s="247" t="s">
        <v>491</v>
      </c>
      <c r="D55" s="260">
        <v>13</v>
      </c>
      <c r="E55" s="141"/>
      <c r="F55" s="141"/>
      <c r="G55" s="136"/>
      <c r="K55" s="28"/>
      <c r="L55" s="28"/>
      <c r="M55" s="28"/>
      <c r="N55" s="28"/>
      <c r="O55" s="28"/>
      <c r="P55" s="28"/>
      <c r="Q55" s="28"/>
      <c r="R55" s="28"/>
      <c r="S55" s="28"/>
      <c r="T55" s="28"/>
      <c r="U55" s="28"/>
      <c r="V55" s="28"/>
      <c r="W55" s="28"/>
      <c r="X55" s="28"/>
      <c r="Y55" s="28"/>
      <c r="Z55" s="28"/>
      <c r="AA55" s="28"/>
      <c r="AB55" s="28"/>
      <c r="AC55" s="28"/>
      <c r="AD55" s="28"/>
      <c r="AE55" s="28"/>
      <c r="AF55" s="28"/>
      <c r="AG55" s="28"/>
    </row>
    <row r="56" spans="2:33" s="77" customFormat="1" ht="15.75">
      <c r="B56" s="161"/>
      <c r="C56" s="247" t="s">
        <v>489</v>
      </c>
      <c r="D56" s="260">
        <v>24</v>
      </c>
      <c r="E56" s="135"/>
      <c r="F56" s="141"/>
      <c r="G56" s="136"/>
      <c r="K56" s="28"/>
      <c r="L56" s="28"/>
      <c r="M56" s="28"/>
      <c r="N56" s="28"/>
      <c r="O56" s="28"/>
      <c r="P56" s="28"/>
      <c r="Q56" s="28"/>
      <c r="R56" s="28"/>
      <c r="S56" s="28"/>
      <c r="T56" s="28"/>
      <c r="U56" s="28"/>
      <c r="V56" s="28"/>
      <c r="W56" s="28"/>
      <c r="X56" s="28"/>
      <c r="Y56" s="28"/>
      <c r="Z56" s="28"/>
      <c r="AA56" s="28"/>
      <c r="AB56" s="28"/>
      <c r="AC56" s="28"/>
      <c r="AD56" s="28"/>
      <c r="AE56" s="28"/>
      <c r="AF56" s="28"/>
      <c r="AG56" s="28"/>
    </row>
    <row r="57" spans="2:33" s="77" customFormat="1" ht="15.75">
      <c r="B57" s="137"/>
      <c r="D57" s="134"/>
      <c r="E57" s="145"/>
      <c r="F57" s="145"/>
      <c r="G57" s="147"/>
      <c r="K57" s="28"/>
      <c r="L57" s="28"/>
      <c r="M57" s="28"/>
      <c r="N57" s="28"/>
      <c r="O57" s="28"/>
      <c r="P57" s="28"/>
      <c r="Q57" s="28"/>
      <c r="R57" s="28"/>
      <c r="S57" s="28"/>
      <c r="T57" s="28"/>
      <c r="U57" s="28"/>
      <c r="V57" s="28"/>
      <c r="W57" s="28"/>
      <c r="X57" s="28"/>
      <c r="Y57" s="28"/>
      <c r="Z57" s="28"/>
      <c r="AA57" s="28"/>
      <c r="AB57" s="28"/>
      <c r="AC57" s="28"/>
      <c r="AD57" s="28"/>
      <c r="AE57" s="28"/>
      <c r="AF57" s="28"/>
      <c r="AG57" s="28"/>
    </row>
    <row r="58" spans="2:33" s="77" customFormat="1" ht="15.75">
      <c r="B58" s="137"/>
      <c r="C58" s="138"/>
      <c r="D58" s="134"/>
      <c r="E58" s="145">
        <f>SUM(E50:E54)</f>
        <v>0</v>
      </c>
      <c r="F58" s="145">
        <f>SUM(F50:F57)</f>
        <v>0</v>
      </c>
      <c r="G58" s="147">
        <f>SUM(G50:G54)</f>
        <v>0</v>
      </c>
      <c r="K58" s="28"/>
      <c r="L58" s="28"/>
      <c r="M58" s="28"/>
      <c r="N58" s="28"/>
      <c r="O58" s="28"/>
      <c r="P58" s="28"/>
      <c r="Q58" s="28"/>
      <c r="R58" s="28"/>
      <c r="S58" s="28"/>
      <c r="T58" s="28"/>
      <c r="U58" s="28"/>
      <c r="V58" s="28"/>
      <c r="W58" s="28"/>
      <c r="X58" s="28"/>
      <c r="Y58" s="28"/>
      <c r="Z58" s="28"/>
      <c r="AA58" s="28"/>
      <c r="AB58" s="28"/>
      <c r="AC58" s="28"/>
      <c r="AD58" s="28"/>
      <c r="AE58" s="28"/>
      <c r="AF58" s="28"/>
      <c r="AG58" s="28"/>
    </row>
    <row r="59" spans="2:33" s="77" customFormat="1" ht="15.75">
      <c r="B59" s="161">
        <f>B48+1</f>
        <v>2</v>
      </c>
      <c r="C59" s="133" t="s">
        <v>10</v>
      </c>
      <c r="D59" s="134"/>
      <c r="E59" s="135"/>
      <c r="F59" s="141"/>
      <c r="G59" s="136"/>
      <c r="K59" s="28"/>
      <c r="L59" s="28"/>
      <c r="M59" s="28"/>
      <c r="N59" s="28"/>
      <c r="O59" s="28"/>
      <c r="P59" s="28"/>
      <c r="Q59" s="28"/>
      <c r="R59" s="28"/>
      <c r="S59" s="28"/>
      <c r="T59" s="28"/>
      <c r="U59" s="28"/>
      <c r="V59" s="28"/>
      <c r="W59" s="28"/>
      <c r="X59" s="28"/>
      <c r="Y59" s="28"/>
      <c r="Z59" s="28"/>
      <c r="AA59" s="28"/>
      <c r="AB59" s="28"/>
      <c r="AC59" s="28"/>
      <c r="AD59" s="28"/>
      <c r="AE59" s="28"/>
      <c r="AF59" s="28"/>
      <c r="AG59" s="28"/>
    </row>
    <row r="60" spans="2:33" s="77" customFormat="1" ht="15.75">
      <c r="B60" s="161"/>
      <c r="C60" s="138" t="s">
        <v>9</v>
      </c>
      <c r="D60" s="134"/>
      <c r="E60" s="135"/>
      <c r="F60" s="141"/>
      <c r="G60" s="136"/>
      <c r="K60" s="28"/>
      <c r="L60" s="28"/>
      <c r="M60" s="28"/>
      <c r="N60" s="28"/>
      <c r="O60" s="28"/>
      <c r="P60" s="28"/>
      <c r="Q60" s="28"/>
      <c r="R60" s="28"/>
      <c r="S60" s="28"/>
      <c r="T60" s="28"/>
      <c r="U60" s="28"/>
      <c r="V60" s="28"/>
      <c r="W60" s="28"/>
      <c r="X60" s="28"/>
      <c r="Y60" s="28"/>
      <c r="Z60" s="28"/>
      <c r="AA60" s="28"/>
      <c r="AB60" s="28"/>
      <c r="AC60" s="28"/>
      <c r="AD60" s="28"/>
      <c r="AE60" s="28"/>
      <c r="AF60" s="28"/>
      <c r="AG60" s="28"/>
    </row>
    <row r="61" spans="2:33" s="77" customFormat="1" ht="15.75">
      <c r="B61" s="161"/>
      <c r="C61" s="138" t="s">
        <v>200</v>
      </c>
      <c r="D61" s="260">
        <v>20</v>
      </c>
      <c r="E61" s="141"/>
      <c r="F61" s="141"/>
      <c r="G61" s="136"/>
      <c r="K61" s="28"/>
      <c r="L61" s="28"/>
      <c r="M61" s="28"/>
      <c r="N61" s="28"/>
      <c r="O61" s="28"/>
      <c r="P61" s="28"/>
      <c r="Q61" s="28"/>
      <c r="R61" s="28"/>
      <c r="S61" s="28"/>
      <c r="T61" s="28"/>
      <c r="U61" s="28"/>
      <c r="V61" s="28"/>
      <c r="W61" s="28"/>
      <c r="X61" s="28"/>
      <c r="Y61" s="28"/>
      <c r="Z61" s="28"/>
      <c r="AA61" s="28"/>
      <c r="AB61" s="28"/>
      <c r="AC61" s="28"/>
      <c r="AD61" s="28"/>
      <c r="AE61" s="28"/>
      <c r="AF61" s="28"/>
      <c r="AG61" s="28"/>
    </row>
    <row r="62" spans="2:33" s="77" customFormat="1" ht="15.75">
      <c r="B62" s="161"/>
      <c r="C62" s="138" t="s">
        <v>198</v>
      </c>
      <c r="D62" s="260">
        <v>21</v>
      </c>
      <c r="E62" s="141"/>
      <c r="F62" s="141"/>
      <c r="G62" s="136"/>
      <c r="K62" s="28"/>
      <c r="L62" s="28"/>
      <c r="M62" s="28"/>
      <c r="N62" s="28"/>
      <c r="O62" s="28"/>
      <c r="P62" s="28"/>
      <c r="Q62" s="28"/>
      <c r="R62" s="28"/>
      <c r="S62" s="28"/>
      <c r="T62" s="28"/>
      <c r="U62" s="28"/>
      <c r="V62" s="28"/>
      <c r="W62" s="28"/>
      <c r="X62" s="28"/>
      <c r="Y62" s="28"/>
      <c r="Z62" s="28"/>
      <c r="AA62" s="28"/>
      <c r="AB62" s="28"/>
      <c r="AC62" s="28"/>
      <c r="AD62" s="28"/>
      <c r="AE62" s="28"/>
      <c r="AF62" s="28"/>
      <c r="AG62" s="28"/>
    </row>
    <row r="63" spans="2:33" s="77" customFormat="1" ht="15.75">
      <c r="B63" s="161"/>
      <c r="C63" s="162" t="s">
        <v>492</v>
      </c>
      <c r="D63" s="260">
        <v>22</v>
      </c>
      <c r="E63" s="135"/>
      <c r="F63" s="135"/>
      <c r="G63" s="136"/>
      <c r="K63" s="28"/>
      <c r="L63" s="28"/>
      <c r="M63" s="28"/>
      <c r="N63" s="28"/>
      <c r="O63" s="28"/>
      <c r="P63" s="28"/>
      <c r="Q63" s="28"/>
      <c r="R63" s="28"/>
      <c r="S63" s="28"/>
      <c r="T63" s="28"/>
      <c r="U63" s="28"/>
      <c r="V63" s="28"/>
      <c r="W63" s="28"/>
      <c r="X63" s="28"/>
      <c r="Y63" s="28"/>
      <c r="Z63" s="28"/>
      <c r="AA63" s="28"/>
      <c r="AB63" s="28"/>
      <c r="AC63" s="28"/>
      <c r="AD63" s="28"/>
      <c r="AE63" s="28"/>
      <c r="AF63" s="28"/>
      <c r="AG63" s="28"/>
    </row>
    <row r="64" spans="2:33" s="77" customFormat="1" ht="15.75">
      <c r="B64" s="161"/>
      <c r="C64" s="138" t="s">
        <v>43</v>
      </c>
      <c r="D64" s="260">
        <v>23</v>
      </c>
      <c r="E64" s="141"/>
      <c r="F64" s="141"/>
      <c r="G64" s="136"/>
      <c r="K64" s="28"/>
      <c r="L64" s="28"/>
      <c r="M64" s="28"/>
      <c r="N64" s="28"/>
      <c r="O64" s="28"/>
      <c r="P64" s="28"/>
      <c r="Q64" s="28"/>
      <c r="R64" s="28"/>
      <c r="S64" s="28"/>
      <c r="T64" s="28"/>
      <c r="U64" s="28"/>
      <c r="V64" s="28"/>
      <c r="W64" s="28"/>
      <c r="X64" s="28"/>
      <c r="Y64" s="28"/>
      <c r="Z64" s="28"/>
      <c r="AA64" s="28"/>
      <c r="AB64" s="28"/>
      <c r="AC64" s="28"/>
      <c r="AD64" s="28"/>
      <c r="AE64" s="28"/>
      <c r="AF64" s="28"/>
      <c r="AG64" s="28"/>
    </row>
    <row r="65" spans="1:33" s="77" customFormat="1" ht="15.75">
      <c r="B65" s="161"/>
      <c r="C65" s="247" t="s">
        <v>493</v>
      </c>
      <c r="D65" s="260">
        <v>13</v>
      </c>
      <c r="E65" s="135"/>
      <c r="F65" s="135"/>
      <c r="G65" s="136"/>
      <c r="K65" s="28"/>
      <c r="L65" s="28"/>
      <c r="M65" s="28"/>
      <c r="N65" s="28"/>
      <c r="O65" s="28"/>
      <c r="P65" s="28"/>
      <c r="Q65" s="28"/>
      <c r="R65" s="28"/>
      <c r="S65" s="28"/>
      <c r="T65" s="28"/>
      <c r="U65" s="28"/>
      <c r="V65" s="28"/>
      <c r="W65" s="28"/>
      <c r="X65" s="28"/>
      <c r="Y65" s="28"/>
      <c r="Z65" s="28"/>
      <c r="AA65" s="28"/>
      <c r="AB65" s="28"/>
      <c r="AC65" s="28"/>
      <c r="AD65" s="28"/>
      <c r="AE65" s="28"/>
      <c r="AF65" s="28"/>
      <c r="AG65" s="28"/>
    </row>
    <row r="66" spans="1:33" s="77" customFormat="1" ht="15.75">
      <c r="B66" s="137"/>
      <c r="C66" s="247" t="s">
        <v>490</v>
      </c>
      <c r="D66" s="260">
        <v>24</v>
      </c>
      <c r="E66" s="145"/>
      <c r="F66" s="145"/>
      <c r="G66" s="147"/>
      <c r="K66" s="28"/>
      <c r="L66" s="28"/>
      <c r="M66" s="28"/>
      <c r="N66" s="28"/>
      <c r="O66" s="28"/>
      <c r="P66" s="28"/>
      <c r="Q66" s="28"/>
      <c r="R66" s="28"/>
      <c r="S66" s="28"/>
      <c r="T66" s="28"/>
      <c r="U66" s="28"/>
      <c r="V66" s="28"/>
      <c r="W66" s="28"/>
      <c r="X66" s="28"/>
      <c r="Y66" s="28"/>
      <c r="Z66" s="28"/>
      <c r="AA66" s="28"/>
      <c r="AB66" s="28"/>
      <c r="AC66" s="28"/>
      <c r="AD66" s="28"/>
      <c r="AE66" s="28"/>
      <c r="AF66" s="28"/>
      <c r="AG66" s="28"/>
    </row>
    <row r="67" spans="1:33" s="77" customFormat="1" ht="15.75">
      <c r="B67" s="137"/>
      <c r="C67" s="138"/>
      <c r="D67" s="163"/>
      <c r="E67" s="145">
        <f>SUM(E62:E65)</f>
        <v>0</v>
      </c>
      <c r="F67" s="159">
        <f>SUM(F62:F65)</f>
        <v>0</v>
      </c>
      <c r="G67" s="160">
        <f>SUM(G62:G65)</f>
        <v>0</v>
      </c>
      <c r="K67" s="28"/>
      <c r="L67" s="28"/>
      <c r="M67" s="28"/>
      <c r="N67" s="28"/>
      <c r="O67" s="28"/>
      <c r="P67" s="28"/>
      <c r="Q67" s="28"/>
      <c r="R67" s="28"/>
      <c r="S67" s="28"/>
      <c r="T67" s="28"/>
      <c r="U67" s="28"/>
      <c r="V67" s="28"/>
      <c r="W67" s="28"/>
      <c r="X67" s="28"/>
      <c r="Y67" s="28"/>
      <c r="Z67" s="28"/>
      <c r="AA67" s="28"/>
      <c r="AB67" s="28"/>
      <c r="AC67" s="28"/>
      <c r="AD67" s="28"/>
      <c r="AE67" s="28"/>
      <c r="AF67" s="28"/>
      <c r="AG67" s="28"/>
    </row>
    <row r="68" spans="1:33" s="77" customFormat="1" ht="15.75">
      <c r="B68" s="132"/>
      <c r="C68" s="133"/>
      <c r="D68" s="163"/>
      <c r="E68" s="145"/>
      <c r="F68" s="145"/>
      <c r="G68" s="147"/>
      <c r="K68" s="28"/>
      <c r="L68" s="28"/>
      <c r="M68" s="28"/>
      <c r="N68" s="28"/>
      <c r="O68" s="28"/>
      <c r="P68" s="28"/>
      <c r="Q68" s="28"/>
      <c r="R68" s="28"/>
      <c r="S68" s="28"/>
      <c r="T68" s="28"/>
      <c r="U68" s="28"/>
      <c r="V68" s="28"/>
      <c r="W68" s="28"/>
      <c r="X68" s="28"/>
      <c r="Y68" s="28"/>
      <c r="Z68" s="28"/>
      <c r="AA68" s="28"/>
      <c r="AB68" s="28"/>
      <c r="AC68" s="28"/>
      <c r="AD68" s="28"/>
      <c r="AE68" s="28"/>
      <c r="AF68" s="28"/>
      <c r="AG68" s="28"/>
    </row>
    <row r="69" spans="1:33" s="77" customFormat="1" ht="16.5" thickBot="1">
      <c r="B69" s="164"/>
      <c r="C69" s="165" t="s">
        <v>11</v>
      </c>
      <c r="D69" s="166"/>
      <c r="E69" s="167">
        <f>E45+E58+E67</f>
        <v>0</v>
      </c>
      <c r="F69" s="168">
        <v>0</v>
      </c>
      <c r="G69" s="169">
        <f>G45+G58+G67</f>
        <v>0</v>
      </c>
      <c r="K69" s="28"/>
      <c r="L69" s="28"/>
      <c r="M69" s="28"/>
      <c r="N69" s="28"/>
      <c r="O69" s="28"/>
      <c r="P69" s="28"/>
      <c r="Q69" s="28"/>
      <c r="R69" s="28"/>
      <c r="S69" s="28"/>
      <c r="T69" s="28"/>
      <c r="U69" s="28"/>
      <c r="V69" s="28"/>
      <c r="W69" s="28"/>
      <c r="X69" s="28"/>
      <c r="Y69" s="28"/>
      <c r="Z69" s="28"/>
      <c r="AA69" s="28"/>
      <c r="AB69" s="28"/>
      <c r="AC69" s="28"/>
      <c r="AD69" s="28"/>
      <c r="AE69" s="28"/>
      <c r="AF69" s="28"/>
      <c r="AG69" s="28"/>
    </row>
    <row r="70" spans="1:33" s="77" customFormat="1" ht="15.75">
      <c r="K70" s="28"/>
      <c r="L70" s="28"/>
      <c r="M70" s="28"/>
      <c r="N70" s="28"/>
      <c r="O70" s="28"/>
      <c r="P70" s="28"/>
      <c r="Q70" s="28"/>
      <c r="R70" s="28"/>
      <c r="S70" s="28"/>
      <c r="T70" s="28"/>
      <c r="U70" s="28"/>
      <c r="V70" s="28"/>
      <c r="W70" s="28"/>
      <c r="X70" s="28"/>
      <c r="Y70" s="28"/>
      <c r="Z70" s="28"/>
      <c r="AA70" s="28"/>
      <c r="AB70" s="28"/>
      <c r="AC70" s="28"/>
      <c r="AD70" s="28"/>
      <c r="AE70" s="28"/>
      <c r="AF70" s="28"/>
      <c r="AG70" s="28"/>
    </row>
    <row r="71" spans="1:33" s="77" customFormat="1" ht="15.75">
      <c r="A71" s="57">
        <f>A4+0.1</f>
        <v>36.200000000000003</v>
      </c>
      <c r="B71" s="240" t="s">
        <v>348</v>
      </c>
      <c r="C71" s="240"/>
      <c r="D71" s="240"/>
      <c r="E71" s="240"/>
      <c r="K71" s="28"/>
      <c r="L71" s="28"/>
      <c r="M71" s="28"/>
      <c r="N71" s="28"/>
      <c r="O71" s="28"/>
      <c r="P71" s="28"/>
      <c r="Q71" s="28"/>
      <c r="R71" s="28"/>
      <c r="S71" s="28"/>
      <c r="T71" s="28"/>
      <c r="U71" s="28"/>
      <c r="V71" s="28"/>
      <c r="W71" s="28"/>
      <c r="X71" s="28"/>
      <c r="Y71" s="28"/>
      <c r="Z71" s="28"/>
      <c r="AA71" s="28"/>
      <c r="AB71" s="28"/>
      <c r="AC71" s="28"/>
      <c r="AD71" s="28"/>
      <c r="AE71" s="28"/>
      <c r="AF71" s="28"/>
      <c r="AG71" s="28"/>
    </row>
    <row r="72" spans="1:33" s="77" customFormat="1" ht="16.5" thickBot="1">
      <c r="K72" s="28"/>
      <c r="L72" s="28"/>
      <c r="M72" s="28"/>
      <c r="N72" s="28"/>
      <c r="O72" s="28"/>
      <c r="P72" s="28"/>
      <c r="Q72" s="28"/>
      <c r="R72" s="28"/>
      <c r="S72" s="28"/>
      <c r="T72" s="28"/>
      <c r="U72" s="28"/>
      <c r="V72" s="28"/>
      <c r="W72" s="28"/>
      <c r="X72" s="28"/>
      <c r="Y72" s="28"/>
      <c r="Z72" s="28"/>
      <c r="AA72" s="28"/>
      <c r="AB72" s="28"/>
      <c r="AC72" s="28"/>
      <c r="AD72" s="28"/>
      <c r="AE72" s="28"/>
      <c r="AF72" s="28"/>
      <c r="AG72" s="28"/>
    </row>
    <row r="73" spans="1:33" s="77" customFormat="1" ht="29.25" customHeight="1">
      <c r="B73" s="949" t="s">
        <v>0</v>
      </c>
      <c r="C73" s="950"/>
      <c r="D73" s="246" t="s">
        <v>181</v>
      </c>
      <c r="E73" s="246" t="s">
        <v>201</v>
      </c>
      <c r="F73" s="246" t="s">
        <v>46</v>
      </c>
      <c r="G73" s="55" t="s">
        <v>202</v>
      </c>
      <c r="K73" s="28"/>
      <c r="L73" s="28"/>
      <c r="M73" s="28"/>
      <c r="N73" s="28"/>
      <c r="O73" s="28"/>
      <c r="P73" s="28"/>
      <c r="Q73" s="28"/>
      <c r="R73" s="28"/>
      <c r="S73" s="28"/>
      <c r="T73" s="28"/>
      <c r="U73" s="28"/>
      <c r="V73" s="28"/>
      <c r="W73" s="28"/>
      <c r="X73" s="28"/>
      <c r="Y73" s="28"/>
      <c r="Z73" s="28"/>
      <c r="AA73" s="28"/>
      <c r="AB73" s="28"/>
      <c r="AC73" s="28"/>
      <c r="AD73" s="28"/>
      <c r="AE73" s="28"/>
      <c r="AF73" s="28"/>
      <c r="AG73" s="28"/>
    </row>
    <row r="74" spans="1:33" s="77" customFormat="1" ht="15.75">
      <c r="B74" s="132" t="s">
        <v>35</v>
      </c>
      <c r="C74" s="248" t="s">
        <v>2</v>
      </c>
      <c r="D74" s="134"/>
      <c r="E74" s="135"/>
      <c r="F74" s="135"/>
      <c r="G74" s="136"/>
      <c r="K74" s="28"/>
      <c r="L74" s="28"/>
      <c r="M74" s="28"/>
      <c r="N74" s="28"/>
      <c r="O74" s="28"/>
      <c r="P74" s="28"/>
      <c r="Q74" s="28"/>
      <c r="R74" s="28"/>
      <c r="S74" s="28"/>
      <c r="T74" s="28"/>
      <c r="U74" s="28"/>
      <c r="V74" s="28"/>
      <c r="W74" s="28"/>
      <c r="X74" s="28"/>
      <c r="Y74" s="28"/>
      <c r="Z74" s="28"/>
      <c r="AA74" s="28"/>
      <c r="AB74" s="28"/>
      <c r="AC74" s="28"/>
      <c r="AD74" s="28"/>
      <c r="AE74" s="28"/>
      <c r="AF74" s="28"/>
      <c r="AG74" s="28"/>
    </row>
    <row r="75" spans="1:33" s="77" customFormat="1" ht="15.75">
      <c r="B75" s="137"/>
      <c r="C75" s="247"/>
      <c r="D75" s="134"/>
      <c r="E75" s="135"/>
      <c r="F75" s="135"/>
      <c r="G75" s="136"/>
      <c r="K75" s="28"/>
      <c r="L75" s="28"/>
      <c r="M75" s="28"/>
      <c r="N75" s="28"/>
      <c r="O75" s="28"/>
      <c r="P75" s="28"/>
      <c r="Q75" s="28"/>
      <c r="R75" s="28"/>
      <c r="S75" s="28"/>
      <c r="T75" s="28"/>
      <c r="U75" s="28"/>
      <c r="V75" s="28"/>
      <c r="W75" s="28"/>
      <c r="X75" s="28"/>
      <c r="Y75" s="28"/>
      <c r="Z75" s="28"/>
      <c r="AA75" s="28"/>
      <c r="AB75" s="28"/>
      <c r="AC75" s="28"/>
      <c r="AD75" s="28"/>
      <c r="AE75" s="28"/>
      <c r="AF75" s="28"/>
      <c r="AG75" s="28"/>
    </row>
    <row r="76" spans="1:33" s="77" customFormat="1" ht="15.75">
      <c r="B76" s="137">
        <v>1</v>
      </c>
      <c r="C76" s="248" t="s">
        <v>182</v>
      </c>
      <c r="D76" s="134"/>
      <c r="E76" s="135"/>
      <c r="F76" s="135"/>
      <c r="G76" s="136"/>
      <c r="K76" s="28"/>
      <c r="L76" s="28"/>
      <c r="M76" s="28"/>
      <c r="N76" s="28"/>
      <c r="O76" s="28"/>
      <c r="P76" s="28"/>
      <c r="Q76" s="28"/>
      <c r="R76" s="28"/>
      <c r="S76" s="28"/>
      <c r="T76" s="28"/>
      <c r="U76" s="28"/>
      <c r="V76" s="28"/>
      <c r="W76" s="28"/>
      <c r="X76" s="28"/>
      <c r="Y76" s="28"/>
      <c r="Z76" s="28"/>
      <c r="AA76" s="28"/>
      <c r="AB76" s="28"/>
      <c r="AC76" s="28"/>
      <c r="AD76" s="28"/>
      <c r="AE76" s="28"/>
      <c r="AF76" s="28"/>
      <c r="AG76" s="28"/>
    </row>
    <row r="77" spans="1:33" s="77" customFormat="1" ht="15.75">
      <c r="B77" s="137"/>
      <c r="C77" s="247" t="s">
        <v>3</v>
      </c>
      <c r="D77" s="260">
        <v>4</v>
      </c>
      <c r="E77" s="139"/>
      <c r="F77" s="140"/>
      <c r="G77" s="136"/>
      <c r="K77" s="28"/>
      <c r="L77" s="28"/>
      <c r="M77" s="28"/>
      <c r="N77" s="28"/>
      <c r="O77" s="28"/>
      <c r="P77" s="28"/>
      <c r="Q77" s="28"/>
      <c r="R77" s="28"/>
      <c r="S77" s="28"/>
      <c r="T77" s="28"/>
      <c r="U77" s="28"/>
      <c r="V77" s="28"/>
      <c r="W77" s="28"/>
      <c r="X77" s="28"/>
      <c r="Y77" s="28"/>
      <c r="Z77" s="28"/>
      <c r="AA77" s="28"/>
      <c r="AB77" s="28"/>
      <c r="AC77" s="28"/>
      <c r="AD77" s="28"/>
      <c r="AE77" s="28"/>
      <c r="AF77" s="28"/>
      <c r="AG77" s="28"/>
    </row>
    <row r="78" spans="1:33" s="77" customFormat="1" ht="15.75">
      <c r="B78" s="137"/>
      <c r="C78" s="247" t="s">
        <v>4</v>
      </c>
      <c r="D78" s="260">
        <f>D77+1</f>
        <v>5</v>
      </c>
      <c r="E78" s="141"/>
      <c r="F78" s="140"/>
      <c r="G78" s="136"/>
      <c r="K78" s="28"/>
      <c r="L78" s="28"/>
      <c r="M78" s="28"/>
      <c r="N78" s="28"/>
      <c r="O78" s="28"/>
      <c r="P78" s="28"/>
      <c r="Q78" s="28"/>
      <c r="R78" s="28"/>
      <c r="S78" s="28"/>
      <c r="T78" s="28"/>
      <c r="U78" s="28"/>
      <c r="V78" s="28"/>
      <c r="W78" s="28"/>
      <c r="X78" s="28"/>
      <c r="Y78" s="28"/>
      <c r="Z78" s="28"/>
      <c r="AA78" s="28"/>
      <c r="AB78" s="28"/>
      <c r="AC78" s="28"/>
      <c r="AD78" s="28"/>
      <c r="AE78" s="28"/>
      <c r="AF78" s="28"/>
      <c r="AG78" s="28"/>
    </row>
    <row r="79" spans="1:33" s="77" customFormat="1" ht="15.75">
      <c r="B79" s="137"/>
      <c r="C79" s="247" t="s">
        <v>183</v>
      </c>
      <c r="D79" s="260">
        <f t="shared" ref="D79:D80" si="0">D78+1</f>
        <v>6</v>
      </c>
      <c r="E79" s="135"/>
      <c r="F79" s="142"/>
      <c r="G79" s="136"/>
      <c r="K79" s="28"/>
      <c r="L79" s="28"/>
      <c r="M79" s="28"/>
      <c r="N79" s="28"/>
      <c r="O79" s="28"/>
      <c r="P79" s="28"/>
      <c r="Q79" s="28"/>
      <c r="R79" s="28"/>
      <c r="S79" s="28"/>
      <c r="T79" s="28"/>
      <c r="U79" s="28"/>
      <c r="V79" s="28"/>
      <c r="W79" s="28"/>
      <c r="X79" s="28"/>
      <c r="Y79" s="28"/>
      <c r="Z79" s="28"/>
      <c r="AA79" s="28"/>
      <c r="AB79" s="28"/>
      <c r="AC79" s="28"/>
      <c r="AD79" s="28"/>
      <c r="AE79" s="28"/>
      <c r="AF79" s="28"/>
      <c r="AG79" s="28"/>
    </row>
    <row r="80" spans="1:33" s="77" customFormat="1" ht="15.75">
      <c r="B80" s="137"/>
      <c r="C80" s="247" t="s">
        <v>477</v>
      </c>
      <c r="D80" s="260">
        <f t="shared" si="0"/>
        <v>7</v>
      </c>
      <c r="E80" s="141"/>
      <c r="F80" s="140"/>
      <c r="G80" s="143"/>
      <c r="K80" s="28"/>
      <c r="L80" s="28"/>
      <c r="M80" s="28"/>
      <c r="N80" s="28"/>
      <c r="O80" s="28"/>
      <c r="P80" s="28"/>
      <c r="Q80" s="28"/>
      <c r="R80" s="28"/>
      <c r="S80" s="28"/>
      <c r="T80" s="28"/>
      <c r="U80" s="28"/>
      <c r="V80" s="28"/>
      <c r="W80" s="28"/>
      <c r="X80" s="28"/>
      <c r="Y80" s="28"/>
      <c r="Z80" s="28"/>
      <c r="AA80" s="28"/>
      <c r="AB80" s="28"/>
      <c r="AC80" s="28"/>
      <c r="AD80" s="28"/>
      <c r="AE80" s="28"/>
      <c r="AF80" s="28"/>
      <c r="AG80" s="28"/>
    </row>
    <row r="81" spans="2:33" s="77" customFormat="1" ht="15.75">
      <c r="B81" s="137"/>
      <c r="C81" s="247" t="s">
        <v>478</v>
      </c>
      <c r="D81" s="260"/>
      <c r="E81" s="135"/>
      <c r="F81" s="142"/>
      <c r="G81" s="136"/>
      <c r="K81" s="28"/>
      <c r="L81" s="28"/>
      <c r="M81" s="28"/>
      <c r="N81" s="28"/>
      <c r="O81" s="28"/>
      <c r="P81" s="28"/>
      <c r="Q81" s="28"/>
      <c r="R81" s="28"/>
      <c r="S81" s="28"/>
      <c r="T81" s="28"/>
      <c r="U81" s="28"/>
      <c r="V81" s="28"/>
      <c r="W81" s="28"/>
      <c r="X81" s="28"/>
      <c r="Y81" s="28"/>
      <c r="Z81" s="28"/>
      <c r="AA81" s="28"/>
      <c r="AB81" s="28"/>
      <c r="AC81" s="28"/>
      <c r="AD81" s="28"/>
      <c r="AE81" s="28"/>
      <c r="AF81" s="28"/>
      <c r="AG81" s="28"/>
    </row>
    <row r="82" spans="2:33" s="77" customFormat="1" ht="15.75">
      <c r="B82" s="137"/>
      <c r="C82" s="247" t="s">
        <v>184</v>
      </c>
      <c r="D82" s="260">
        <v>8</v>
      </c>
      <c r="E82" s="135"/>
      <c r="F82" s="140"/>
      <c r="G82" s="136"/>
      <c r="K82" s="28"/>
      <c r="L82" s="28"/>
      <c r="M82" s="28"/>
      <c r="N82" s="28"/>
      <c r="O82" s="28"/>
      <c r="P82" s="28"/>
      <c r="Q82" s="28"/>
      <c r="R82" s="28"/>
      <c r="S82" s="28"/>
      <c r="T82" s="28"/>
      <c r="U82" s="28"/>
      <c r="V82" s="28"/>
      <c r="W82" s="28"/>
      <c r="X82" s="28"/>
      <c r="Y82" s="28"/>
      <c r="Z82" s="28"/>
      <c r="AA82" s="28"/>
      <c r="AB82" s="28"/>
      <c r="AC82" s="28"/>
      <c r="AD82" s="28"/>
      <c r="AE82" s="28"/>
      <c r="AF82" s="28"/>
      <c r="AG82" s="28"/>
    </row>
    <row r="83" spans="2:33" s="77" customFormat="1" ht="15.75">
      <c r="B83" s="137"/>
      <c r="C83" s="247" t="s">
        <v>185</v>
      </c>
      <c r="D83" s="260">
        <f t="shared" ref="D83:D88" si="1">D82+1</f>
        <v>9</v>
      </c>
      <c r="E83" s="135"/>
      <c r="F83" s="142"/>
      <c r="G83" s="136"/>
      <c r="K83" s="28"/>
      <c r="L83" s="28"/>
      <c r="M83" s="28"/>
      <c r="N83" s="28"/>
      <c r="O83" s="28"/>
      <c r="P83" s="28"/>
      <c r="Q83" s="28"/>
      <c r="R83" s="28"/>
      <c r="S83" s="28"/>
      <c r="T83" s="28"/>
      <c r="U83" s="28"/>
      <c r="V83" s="28"/>
      <c r="W83" s="28"/>
      <c r="X83" s="28"/>
      <c r="Y83" s="28"/>
      <c r="Z83" s="28"/>
      <c r="AA83" s="28"/>
      <c r="AB83" s="28"/>
      <c r="AC83" s="28"/>
      <c r="AD83" s="28"/>
      <c r="AE83" s="28"/>
      <c r="AF83" s="28"/>
      <c r="AG83" s="28"/>
    </row>
    <row r="84" spans="2:33" s="77" customFormat="1" ht="15.75">
      <c r="B84" s="137"/>
      <c r="C84" s="247" t="s">
        <v>186</v>
      </c>
      <c r="D84" s="260">
        <f t="shared" si="1"/>
        <v>10</v>
      </c>
      <c r="E84" s="135"/>
      <c r="F84" s="142"/>
      <c r="G84" s="136"/>
      <c r="K84" s="28"/>
      <c r="L84" s="28"/>
      <c r="M84" s="28"/>
      <c r="N84" s="28"/>
      <c r="O84" s="28"/>
      <c r="P84" s="28"/>
      <c r="Q84" s="28"/>
      <c r="R84" s="28"/>
      <c r="S84" s="28"/>
      <c r="T84" s="28"/>
      <c r="U84" s="28"/>
      <c r="V84" s="28"/>
      <c r="W84" s="28"/>
      <c r="X84" s="28"/>
      <c r="Y84" s="28"/>
      <c r="Z84" s="28"/>
      <c r="AA84" s="28"/>
      <c r="AB84" s="28"/>
      <c r="AC84" s="28"/>
      <c r="AD84" s="28"/>
      <c r="AE84" s="28"/>
      <c r="AF84" s="28"/>
      <c r="AG84" s="28"/>
    </row>
    <row r="85" spans="2:33" s="77" customFormat="1" ht="15.75">
      <c r="B85" s="137"/>
      <c r="C85" s="247" t="s">
        <v>479</v>
      </c>
      <c r="D85" s="260">
        <f t="shared" si="1"/>
        <v>11</v>
      </c>
      <c r="E85" s="135"/>
      <c r="F85" s="135"/>
      <c r="G85" s="136"/>
      <c r="K85" s="28"/>
      <c r="L85" s="28"/>
      <c r="M85" s="28"/>
      <c r="N85" s="28"/>
      <c r="O85" s="28"/>
      <c r="P85" s="28"/>
      <c r="Q85" s="28"/>
      <c r="R85" s="28"/>
      <c r="S85" s="28"/>
      <c r="T85" s="28"/>
      <c r="U85" s="28"/>
      <c r="V85" s="28"/>
      <c r="W85" s="28"/>
      <c r="X85" s="28"/>
      <c r="Y85" s="28"/>
      <c r="Z85" s="28"/>
      <c r="AA85" s="28"/>
      <c r="AB85" s="28"/>
      <c r="AC85" s="28"/>
      <c r="AD85" s="28"/>
      <c r="AE85" s="28"/>
      <c r="AF85" s="28"/>
      <c r="AG85" s="28"/>
    </row>
    <row r="86" spans="2:33" s="77" customFormat="1" ht="15.75">
      <c r="B86" s="137"/>
      <c r="C86" s="247" t="s">
        <v>480</v>
      </c>
      <c r="D86" s="260">
        <f t="shared" si="1"/>
        <v>12</v>
      </c>
      <c r="E86" s="135"/>
      <c r="F86" s="142"/>
      <c r="G86" s="136"/>
      <c r="K86" s="28"/>
      <c r="L86" s="28"/>
      <c r="M86" s="28"/>
      <c r="N86" s="28"/>
      <c r="O86" s="28"/>
      <c r="P86" s="28"/>
      <c r="Q86" s="28"/>
      <c r="R86" s="28"/>
      <c r="S86" s="28"/>
      <c r="T86" s="28"/>
      <c r="U86" s="28"/>
      <c r="V86" s="28"/>
      <c r="W86" s="28"/>
      <c r="X86" s="28"/>
      <c r="Y86" s="28"/>
      <c r="Z86" s="28"/>
      <c r="AA86" s="28"/>
      <c r="AB86" s="28"/>
      <c r="AC86" s="28"/>
      <c r="AD86" s="28"/>
      <c r="AE86" s="28"/>
      <c r="AF86" s="28"/>
      <c r="AG86" s="28"/>
    </row>
    <row r="87" spans="2:33" s="77" customFormat="1" ht="15.75">
      <c r="B87" s="137"/>
      <c r="C87" s="247" t="s">
        <v>481</v>
      </c>
      <c r="D87" s="260">
        <f t="shared" si="1"/>
        <v>13</v>
      </c>
      <c r="E87" s="135"/>
      <c r="F87" s="142"/>
      <c r="G87" s="136"/>
      <c r="K87" s="28"/>
      <c r="L87" s="28"/>
      <c r="M87" s="28"/>
      <c r="N87" s="28"/>
      <c r="O87" s="28"/>
      <c r="P87" s="28"/>
      <c r="Q87" s="28"/>
      <c r="R87" s="28"/>
      <c r="S87" s="28"/>
      <c r="T87" s="28"/>
      <c r="U87" s="28"/>
      <c r="V87" s="28"/>
      <c r="W87" s="28"/>
      <c r="X87" s="28"/>
      <c r="Y87" s="28"/>
      <c r="Z87" s="28"/>
      <c r="AA87" s="28"/>
      <c r="AB87" s="28"/>
      <c r="AC87" s="28"/>
      <c r="AD87" s="28"/>
      <c r="AE87" s="28"/>
      <c r="AF87" s="28"/>
      <c r="AG87" s="28"/>
    </row>
    <row r="88" spans="2:33" s="77" customFormat="1" ht="15.75">
      <c r="B88" s="137"/>
      <c r="C88" s="247" t="s">
        <v>482</v>
      </c>
      <c r="D88" s="260">
        <f t="shared" si="1"/>
        <v>14</v>
      </c>
      <c r="E88" s="142"/>
      <c r="F88" s="142"/>
      <c r="G88" s="136"/>
      <c r="K88" s="28"/>
      <c r="L88" s="28"/>
      <c r="M88" s="28"/>
      <c r="N88" s="28"/>
      <c r="O88" s="28"/>
      <c r="P88" s="28"/>
      <c r="Q88" s="28"/>
      <c r="R88" s="28"/>
      <c r="S88" s="28"/>
      <c r="T88" s="28"/>
      <c r="U88" s="28"/>
      <c r="V88" s="28"/>
      <c r="W88" s="28"/>
      <c r="X88" s="28"/>
      <c r="Y88" s="28"/>
      <c r="Z88" s="28"/>
      <c r="AA88" s="28"/>
      <c r="AB88" s="28"/>
      <c r="AC88" s="28"/>
      <c r="AD88" s="28"/>
      <c r="AE88" s="28"/>
      <c r="AF88" s="28"/>
      <c r="AG88" s="28"/>
    </row>
    <row r="89" spans="2:33" s="77" customFormat="1" ht="15.75">
      <c r="B89" s="137"/>
      <c r="C89" s="144"/>
      <c r="D89" s="260"/>
      <c r="E89" s="145">
        <f>SUM(E77:E88)</f>
        <v>0</v>
      </c>
      <c r="F89" s="146">
        <f>SUM(F77:F88)</f>
        <v>0</v>
      </c>
      <c r="G89" s="147">
        <f>E89+F89</f>
        <v>0</v>
      </c>
      <c r="K89" s="28"/>
      <c r="L89" s="28"/>
      <c r="M89" s="28"/>
      <c r="N89" s="28"/>
      <c r="O89" s="28"/>
      <c r="P89" s="28"/>
      <c r="Q89" s="28"/>
      <c r="R89" s="28"/>
      <c r="S89" s="28"/>
      <c r="T89" s="28"/>
      <c r="U89" s="28"/>
      <c r="V89" s="28"/>
      <c r="W89" s="28"/>
      <c r="X89" s="28"/>
      <c r="Y89" s="28"/>
      <c r="Z89" s="28"/>
      <c r="AA89" s="28"/>
      <c r="AB89" s="28"/>
      <c r="AC89" s="28"/>
      <c r="AD89" s="28"/>
      <c r="AE89" s="28"/>
      <c r="AF89" s="28"/>
      <c r="AG89" s="28"/>
    </row>
    <row r="90" spans="2:33" s="77" customFormat="1" ht="15.75">
      <c r="B90" s="137">
        <v>2</v>
      </c>
      <c r="C90" s="248" t="s">
        <v>187</v>
      </c>
      <c r="D90" s="260"/>
      <c r="E90" s="135"/>
      <c r="F90" s="142"/>
      <c r="G90" s="136"/>
      <c r="K90" s="28"/>
      <c r="L90" s="28"/>
      <c r="M90" s="28"/>
      <c r="N90" s="28"/>
      <c r="O90" s="28"/>
      <c r="P90" s="28"/>
      <c r="Q90" s="28"/>
      <c r="R90" s="28"/>
      <c r="S90" s="28"/>
      <c r="T90" s="28"/>
      <c r="U90" s="28"/>
      <c r="V90" s="28"/>
      <c r="W90" s="28"/>
      <c r="X90" s="28"/>
      <c r="Y90" s="28"/>
      <c r="Z90" s="28"/>
      <c r="AA90" s="28"/>
      <c r="AB90" s="28"/>
      <c r="AC90" s="28"/>
      <c r="AD90" s="28"/>
      <c r="AE90" s="28"/>
      <c r="AF90" s="28"/>
      <c r="AG90" s="28"/>
    </row>
    <row r="91" spans="2:33" s="77" customFormat="1" ht="15.75">
      <c r="B91" s="137"/>
      <c r="C91" s="247" t="s">
        <v>5</v>
      </c>
      <c r="D91" s="260">
        <v>15</v>
      </c>
      <c r="E91" s="141"/>
      <c r="F91" s="142"/>
      <c r="G91" s="136"/>
      <c r="K91" s="28"/>
      <c r="L91" s="28"/>
      <c r="M91" s="28"/>
      <c r="N91" s="28"/>
      <c r="O91" s="28"/>
      <c r="P91" s="28"/>
      <c r="Q91" s="28"/>
      <c r="R91" s="28"/>
      <c r="S91" s="28"/>
      <c r="T91" s="28"/>
      <c r="U91" s="28"/>
      <c r="V91" s="28"/>
      <c r="W91" s="28"/>
      <c r="X91" s="28"/>
      <c r="Y91" s="28"/>
      <c r="Z91" s="28"/>
      <c r="AA91" s="28"/>
      <c r="AB91" s="28"/>
      <c r="AC91" s="28"/>
      <c r="AD91" s="28"/>
      <c r="AE91" s="28"/>
      <c r="AF91" s="28"/>
      <c r="AG91" s="28"/>
    </row>
    <row r="92" spans="2:33" s="77" customFormat="1" ht="15.75">
      <c r="B92" s="137"/>
      <c r="C92" s="247" t="s">
        <v>6</v>
      </c>
      <c r="D92" s="260"/>
      <c r="E92" s="135"/>
      <c r="F92" s="142"/>
      <c r="G92" s="136"/>
      <c r="K92" s="28"/>
      <c r="L92" s="28"/>
      <c r="M92" s="28"/>
      <c r="N92" s="28"/>
      <c r="O92" s="28"/>
      <c r="P92" s="28"/>
      <c r="Q92" s="28"/>
      <c r="R92" s="28"/>
      <c r="S92" s="28"/>
      <c r="T92" s="28"/>
      <c r="U92" s="28"/>
      <c r="V92" s="28"/>
      <c r="W92" s="28"/>
      <c r="X92" s="28"/>
      <c r="Y92" s="28"/>
      <c r="Z92" s="28"/>
      <c r="AA92" s="28"/>
      <c r="AB92" s="28"/>
      <c r="AC92" s="28"/>
      <c r="AD92" s="28"/>
      <c r="AE92" s="28"/>
      <c r="AF92" s="28"/>
      <c r="AG92" s="28"/>
    </row>
    <row r="93" spans="2:33" s="77" customFormat="1" ht="15.75">
      <c r="B93" s="137"/>
      <c r="C93" s="247" t="s">
        <v>389</v>
      </c>
      <c r="D93" s="260">
        <v>8</v>
      </c>
      <c r="E93" s="135"/>
      <c r="F93" s="142"/>
      <c r="G93" s="136"/>
      <c r="K93" s="28"/>
      <c r="L93" s="28"/>
      <c r="M93" s="28"/>
      <c r="N93" s="28"/>
      <c r="O93" s="28"/>
      <c r="P93" s="28"/>
      <c r="Q93" s="28"/>
      <c r="R93" s="28"/>
      <c r="S93" s="28"/>
      <c r="T93" s="28"/>
      <c r="U93" s="28"/>
      <c r="V93" s="28"/>
      <c r="W93" s="28"/>
      <c r="X93" s="28"/>
      <c r="Y93" s="28"/>
      <c r="Z93" s="28"/>
      <c r="AA93" s="28"/>
      <c r="AB93" s="28"/>
      <c r="AC93" s="28"/>
      <c r="AD93" s="28"/>
      <c r="AE93" s="28"/>
      <c r="AF93" s="28"/>
      <c r="AG93" s="28"/>
    </row>
    <row r="94" spans="2:33" s="77" customFormat="1" ht="15.75">
      <c r="B94" s="137"/>
      <c r="C94" s="247" t="s">
        <v>188</v>
      </c>
      <c r="D94" s="260">
        <f t="shared" ref="D94" si="2">D93+1</f>
        <v>9</v>
      </c>
      <c r="E94" s="141"/>
      <c r="F94" s="148"/>
      <c r="G94" s="136"/>
      <c r="K94" s="28"/>
      <c r="L94" s="28"/>
      <c r="M94" s="28"/>
      <c r="N94" s="28"/>
      <c r="O94" s="28"/>
      <c r="P94" s="28"/>
      <c r="Q94" s="28"/>
      <c r="R94" s="28"/>
      <c r="S94" s="28"/>
      <c r="T94" s="28"/>
      <c r="U94" s="28"/>
      <c r="V94" s="28"/>
      <c r="W94" s="28"/>
      <c r="X94" s="28"/>
      <c r="Y94" s="28"/>
      <c r="Z94" s="28"/>
      <c r="AA94" s="28"/>
      <c r="AB94" s="28"/>
      <c r="AC94" s="28"/>
      <c r="AD94" s="28"/>
      <c r="AE94" s="28"/>
      <c r="AF94" s="28"/>
      <c r="AG94" s="28"/>
    </row>
    <row r="95" spans="2:33" s="77" customFormat="1" ht="15.75">
      <c r="B95" s="137"/>
      <c r="C95" s="247" t="s">
        <v>189</v>
      </c>
      <c r="D95" s="260">
        <v>16</v>
      </c>
      <c r="E95" s="139"/>
      <c r="F95" s="142"/>
      <c r="G95" s="136"/>
      <c r="K95" s="28"/>
      <c r="L95" s="28"/>
      <c r="M95" s="28"/>
      <c r="N95" s="28"/>
      <c r="O95" s="28"/>
      <c r="P95" s="28"/>
      <c r="Q95" s="28"/>
      <c r="R95" s="28"/>
      <c r="S95" s="28"/>
      <c r="T95" s="28"/>
      <c r="U95" s="28"/>
      <c r="V95" s="28"/>
      <c r="W95" s="28"/>
      <c r="X95" s="28"/>
      <c r="Y95" s="28"/>
      <c r="Z95" s="28"/>
      <c r="AA95" s="28"/>
      <c r="AB95" s="28"/>
      <c r="AC95" s="28"/>
      <c r="AD95" s="28"/>
      <c r="AE95" s="28"/>
      <c r="AF95" s="28"/>
      <c r="AG95" s="28"/>
    </row>
    <row r="96" spans="2:33" s="77" customFormat="1" ht="15.75">
      <c r="B96" s="137"/>
      <c r="C96" s="247" t="s">
        <v>483</v>
      </c>
      <c r="D96" s="260">
        <f t="shared" ref="D96" si="3">D95+1</f>
        <v>17</v>
      </c>
      <c r="E96" s="135"/>
      <c r="F96" s="135"/>
      <c r="G96" s="136"/>
      <c r="K96" s="28"/>
      <c r="L96" s="28"/>
      <c r="M96" s="28"/>
      <c r="N96" s="28"/>
      <c r="O96" s="28"/>
      <c r="P96" s="28"/>
      <c r="Q96" s="28"/>
      <c r="R96" s="28"/>
      <c r="S96" s="28"/>
      <c r="T96" s="28"/>
      <c r="U96" s="28"/>
      <c r="V96" s="28"/>
      <c r="W96" s="28"/>
      <c r="X96" s="28"/>
      <c r="Y96" s="28"/>
      <c r="Z96" s="28"/>
      <c r="AA96" s="28"/>
      <c r="AB96" s="28"/>
      <c r="AC96" s="28"/>
      <c r="AD96" s="28"/>
      <c r="AE96" s="28"/>
      <c r="AF96" s="28"/>
      <c r="AG96" s="28"/>
    </row>
    <row r="97" spans="2:33" s="77" customFormat="1" ht="15.75">
      <c r="B97" s="137"/>
      <c r="C97" s="247" t="s">
        <v>190</v>
      </c>
      <c r="D97" s="260">
        <v>10</v>
      </c>
      <c r="E97" s="135"/>
      <c r="F97" s="142"/>
      <c r="G97" s="136"/>
      <c r="K97" s="28"/>
      <c r="L97" s="28"/>
      <c r="M97" s="28"/>
      <c r="N97" s="28"/>
      <c r="O97" s="28"/>
      <c r="P97" s="28"/>
      <c r="Q97" s="28"/>
      <c r="R97" s="28"/>
      <c r="S97" s="28"/>
      <c r="T97" s="28"/>
      <c r="U97" s="28"/>
      <c r="V97" s="28"/>
      <c r="W97" s="28"/>
      <c r="X97" s="28"/>
      <c r="Y97" s="28"/>
      <c r="Z97" s="28"/>
      <c r="AA97" s="28"/>
      <c r="AB97" s="28"/>
      <c r="AC97" s="28"/>
      <c r="AD97" s="28"/>
      <c r="AE97" s="28"/>
      <c r="AF97" s="28"/>
      <c r="AG97" s="28"/>
    </row>
    <row r="98" spans="2:33" s="77" customFormat="1" ht="15.75">
      <c r="B98" s="137"/>
      <c r="C98" s="247" t="s">
        <v>484</v>
      </c>
      <c r="D98" s="260">
        <v>11</v>
      </c>
      <c r="E98" s="135"/>
      <c r="F98" s="135"/>
      <c r="G98" s="136"/>
      <c r="K98" s="28"/>
      <c r="L98" s="28"/>
      <c r="M98" s="28"/>
      <c r="N98" s="28"/>
      <c r="O98" s="28"/>
      <c r="P98" s="28"/>
      <c r="Q98" s="28"/>
      <c r="R98" s="28"/>
      <c r="S98" s="28"/>
      <c r="T98" s="28"/>
      <c r="U98" s="28"/>
      <c r="V98" s="28"/>
      <c r="W98" s="28"/>
      <c r="X98" s="28"/>
      <c r="Y98" s="28"/>
      <c r="Z98" s="28"/>
      <c r="AA98" s="28"/>
      <c r="AB98" s="28"/>
      <c r="AC98" s="28"/>
      <c r="AD98" s="28"/>
      <c r="AE98" s="28"/>
      <c r="AF98" s="28"/>
      <c r="AG98" s="28"/>
    </row>
    <row r="99" spans="2:33" s="77" customFormat="1" ht="15.75">
      <c r="B99" s="137"/>
      <c r="C99" s="247" t="s">
        <v>485</v>
      </c>
      <c r="D99" s="260">
        <v>13</v>
      </c>
      <c r="E99" s="135"/>
      <c r="F99" s="135"/>
      <c r="G99" s="136"/>
      <c r="K99" s="28"/>
      <c r="L99" s="28"/>
      <c r="M99" s="28"/>
      <c r="N99" s="28"/>
      <c r="O99" s="28"/>
      <c r="P99" s="28"/>
      <c r="Q99" s="28"/>
      <c r="R99" s="28"/>
      <c r="S99" s="28"/>
      <c r="T99" s="28"/>
      <c r="U99" s="28"/>
      <c r="V99" s="28"/>
      <c r="W99" s="28"/>
      <c r="X99" s="28"/>
      <c r="Y99" s="28"/>
      <c r="Z99" s="28"/>
      <c r="AA99" s="28"/>
      <c r="AB99" s="28"/>
      <c r="AC99" s="28"/>
      <c r="AD99" s="28"/>
      <c r="AE99" s="28"/>
      <c r="AF99" s="28"/>
      <c r="AG99" s="28"/>
    </row>
    <row r="100" spans="2:33" s="77" customFormat="1" ht="15.75">
      <c r="B100" s="137"/>
      <c r="C100" s="247" t="s">
        <v>191</v>
      </c>
      <c r="D100" s="260">
        <f t="shared" ref="D100" si="4">D99+1</f>
        <v>14</v>
      </c>
      <c r="E100" s="135"/>
      <c r="F100" s="135"/>
      <c r="G100" s="136"/>
      <c r="K100" s="28"/>
      <c r="L100" s="28"/>
      <c r="M100" s="28"/>
      <c r="N100" s="28"/>
      <c r="O100" s="28"/>
      <c r="P100" s="28"/>
      <c r="Q100" s="28"/>
      <c r="R100" s="28"/>
      <c r="S100" s="28"/>
      <c r="T100" s="28"/>
      <c r="U100" s="28"/>
      <c r="V100" s="28"/>
      <c r="W100" s="28"/>
      <c r="X100" s="28"/>
      <c r="Y100" s="28"/>
      <c r="Z100" s="28"/>
      <c r="AA100" s="28"/>
      <c r="AB100" s="28"/>
      <c r="AC100" s="28"/>
      <c r="AD100" s="28"/>
      <c r="AE100" s="28"/>
      <c r="AF100" s="28"/>
      <c r="AG100" s="28"/>
    </row>
    <row r="101" spans="2:33" s="77" customFormat="1" ht="15.75">
      <c r="B101" s="137"/>
      <c r="C101" s="247"/>
      <c r="D101" s="134"/>
      <c r="E101" s="135"/>
      <c r="F101" s="142"/>
      <c r="G101" s="136"/>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row>
    <row r="102" spans="2:33" s="77" customFormat="1" ht="15.75">
      <c r="B102" s="137"/>
      <c r="C102" s="247"/>
      <c r="D102" s="134"/>
      <c r="E102" s="149">
        <f>SUM(E91:E100)</f>
        <v>0</v>
      </c>
      <c r="F102" s="150">
        <f>SUM(F91:F100)</f>
        <v>0</v>
      </c>
      <c r="G102" s="147">
        <f>E102+F102</f>
        <v>0</v>
      </c>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row>
    <row r="103" spans="2:33" s="77" customFormat="1" ht="15.75">
      <c r="B103" s="137"/>
      <c r="C103" s="247"/>
      <c r="D103" s="134"/>
      <c r="E103" s="145"/>
      <c r="F103" s="135"/>
      <c r="G103" s="147"/>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row>
    <row r="104" spans="2:33" s="77" customFormat="1" ht="15.75">
      <c r="B104" s="137"/>
      <c r="C104" s="151" t="s">
        <v>11</v>
      </c>
      <c r="D104" s="134"/>
      <c r="E104" s="149">
        <f>E89+E102</f>
        <v>0</v>
      </c>
      <c r="F104" s="149">
        <f>F89+F102</f>
        <v>0</v>
      </c>
      <c r="G104" s="147">
        <f>E104+F104</f>
        <v>0</v>
      </c>
      <c r="K104" s="28"/>
      <c r="L104" s="28"/>
      <c r="M104" s="28"/>
      <c r="N104" s="28"/>
      <c r="O104" s="28"/>
      <c r="P104" s="28"/>
      <c r="Q104" s="28"/>
      <c r="R104" s="28"/>
      <c r="S104" s="28"/>
      <c r="T104" s="28"/>
      <c r="U104" s="28"/>
      <c r="V104" s="28"/>
      <c r="W104" s="28"/>
      <c r="X104" s="28"/>
      <c r="Y104" s="28"/>
      <c r="Z104" s="28"/>
      <c r="AA104" s="28"/>
      <c r="AB104" s="28"/>
      <c r="AC104" s="28"/>
      <c r="AD104" s="28"/>
      <c r="AE104" s="28"/>
      <c r="AF104" s="28"/>
      <c r="AG104" s="28"/>
    </row>
    <row r="105" spans="2:33" s="77" customFormat="1" ht="15.75">
      <c r="B105" s="152"/>
      <c r="C105" s="153"/>
      <c r="D105" s="154"/>
      <c r="E105" s="155"/>
      <c r="F105" s="155"/>
      <c r="G105" s="156"/>
      <c r="K105" s="28"/>
      <c r="L105" s="28"/>
      <c r="M105" s="28"/>
      <c r="N105" s="28"/>
      <c r="O105" s="28"/>
      <c r="P105" s="28"/>
      <c r="Q105" s="28"/>
      <c r="R105" s="28"/>
      <c r="S105" s="28"/>
      <c r="T105" s="28"/>
      <c r="U105" s="28"/>
      <c r="V105" s="28"/>
      <c r="W105" s="28"/>
      <c r="X105" s="28"/>
      <c r="Y105" s="28"/>
      <c r="Z105" s="28"/>
      <c r="AA105" s="28"/>
      <c r="AB105" s="28"/>
      <c r="AC105" s="28"/>
      <c r="AD105" s="28"/>
      <c r="AE105" s="28"/>
      <c r="AF105" s="28"/>
      <c r="AG105" s="28"/>
    </row>
    <row r="106" spans="2:33" s="77" customFormat="1" ht="15.75">
      <c r="B106" s="132" t="s">
        <v>192</v>
      </c>
      <c r="C106" s="248" t="s">
        <v>193</v>
      </c>
      <c r="D106" s="134"/>
      <c r="E106" s="135"/>
      <c r="F106" s="135"/>
      <c r="G106" s="136"/>
      <c r="K106" s="28"/>
      <c r="L106" s="28"/>
      <c r="M106" s="28"/>
      <c r="N106" s="28"/>
      <c r="O106" s="28"/>
      <c r="P106" s="28"/>
      <c r="Q106" s="28"/>
      <c r="R106" s="28"/>
      <c r="S106" s="28"/>
      <c r="T106" s="28"/>
      <c r="U106" s="28"/>
      <c r="V106" s="28"/>
      <c r="W106" s="28"/>
      <c r="X106" s="28"/>
      <c r="Y106" s="28"/>
      <c r="Z106" s="28"/>
      <c r="AA106" s="28"/>
      <c r="AB106" s="28"/>
      <c r="AC106" s="28"/>
      <c r="AD106" s="28"/>
      <c r="AE106" s="28"/>
      <c r="AF106" s="28"/>
      <c r="AG106" s="28"/>
    </row>
    <row r="107" spans="2:33" s="77" customFormat="1" ht="15.75">
      <c r="B107" s="137"/>
      <c r="C107" s="247"/>
      <c r="D107" s="134"/>
      <c r="E107" s="135"/>
      <c r="F107" s="135"/>
      <c r="G107" s="136"/>
      <c r="K107" s="28"/>
      <c r="L107" s="28"/>
      <c r="M107" s="28"/>
      <c r="N107" s="28"/>
      <c r="O107" s="28"/>
      <c r="P107" s="28"/>
      <c r="Q107" s="28"/>
      <c r="R107" s="28"/>
      <c r="S107" s="28"/>
      <c r="T107" s="28"/>
      <c r="U107" s="28"/>
      <c r="V107" s="28"/>
      <c r="W107" s="28"/>
      <c r="X107" s="28"/>
      <c r="Y107" s="28"/>
      <c r="Z107" s="28"/>
      <c r="AA107" s="28"/>
      <c r="AB107" s="28"/>
      <c r="AC107" s="28"/>
      <c r="AD107" s="28"/>
      <c r="AE107" s="28"/>
      <c r="AF107" s="28"/>
      <c r="AG107" s="28"/>
    </row>
    <row r="108" spans="2:33" s="77" customFormat="1" ht="15.75">
      <c r="B108" s="157"/>
      <c r="C108" s="248" t="s">
        <v>7</v>
      </c>
      <c r="D108" s="134"/>
      <c r="E108" s="135"/>
      <c r="F108" s="135"/>
      <c r="G108" s="136"/>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row>
    <row r="109" spans="2:33" s="77" customFormat="1" ht="15.75">
      <c r="B109" s="157"/>
      <c r="C109" s="247" t="s">
        <v>194</v>
      </c>
      <c r="D109" s="260">
        <v>18</v>
      </c>
      <c r="E109" s="158"/>
      <c r="F109" s="135"/>
      <c r="G109" s="136"/>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row>
    <row r="110" spans="2:33" s="77" customFormat="1" ht="15.75">
      <c r="B110" s="157"/>
      <c r="C110" s="247" t="s">
        <v>195</v>
      </c>
      <c r="D110" s="260">
        <f>+D109+1</f>
        <v>19</v>
      </c>
      <c r="E110" s="135"/>
      <c r="F110" s="135"/>
      <c r="G110" s="136"/>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row>
    <row r="111" spans="2:33" s="77" customFormat="1" ht="15.75">
      <c r="B111" s="157"/>
      <c r="C111" s="247"/>
      <c r="D111" s="134"/>
      <c r="E111" s="135"/>
      <c r="F111" s="135"/>
      <c r="G111" s="136"/>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row>
    <row r="112" spans="2:33" s="77" customFormat="1" ht="15.75">
      <c r="B112" s="137"/>
      <c r="C112" s="247"/>
      <c r="D112" s="134"/>
      <c r="E112" s="159">
        <f>SUM(E109:E110)</f>
        <v>0</v>
      </c>
      <c r="F112" s="159">
        <f>F109+F110</f>
        <v>0</v>
      </c>
      <c r="G112" s="160">
        <f>G109+G110</f>
        <v>0</v>
      </c>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row>
    <row r="113" spans="2:33" s="77" customFormat="1" ht="15.75">
      <c r="B113" s="137"/>
      <c r="C113" s="248" t="s">
        <v>196</v>
      </c>
      <c r="D113" s="134"/>
      <c r="E113" s="159"/>
      <c r="F113" s="159"/>
      <c r="G113" s="160"/>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row>
    <row r="114" spans="2:33" s="77" customFormat="1" ht="15.75">
      <c r="B114" s="137"/>
      <c r="C114" s="247"/>
      <c r="D114" s="134"/>
      <c r="E114" s="135"/>
      <c r="F114" s="135"/>
      <c r="G114" s="136"/>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row>
    <row r="115" spans="2:33" s="77" customFormat="1" ht="15.75">
      <c r="B115" s="161">
        <f>+B108+1</f>
        <v>1</v>
      </c>
      <c r="C115" s="248" t="s">
        <v>197</v>
      </c>
      <c r="D115" s="134"/>
      <c r="E115" s="135"/>
      <c r="F115" s="135"/>
      <c r="G115" s="136"/>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row>
    <row r="116" spans="2:33" s="77" customFormat="1" ht="15.75">
      <c r="B116" s="161"/>
      <c r="C116" s="247" t="s">
        <v>9</v>
      </c>
      <c r="D116" s="134"/>
      <c r="E116" s="135"/>
      <c r="F116" s="135"/>
      <c r="G116" s="136"/>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row>
    <row r="117" spans="2:33" s="77" customFormat="1" ht="15.75">
      <c r="B117" s="161"/>
      <c r="C117" s="247" t="s">
        <v>390</v>
      </c>
      <c r="D117" s="260">
        <f>D110+1</f>
        <v>20</v>
      </c>
      <c r="E117" s="135"/>
      <c r="F117" s="135"/>
      <c r="G117" s="136"/>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row>
    <row r="118" spans="2:33" s="77" customFormat="1" ht="15.75">
      <c r="B118" s="161"/>
      <c r="C118" s="247" t="s">
        <v>391</v>
      </c>
      <c r="D118" s="260">
        <f t="shared" ref="D118:D120" si="5">+D117+1</f>
        <v>21</v>
      </c>
      <c r="E118" s="135"/>
      <c r="F118" s="135"/>
      <c r="G118" s="136"/>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row>
    <row r="119" spans="2:33" s="77" customFormat="1" ht="15.75">
      <c r="B119" s="161"/>
      <c r="C119" s="162" t="s">
        <v>487</v>
      </c>
      <c r="D119" s="260">
        <f t="shared" si="5"/>
        <v>22</v>
      </c>
      <c r="E119" s="135"/>
      <c r="F119" s="135"/>
      <c r="G119" s="136"/>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row>
    <row r="120" spans="2:33" s="77" customFormat="1" ht="15.75">
      <c r="B120" s="161"/>
      <c r="C120" s="247" t="s">
        <v>488</v>
      </c>
      <c r="D120" s="260">
        <f t="shared" si="5"/>
        <v>23</v>
      </c>
      <c r="E120" s="135"/>
      <c r="F120" s="135"/>
      <c r="G120" s="136"/>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row>
    <row r="121" spans="2:33" s="77" customFormat="1" ht="15.75">
      <c r="B121" s="161"/>
      <c r="C121" s="247" t="s">
        <v>199</v>
      </c>
      <c r="D121" s="260">
        <v>12</v>
      </c>
      <c r="E121" s="141"/>
      <c r="F121" s="141"/>
      <c r="G121" s="136"/>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row>
    <row r="122" spans="2:33" s="77" customFormat="1" ht="15.75">
      <c r="B122" s="161"/>
      <c r="C122" s="247" t="s">
        <v>491</v>
      </c>
      <c r="D122" s="260">
        <f t="shared" ref="D122" si="6">+D121+1</f>
        <v>13</v>
      </c>
      <c r="E122" s="141"/>
      <c r="F122" s="141"/>
      <c r="G122" s="136"/>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row>
    <row r="123" spans="2:33" s="77" customFormat="1" ht="15.75">
      <c r="B123" s="161"/>
      <c r="C123" s="247" t="s">
        <v>489</v>
      </c>
      <c r="D123" s="260">
        <v>24</v>
      </c>
      <c r="E123" s="135"/>
      <c r="F123" s="141"/>
      <c r="G123" s="136"/>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row>
    <row r="124" spans="2:33" s="77" customFormat="1" ht="15.75">
      <c r="B124" s="137"/>
      <c r="C124" s="242"/>
      <c r="D124" s="134"/>
      <c r="E124" s="145"/>
      <c r="F124" s="145"/>
      <c r="G124" s="147"/>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row>
    <row r="125" spans="2:33" s="77" customFormat="1" ht="15.75">
      <c r="B125" s="137"/>
      <c r="C125" s="247"/>
      <c r="D125" s="134"/>
      <c r="E125" s="145">
        <f>SUM(E117:E121)</f>
        <v>0</v>
      </c>
      <c r="F125" s="145">
        <f>SUM(F117:F124)</f>
        <v>0</v>
      </c>
      <c r="G125" s="147">
        <f>SUM(G117:G121)</f>
        <v>0</v>
      </c>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row>
    <row r="126" spans="2:33" s="77" customFormat="1" ht="15.75">
      <c r="B126" s="161">
        <f>B115+1</f>
        <v>2</v>
      </c>
      <c r="C126" s="248" t="s">
        <v>10</v>
      </c>
      <c r="D126" s="134"/>
      <c r="E126" s="135"/>
      <c r="F126" s="141"/>
      <c r="G126" s="136"/>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row>
    <row r="127" spans="2:33" s="77" customFormat="1" ht="15.75">
      <c r="B127" s="161"/>
      <c r="C127" s="247" t="s">
        <v>9</v>
      </c>
      <c r="D127" s="134"/>
      <c r="E127" s="135"/>
      <c r="F127" s="141"/>
      <c r="G127" s="136"/>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row>
    <row r="128" spans="2:33" s="77" customFormat="1" ht="15.75">
      <c r="B128" s="161"/>
      <c r="C128" s="247" t="s">
        <v>200</v>
      </c>
      <c r="D128" s="260">
        <f>D117</f>
        <v>20</v>
      </c>
      <c r="E128" s="141"/>
      <c r="F128" s="141"/>
      <c r="G128" s="136"/>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row>
    <row r="129" spans="1:33" s="77" customFormat="1" ht="15.75">
      <c r="B129" s="161"/>
      <c r="C129" s="247" t="s">
        <v>198</v>
      </c>
      <c r="D129" s="260">
        <f>D128+1</f>
        <v>21</v>
      </c>
      <c r="E129" s="141"/>
      <c r="F129" s="141"/>
      <c r="G129" s="136"/>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row>
    <row r="130" spans="1:33" s="77" customFormat="1" ht="15.75">
      <c r="B130" s="161"/>
      <c r="C130" s="162" t="s">
        <v>492</v>
      </c>
      <c r="D130" s="260">
        <f>D129+1</f>
        <v>22</v>
      </c>
      <c r="E130" s="135"/>
      <c r="F130" s="135"/>
      <c r="G130" s="136"/>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row>
    <row r="131" spans="1:33" s="77" customFormat="1" ht="15.75">
      <c r="B131" s="161"/>
      <c r="C131" s="247" t="s">
        <v>43</v>
      </c>
      <c r="D131" s="260">
        <f>D130+1</f>
        <v>23</v>
      </c>
      <c r="E131" s="141"/>
      <c r="F131" s="141"/>
      <c r="G131" s="136"/>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row>
    <row r="132" spans="1:33" s="77" customFormat="1" ht="15.75">
      <c r="B132" s="161"/>
      <c r="C132" s="247" t="s">
        <v>493</v>
      </c>
      <c r="D132" s="260">
        <v>13</v>
      </c>
      <c r="E132" s="135"/>
      <c r="F132" s="135"/>
      <c r="G132" s="136"/>
      <c r="K132" s="28"/>
      <c r="L132" s="28"/>
      <c r="M132" s="28"/>
      <c r="N132" s="28"/>
      <c r="O132" s="28"/>
      <c r="P132" s="28"/>
      <c r="Q132" s="28"/>
      <c r="R132" s="28"/>
      <c r="S132" s="28"/>
      <c r="T132" s="28"/>
      <c r="U132" s="28"/>
      <c r="V132" s="28"/>
      <c r="W132" s="28"/>
      <c r="X132" s="28"/>
      <c r="Y132" s="28"/>
      <c r="Z132" s="28"/>
      <c r="AA132" s="28"/>
      <c r="AB132" s="28"/>
      <c r="AC132" s="28"/>
      <c r="AD132" s="28"/>
      <c r="AE132" s="28"/>
      <c r="AF132" s="28"/>
      <c r="AG132" s="28"/>
    </row>
    <row r="133" spans="1:33" s="77" customFormat="1" ht="15.75">
      <c r="B133" s="137"/>
      <c r="C133" s="247" t="s">
        <v>490</v>
      </c>
      <c r="D133" s="260">
        <v>24</v>
      </c>
      <c r="E133" s="145"/>
      <c r="F133" s="145"/>
      <c r="G133" s="147"/>
      <c r="K133" s="28"/>
      <c r="L133" s="28"/>
      <c r="M133" s="28"/>
      <c r="N133" s="28"/>
      <c r="O133" s="28"/>
      <c r="P133" s="28"/>
      <c r="Q133" s="28"/>
      <c r="R133" s="28"/>
      <c r="S133" s="28"/>
      <c r="T133" s="28"/>
      <c r="U133" s="28"/>
      <c r="V133" s="28"/>
      <c r="W133" s="28"/>
      <c r="X133" s="28"/>
      <c r="Y133" s="28"/>
      <c r="Z133" s="28"/>
      <c r="AA133" s="28"/>
      <c r="AB133" s="28"/>
      <c r="AC133" s="28"/>
      <c r="AD133" s="28"/>
      <c r="AE133" s="28"/>
      <c r="AF133" s="28"/>
      <c r="AG133" s="28"/>
    </row>
    <row r="134" spans="1:33" s="77" customFormat="1" ht="15.75">
      <c r="B134" s="137"/>
      <c r="C134" s="247"/>
      <c r="D134" s="163"/>
      <c r="E134" s="145">
        <f>SUM(E129:E132)</f>
        <v>0</v>
      </c>
      <c r="F134" s="159">
        <f>SUM(F129:F132)</f>
        <v>0</v>
      </c>
      <c r="G134" s="160">
        <f>SUM(G129:G132)</f>
        <v>0</v>
      </c>
      <c r="K134" s="28"/>
      <c r="L134" s="28"/>
      <c r="M134" s="28"/>
      <c r="N134" s="28"/>
      <c r="O134" s="28"/>
      <c r="P134" s="28"/>
      <c r="Q134" s="28"/>
      <c r="R134" s="28"/>
      <c r="S134" s="28"/>
      <c r="T134" s="28"/>
      <c r="U134" s="28"/>
      <c r="V134" s="28"/>
      <c r="W134" s="28"/>
      <c r="X134" s="28"/>
      <c r="Y134" s="28"/>
      <c r="Z134" s="28"/>
      <c r="AA134" s="28"/>
      <c r="AB134" s="28"/>
      <c r="AC134" s="28"/>
      <c r="AD134" s="28"/>
      <c r="AE134" s="28"/>
      <c r="AF134" s="28"/>
      <c r="AG134" s="28"/>
    </row>
    <row r="135" spans="1:33" s="77" customFormat="1" ht="15.75">
      <c r="B135" s="132"/>
      <c r="C135" s="248"/>
      <c r="D135" s="163"/>
      <c r="E135" s="145"/>
      <c r="F135" s="145"/>
      <c r="G135" s="147"/>
      <c r="K135" s="28"/>
      <c r="L135" s="28"/>
      <c r="M135" s="28"/>
      <c r="N135" s="28"/>
      <c r="O135" s="28"/>
      <c r="P135" s="28"/>
      <c r="Q135" s="28"/>
      <c r="R135" s="28"/>
      <c r="S135" s="28"/>
      <c r="T135" s="28"/>
      <c r="U135" s="28"/>
      <c r="V135" s="28"/>
      <c r="W135" s="28"/>
      <c r="X135" s="28"/>
      <c r="Y135" s="28"/>
      <c r="Z135" s="28"/>
      <c r="AA135" s="28"/>
      <c r="AB135" s="28"/>
      <c r="AC135" s="28"/>
      <c r="AD135" s="28"/>
      <c r="AE135" s="28"/>
      <c r="AF135" s="28"/>
      <c r="AG135" s="28"/>
    </row>
    <row r="136" spans="1:33" s="77" customFormat="1" ht="16.5" thickBot="1">
      <c r="B136" s="164"/>
      <c r="C136" s="165" t="s">
        <v>11</v>
      </c>
      <c r="D136" s="166"/>
      <c r="E136" s="167">
        <f>E112+E125+E134</f>
        <v>0</v>
      </c>
      <c r="F136" s="168">
        <v>0</v>
      </c>
      <c r="G136" s="169">
        <f>G112+G125+G134</f>
        <v>0</v>
      </c>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row>
    <row r="137" spans="1:33" s="77" customFormat="1" ht="15.75">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row>
    <row r="138" spans="1:33" s="77" customFormat="1" ht="15.75">
      <c r="A138" s="57">
        <f>A71+0.1</f>
        <v>36.300000000000004</v>
      </c>
      <c r="B138" s="240" t="s">
        <v>503</v>
      </c>
      <c r="C138" s="240"/>
      <c r="D138" s="240"/>
      <c r="E138" s="240"/>
      <c r="F138" s="240"/>
      <c r="G138" s="240"/>
      <c r="K138" s="28"/>
      <c r="L138" s="28"/>
      <c r="M138" s="28"/>
      <c r="N138" s="28"/>
      <c r="O138" s="28"/>
      <c r="P138" s="28"/>
      <c r="Q138" s="28"/>
      <c r="R138" s="28"/>
      <c r="S138" s="28"/>
      <c r="T138" s="28"/>
      <c r="U138" s="28"/>
      <c r="V138" s="28"/>
      <c r="W138" s="28"/>
      <c r="X138" s="28"/>
      <c r="Y138" s="28"/>
      <c r="Z138" s="28"/>
      <c r="AA138" s="28"/>
      <c r="AB138" s="28"/>
      <c r="AC138" s="28"/>
      <c r="AD138" s="28"/>
      <c r="AE138" s="28"/>
      <c r="AF138" s="28"/>
      <c r="AG138" s="28"/>
    </row>
    <row r="139" spans="1:33" s="77" customFormat="1" ht="16.5" thickBot="1">
      <c r="K139" s="28"/>
      <c r="L139" s="28"/>
      <c r="M139" s="28"/>
      <c r="N139" s="28"/>
      <c r="O139" s="28"/>
      <c r="P139" s="28"/>
      <c r="Q139" s="28"/>
      <c r="R139" s="28"/>
      <c r="S139" s="28"/>
      <c r="T139" s="28"/>
      <c r="U139" s="28"/>
      <c r="V139" s="28"/>
      <c r="W139" s="28"/>
      <c r="X139" s="28"/>
      <c r="Y139" s="28"/>
      <c r="Z139" s="28"/>
      <c r="AA139" s="28"/>
      <c r="AB139" s="28"/>
      <c r="AC139" s="28"/>
      <c r="AD139" s="28"/>
      <c r="AE139" s="28"/>
      <c r="AF139" s="28"/>
      <c r="AG139" s="28"/>
    </row>
    <row r="140" spans="1:33" s="77" customFormat="1" ht="31.5">
      <c r="B140" s="953" t="s">
        <v>0</v>
      </c>
      <c r="C140" s="954"/>
      <c r="D140" s="31" t="s">
        <v>1</v>
      </c>
      <c r="E140" s="31" t="s">
        <v>291</v>
      </c>
      <c r="F140" s="92" t="s">
        <v>46</v>
      </c>
      <c r="G140" s="91" t="s">
        <v>202</v>
      </c>
      <c r="K140" s="28"/>
      <c r="L140" s="28"/>
      <c r="M140" s="28"/>
      <c r="N140" s="28"/>
      <c r="O140" s="28"/>
      <c r="P140" s="28"/>
      <c r="Q140" s="28"/>
      <c r="R140" s="28"/>
      <c r="S140" s="28"/>
      <c r="T140" s="28"/>
      <c r="U140" s="28"/>
      <c r="V140" s="28"/>
      <c r="W140" s="28"/>
      <c r="X140" s="28"/>
      <c r="Y140" s="28"/>
      <c r="Z140" s="28"/>
      <c r="AA140" s="28"/>
      <c r="AB140" s="28"/>
      <c r="AC140" s="28"/>
      <c r="AD140" s="28"/>
      <c r="AE140" s="28"/>
      <c r="AF140" s="28"/>
      <c r="AG140" s="28"/>
    </row>
    <row r="141" spans="1:33" s="77" customFormat="1" ht="15.75">
      <c r="B141" s="170"/>
      <c r="C141" s="171" t="s">
        <v>27</v>
      </c>
      <c r="D141" s="172"/>
      <c r="E141" s="173"/>
      <c r="F141" s="116"/>
      <c r="G141" s="174"/>
      <c r="K141" s="28"/>
      <c r="L141" s="28"/>
      <c r="M141" s="28"/>
      <c r="N141" s="28"/>
      <c r="O141" s="28"/>
      <c r="P141" s="28"/>
      <c r="Q141" s="28"/>
      <c r="R141" s="28"/>
      <c r="S141" s="28"/>
      <c r="T141" s="28"/>
      <c r="U141" s="28"/>
      <c r="V141" s="28"/>
      <c r="W141" s="28"/>
      <c r="X141" s="28"/>
      <c r="Y141" s="28"/>
      <c r="Z141" s="28"/>
      <c r="AA141" s="28"/>
      <c r="AB141" s="28"/>
      <c r="AC141" s="28"/>
      <c r="AD141" s="28"/>
      <c r="AE141" s="28"/>
      <c r="AF141" s="28"/>
      <c r="AG141" s="28"/>
    </row>
    <row r="142" spans="1:33" s="77" customFormat="1" ht="15.75">
      <c r="B142" s="175" t="s">
        <v>28</v>
      </c>
      <c r="C142" s="105" t="s">
        <v>14</v>
      </c>
      <c r="D142" s="172">
        <v>25</v>
      </c>
      <c r="E142" s="173"/>
      <c r="F142" s="173"/>
      <c r="G142" s="176"/>
      <c r="K142" s="28"/>
      <c r="L142" s="28"/>
      <c r="M142" s="28"/>
      <c r="N142" s="28"/>
      <c r="O142" s="28"/>
      <c r="P142" s="28"/>
      <c r="Q142" s="28"/>
      <c r="R142" s="28"/>
      <c r="S142" s="28"/>
      <c r="T142" s="28"/>
      <c r="U142" s="28"/>
      <c r="V142" s="28"/>
      <c r="W142" s="28"/>
      <c r="X142" s="28"/>
      <c r="Y142" s="28"/>
      <c r="Z142" s="28"/>
      <c r="AA142" s="28"/>
      <c r="AB142" s="28"/>
      <c r="AC142" s="28"/>
      <c r="AD142" s="28"/>
      <c r="AE142" s="28"/>
      <c r="AF142" s="28"/>
      <c r="AG142" s="28"/>
    </row>
    <row r="143" spans="1:33" s="77" customFormat="1" ht="15.75">
      <c r="B143" s="175" t="s">
        <v>29</v>
      </c>
      <c r="C143" s="105" t="s">
        <v>15</v>
      </c>
      <c r="D143" s="172">
        <f>+D142+1</f>
        <v>26</v>
      </c>
      <c r="E143" s="173"/>
      <c r="F143" s="173"/>
      <c r="G143" s="176"/>
      <c r="K143" s="28"/>
      <c r="L143" s="28"/>
      <c r="M143" s="28"/>
      <c r="N143" s="28"/>
      <c r="O143" s="28"/>
      <c r="P143" s="28"/>
      <c r="Q143" s="28"/>
      <c r="R143" s="28"/>
      <c r="S143" s="28"/>
      <c r="T143" s="28"/>
      <c r="U143" s="28"/>
      <c r="V143" s="28"/>
      <c r="W143" s="28"/>
      <c r="X143" s="28"/>
      <c r="Y143" s="28"/>
      <c r="Z143" s="28"/>
      <c r="AA143" s="28"/>
      <c r="AB143" s="28"/>
      <c r="AC143" s="28"/>
      <c r="AD143" s="28"/>
      <c r="AE143" s="28"/>
      <c r="AF143" s="28"/>
      <c r="AG143" s="28"/>
    </row>
    <row r="144" spans="1:33" s="77" customFormat="1" ht="15.75">
      <c r="B144" s="177"/>
      <c r="C144" s="178" t="s">
        <v>495</v>
      </c>
      <c r="D144" s="105"/>
      <c r="E144" s="179"/>
      <c r="F144" s="179"/>
      <c r="G144" s="180"/>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row>
    <row r="145" spans="2:33" s="77" customFormat="1" ht="15.75">
      <c r="B145" s="170"/>
      <c r="C145" s="171" t="s">
        <v>12</v>
      </c>
      <c r="D145" s="105"/>
      <c r="E145" s="105"/>
      <c r="F145" s="105"/>
      <c r="G145" s="181"/>
      <c r="K145" s="28"/>
      <c r="L145" s="28"/>
      <c r="M145" s="28"/>
      <c r="N145" s="28"/>
      <c r="O145" s="28"/>
      <c r="P145" s="28"/>
      <c r="Q145" s="28"/>
      <c r="R145" s="28"/>
      <c r="S145" s="28"/>
      <c r="T145" s="28"/>
      <c r="U145" s="28"/>
      <c r="V145" s="28"/>
      <c r="W145" s="28"/>
      <c r="X145" s="28"/>
      <c r="Y145" s="28"/>
      <c r="Z145" s="28"/>
      <c r="AA145" s="28"/>
      <c r="AB145" s="28"/>
      <c r="AC145" s="28"/>
      <c r="AD145" s="28"/>
      <c r="AE145" s="28"/>
      <c r="AF145" s="28"/>
      <c r="AG145" s="28"/>
    </row>
    <row r="146" spans="2:33" s="77" customFormat="1" ht="15.75">
      <c r="B146" s="175" t="s">
        <v>28</v>
      </c>
      <c r="C146" s="182" t="s">
        <v>292</v>
      </c>
      <c r="D146" s="172">
        <v>27</v>
      </c>
      <c r="E146" s="105"/>
      <c r="F146" s="105"/>
      <c r="G146" s="181"/>
      <c r="K146" s="28"/>
      <c r="L146" s="28"/>
      <c r="M146" s="28"/>
      <c r="N146" s="28"/>
      <c r="O146" s="28"/>
      <c r="P146" s="28"/>
      <c r="Q146" s="28"/>
      <c r="R146" s="28"/>
      <c r="S146" s="28"/>
      <c r="T146" s="28"/>
      <c r="U146" s="28"/>
      <c r="V146" s="28"/>
      <c r="W146" s="28"/>
      <c r="X146" s="28"/>
      <c r="Y146" s="28"/>
      <c r="Z146" s="28"/>
      <c r="AA146" s="28"/>
      <c r="AB146" s="28"/>
      <c r="AC146" s="28"/>
      <c r="AD146" s="28"/>
      <c r="AE146" s="28"/>
      <c r="AF146" s="28"/>
      <c r="AG146" s="28"/>
    </row>
    <row r="147" spans="2:33" s="77" customFormat="1" ht="16.5" customHeight="1">
      <c r="B147" s="175" t="s">
        <v>29</v>
      </c>
      <c r="C147" s="182" t="s">
        <v>45</v>
      </c>
      <c r="D147" s="172">
        <f t="shared" ref="D147:D152" si="7">+D146+1</f>
        <v>28</v>
      </c>
      <c r="E147" s="173"/>
      <c r="F147" s="173"/>
      <c r="G147" s="176"/>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row>
    <row r="148" spans="2:33" s="77" customFormat="1" ht="16.5" customHeight="1">
      <c r="B148" s="175" t="s">
        <v>30</v>
      </c>
      <c r="C148" s="183" t="s">
        <v>494</v>
      </c>
      <c r="D148" s="172">
        <f t="shared" si="7"/>
        <v>29</v>
      </c>
      <c r="E148" s="173"/>
      <c r="F148" s="173"/>
      <c r="G148" s="176"/>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row>
    <row r="149" spans="2:33" s="77" customFormat="1" ht="15.75">
      <c r="B149" s="175" t="s">
        <v>31</v>
      </c>
      <c r="C149" s="184" t="s">
        <v>16</v>
      </c>
      <c r="D149" s="172">
        <f t="shared" si="7"/>
        <v>30</v>
      </c>
      <c r="E149" s="173"/>
      <c r="F149" s="173"/>
      <c r="G149" s="176"/>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row>
    <row r="150" spans="2:33" s="77" customFormat="1" ht="15.75">
      <c r="B150" s="175" t="s">
        <v>32</v>
      </c>
      <c r="C150" s="184" t="s">
        <v>17</v>
      </c>
      <c r="D150" s="172">
        <f t="shared" si="7"/>
        <v>31</v>
      </c>
      <c r="E150" s="173"/>
      <c r="F150" s="173"/>
      <c r="G150" s="176"/>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row>
    <row r="151" spans="2:33" s="77" customFormat="1" ht="15.75">
      <c r="B151" s="175" t="s">
        <v>44</v>
      </c>
      <c r="C151" s="184" t="s">
        <v>18</v>
      </c>
      <c r="D151" s="172">
        <f t="shared" si="7"/>
        <v>32</v>
      </c>
      <c r="E151" s="173"/>
      <c r="F151" s="173"/>
      <c r="G151" s="176"/>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row>
    <row r="152" spans="2:33" s="77" customFormat="1" ht="15.75">
      <c r="B152" s="175" t="s">
        <v>293</v>
      </c>
      <c r="C152" s="184" t="s">
        <v>19</v>
      </c>
      <c r="D152" s="172">
        <f t="shared" si="7"/>
        <v>33</v>
      </c>
      <c r="E152" s="173"/>
      <c r="F152" s="173"/>
      <c r="G152" s="176"/>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row>
    <row r="153" spans="2:33" s="77" customFormat="1" ht="15.75">
      <c r="B153" s="177"/>
      <c r="C153" s="178" t="s">
        <v>496</v>
      </c>
      <c r="D153" s="105"/>
      <c r="E153" s="185"/>
      <c r="F153" s="185"/>
      <c r="G153" s="186"/>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row>
    <row r="154" spans="2:33" s="77" customFormat="1" ht="15.75">
      <c r="B154" s="170"/>
      <c r="C154" s="250" t="s">
        <v>497</v>
      </c>
      <c r="D154" s="105"/>
      <c r="E154" s="173"/>
      <c r="F154" s="173"/>
      <c r="G154" s="176"/>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row>
    <row r="155" spans="2:33" s="77" customFormat="1" ht="15.75">
      <c r="B155" s="177"/>
      <c r="C155" s="105" t="s">
        <v>20</v>
      </c>
      <c r="D155" s="172">
        <v>34</v>
      </c>
      <c r="E155" s="105"/>
      <c r="F155" s="105"/>
      <c r="G155" s="181"/>
      <c r="K155" s="28"/>
      <c r="L155" s="28"/>
      <c r="M155" s="28"/>
      <c r="N155" s="28"/>
      <c r="O155" s="28"/>
      <c r="P155" s="28"/>
      <c r="Q155" s="28"/>
      <c r="R155" s="28"/>
      <c r="S155" s="28"/>
      <c r="T155" s="28"/>
      <c r="U155" s="28"/>
      <c r="V155" s="28"/>
      <c r="W155" s="28"/>
      <c r="X155" s="28"/>
      <c r="Y155" s="28"/>
      <c r="Z155" s="28"/>
      <c r="AA155" s="28"/>
      <c r="AB155" s="28"/>
      <c r="AC155" s="28"/>
      <c r="AD155" s="28"/>
      <c r="AE155" s="28"/>
      <c r="AF155" s="28"/>
      <c r="AG155" s="28"/>
    </row>
    <row r="156" spans="2:33" s="77" customFormat="1" ht="15.75">
      <c r="B156" s="170"/>
      <c r="C156" s="188" t="s">
        <v>33</v>
      </c>
      <c r="D156" s="105"/>
      <c r="E156" s="173"/>
      <c r="F156" s="173"/>
      <c r="G156" s="176"/>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row>
    <row r="157" spans="2:33" s="77" customFormat="1" ht="36" customHeight="1">
      <c r="B157" s="177"/>
      <c r="C157" s="263" t="s">
        <v>39</v>
      </c>
      <c r="D157" s="190">
        <v>35</v>
      </c>
      <c r="E157" s="173"/>
      <c r="F157" s="173"/>
      <c r="G157" s="176"/>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row>
    <row r="158" spans="2:33" s="77" customFormat="1" ht="15.75">
      <c r="B158" s="170"/>
      <c r="C158" s="191" t="s">
        <v>41</v>
      </c>
      <c r="D158" s="105"/>
      <c r="E158" s="173"/>
      <c r="F158" s="173"/>
      <c r="G158" s="176"/>
      <c r="K158" s="28"/>
      <c r="L158" s="28"/>
      <c r="M158" s="28"/>
      <c r="N158" s="28"/>
      <c r="O158" s="28"/>
      <c r="P158" s="28"/>
      <c r="Q158" s="28"/>
      <c r="R158" s="28"/>
      <c r="S158" s="28"/>
      <c r="T158" s="28"/>
      <c r="U158" s="28"/>
      <c r="V158" s="28"/>
      <c r="W158" s="28"/>
      <c r="X158" s="28"/>
      <c r="Y158" s="28"/>
      <c r="Z158" s="28"/>
      <c r="AA158" s="28"/>
      <c r="AB158" s="28"/>
      <c r="AC158" s="28"/>
      <c r="AD158" s="28"/>
      <c r="AE158" s="28"/>
      <c r="AF158" s="28"/>
      <c r="AG158" s="28"/>
    </row>
    <row r="159" spans="2:33" s="77" customFormat="1" ht="15.75">
      <c r="B159" s="177"/>
      <c r="C159" s="189" t="s">
        <v>23</v>
      </c>
      <c r="D159" s="105"/>
      <c r="E159" s="105"/>
      <c r="F159" s="105"/>
      <c r="G159" s="181"/>
      <c r="K159" s="28"/>
      <c r="L159" s="28"/>
      <c r="M159" s="28"/>
      <c r="N159" s="28"/>
      <c r="O159" s="28"/>
      <c r="P159" s="28"/>
      <c r="Q159" s="28"/>
      <c r="R159" s="28"/>
      <c r="S159" s="28"/>
      <c r="T159" s="28"/>
      <c r="U159" s="28"/>
      <c r="V159" s="28"/>
      <c r="W159" s="28"/>
      <c r="X159" s="28"/>
      <c r="Y159" s="28"/>
      <c r="Z159" s="28"/>
      <c r="AA159" s="28"/>
      <c r="AB159" s="28"/>
      <c r="AC159" s="28"/>
      <c r="AD159" s="28"/>
      <c r="AE159" s="28"/>
      <c r="AF159" s="28"/>
      <c r="AG159" s="28"/>
    </row>
    <row r="160" spans="2:33" s="77" customFormat="1" ht="15.75">
      <c r="B160" s="177"/>
      <c r="C160" s="192" t="s">
        <v>22</v>
      </c>
      <c r="D160" s="105"/>
      <c r="E160" s="105"/>
      <c r="F160" s="105"/>
      <c r="G160" s="181"/>
      <c r="K160" s="28"/>
      <c r="L160" s="28"/>
      <c r="M160" s="28"/>
      <c r="N160" s="28"/>
      <c r="O160" s="28"/>
      <c r="P160" s="28"/>
      <c r="Q160" s="28"/>
      <c r="R160" s="28"/>
      <c r="S160" s="28"/>
      <c r="T160" s="28"/>
      <c r="U160" s="28"/>
      <c r="V160" s="28"/>
      <c r="W160" s="28"/>
      <c r="X160" s="28"/>
      <c r="Y160" s="28"/>
      <c r="Z160" s="28"/>
      <c r="AA160" s="28"/>
      <c r="AB160" s="28"/>
      <c r="AC160" s="28"/>
      <c r="AD160" s="28"/>
      <c r="AE160" s="28"/>
      <c r="AF160" s="28"/>
      <c r="AG160" s="28"/>
    </row>
    <row r="161" spans="1:33" s="77" customFormat="1" ht="15.75">
      <c r="B161" s="170"/>
      <c r="C161" s="191" t="s">
        <v>40</v>
      </c>
      <c r="D161" s="105"/>
      <c r="E161" s="173"/>
      <c r="F161" s="173"/>
      <c r="G161" s="176"/>
      <c r="K161" s="28"/>
      <c r="L161" s="28"/>
      <c r="M161" s="28"/>
      <c r="N161" s="28"/>
      <c r="O161" s="28"/>
      <c r="P161" s="28"/>
      <c r="Q161" s="28"/>
      <c r="R161" s="28"/>
      <c r="S161" s="28"/>
      <c r="T161" s="28"/>
      <c r="U161" s="28"/>
      <c r="V161" s="28"/>
      <c r="W161" s="28"/>
      <c r="X161" s="28"/>
      <c r="Y161" s="28"/>
      <c r="Z161" s="28"/>
      <c r="AA161" s="28"/>
      <c r="AB161" s="28"/>
      <c r="AC161" s="28"/>
      <c r="AD161" s="28"/>
      <c r="AE161" s="28"/>
      <c r="AF161" s="28"/>
      <c r="AG161" s="28"/>
    </row>
    <row r="162" spans="1:33" s="77" customFormat="1" ht="15.75">
      <c r="B162" s="193" t="s">
        <v>35</v>
      </c>
      <c r="C162" s="250" t="s">
        <v>498</v>
      </c>
      <c r="D162" s="105"/>
      <c r="E162" s="185"/>
      <c r="F162" s="185"/>
      <c r="G162" s="186"/>
      <c r="K162" s="28"/>
      <c r="L162" s="28"/>
      <c r="M162" s="28"/>
      <c r="N162" s="28"/>
      <c r="O162" s="28"/>
      <c r="P162" s="28"/>
      <c r="Q162" s="28"/>
      <c r="R162" s="28"/>
      <c r="S162" s="28"/>
      <c r="T162" s="28"/>
      <c r="U162" s="28"/>
      <c r="V162" s="28"/>
      <c r="W162" s="28"/>
      <c r="X162" s="28"/>
      <c r="Y162" s="28"/>
      <c r="Z162" s="28"/>
      <c r="AA162" s="28"/>
      <c r="AB162" s="28"/>
      <c r="AC162" s="28"/>
      <c r="AD162" s="28"/>
      <c r="AE162" s="28"/>
      <c r="AF162" s="28"/>
      <c r="AG162" s="28"/>
    </row>
    <row r="163" spans="1:33" s="77" customFormat="1" ht="15.75">
      <c r="B163" s="177"/>
      <c r="C163" s="187"/>
      <c r="D163" s="105"/>
      <c r="E163" s="173"/>
      <c r="F163" s="173"/>
      <c r="G163" s="176"/>
      <c r="K163" s="28"/>
      <c r="L163" s="28"/>
      <c r="M163" s="28"/>
      <c r="N163" s="28"/>
      <c r="O163" s="28"/>
      <c r="P163" s="28"/>
      <c r="Q163" s="28"/>
      <c r="R163" s="28"/>
      <c r="S163" s="28"/>
      <c r="T163" s="28"/>
      <c r="U163" s="28"/>
      <c r="V163" s="28"/>
      <c r="W163" s="28"/>
      <c r="X163" s="28"/>
      <c r="Y163" s="28"/>
      <c r="Z163" s="28"/>
      <c r="AA163" s="28"/>
      <c r="AB163" s="28"/>
      <c r="AC163" s="28"/>
      <c r="AD163" s="28"/>
      <c r="AE163" s="28"/>
      <c r="AF163" s="28"/>
      <c r="AG163" s="28"/>
    </row>
    <row r="164" spans="1:33" s="77" customFormat="1" ht="15.75">
      <c r="B164" s="193" t="s">
        <v>36</v>
      </c>
      <c r="C164" s="187" t="s">
        <v>34</v>
      </c>
      <c r="D164" s="105"/>
      <c r="E164" s="173"/>
      <c r="F164" s="173"/>
      <c r="G164" s="176"/>
      <c r="K164" s="28"/>
      <c r="L164" s="28"/>
      <c r="M164" s="28"/>
      <c r="N164" s="28"/>
      <c r="O164" s="28"/>
      <c r="P164" s="28"/>
      <c r="Q164" s="28"/>
      <c r="R164" s="28"/>
      <c r="S164" s="28"/>
      <c r="T164" s="28"/>
      <c r="U164" s="28"/>
      <c r="V164" s="28"/>
      <c r="W164" s="28"/>
      <c r="X164" s="28"/>
      <c r="Y164" s="28"/>
      <c r="Z164" s="28"/>
      <c r="AA164" s="28"/>
      <c r="AB164" s="28"/>
      <c r="AC164" s="28"/>
      <c r="AD164" s="28"/>
      <c r="AE164" s="28"/>
      <c r="AF164" s="28"/>
      <c r="AG164" s="28"/>
    </row>
    <row r="165" spans="1:33" s="77" customFormat="1" ht="15.75">
      <c r="B165" s="177"/>
      <c r="C165" s="187"/>
      <c r="D165" s="105"/>
      <c r="E165" s="173"/>
      <c r="F165" s="173"/>
      <c r="G165" s="176"/>
      <c r="K165" s="28"/>
      <c r="L165" s="28"/>
      <c r="M165" s="28"/>
      <c r="N165" s="28"/>
      <c r="O165" s="28"/>
      <c r="P165" s="28"/>
      <c r="Q165" s="28"/>
      <c r="R165" s="28"/>
      <c r="S165" s="28"/>
      <c r="T165" s="28"/>
      <c r="U165" s="28"/>
      <c r="V165" s="28"/>
      <c r="W165" s="28"/>
      <c r="X165" s="28"/>
      <c r="Y165" s="28"/>
      <c r="Z165" s="28"/>
      <c r="AA165" s="28"/>
      <c r="AB165" s="28"/>
      <c r="AC165" s="28"/>
      <c r="AD165" s="28"/>
      <c r="AE165" s="28"/>
      <c r="AF165" s="28"/>
      <c r="AG165" s="28"/>
    </row>
    <row r="166" spans="1:33" s="77" customFormat="1" ht="15.75">
      <c r="B166" s="175" t="s">
        <v>28</v>
      </c>
      <c r="C166" s="189" t="s">
        <v>37</v>
      </c>
      <c r="D166" s="105"/>
      <c r="E166" s="173"/>
      <c r="F166" s="173"/>
      <c r="G166" s="176"/>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row>
    <row r="167" spans="1:33" s="77" customFormat="1" ht="15.75">
      <c r="B167" s="175"/>
      <c r="C167" s="262" t="s">
        <v>500</v>
      </c>
      <c r="D167" s="105"/>
      <c r="E167" s="173"/>
      <c r="F167" s="173"/>
      <c r="G167" s="176"/>
      <c r="K167" s="28"/>
      <c r="L167" s="28"/>
      <c r="M167" s="28"/>
      <c r="N167" s="28"/>
      <c r="O167" s="28"/>
      <c r="P167" s="28"/>
      <c r="Q167" s="28"/>
      <c r="R167" s="28"/>
      <c r="S167" s="28"/>
      <c r="T167" s="28"/>
      <c r="U167" s="28"/>
      <c r="V167" s="28"/>
      <c r="W167" s="28"/>
      <c r="X167" s="28"/>
      <c r="Y167" s="28"/>
      <c r="Z167" s="28"/>
      <c r="AA167" s="28"/>
      <c r="AB167" s="28"/>
      <c r="AC167" s="28"/>
      <c r="AD167" s="28"/>
      <c r="AE167" s="28"/>
      <c r="AF167" s="28"/>
      <c r="AG167" s="28"/>
    </row>
    <row r="168" spans="1:33" s="242" customFormat="1" ht="15.75">
      <c r="B168" s="175"/>
      <c r="C168" s="262" t="s">
        <v>499</v>
      </c>
      <c r="D168" s="105"/>
      <c r="E168" s="173"/>
      <c r="F168" s="173"/>
      <c r="G168" s="176"/>
      <c r="K168" s="28"/>
      <c r="L168" s="28"/>
      <c r="M168" s="28"/>
      <c r="N168" s="28"/>
      <c r="O168" s="28"/>
      <c r="P168" s="28"/>
      <c r="Q168" s="28"/>
      <c r="R168" s="28"/>
      <c r="S168" s="28"/>
      <c r="T168" s="28"/>
      <c r="U168" s="28"/>
      <c r="V168" s="28"/>
      <c r="W168" s="28"/>
      <c r="X168" s="28"/>
      <c r="Y168" s="28"/>
      <c r="Z168" s="28"/>
      <c r="AA168" s="28"/>
      <c r="AB168" s="28"/>
      <c r="AC168" s="28"/>
      <c r="AD168" s="28"/>
      <c r="AE168" s="28"/>
      <c r="AF168" s="28"/>
      <c r="AG168" s="28"/>
    </row>
    <row r="169" spans="1:33" s="242" customFormat="1" ht="15.75">
      <c r="B169" s="175"/>
      <c r="C169" s="249"/>
      <c r="D169" s="105"/>
      <c r="E169" s="173"/>
      <c r="F169" s="173"/>
      <c r="G169" s="176"/>
      <c r="K169" s="28"/>
      <c r="L169" s="28"/>
      <c r="M169" s="28"/>
      <c r="N169" s="28"/>
      <c r="O169" s="28"/>
      <c r="P169" s="28"/>
      <c r="Q169" s="28"/>
      <c r="R169" s="28"/>
      <c r="S169" s="28"/>
      <c r="T169" s="28"/>
      <c r="U169" s="28"/>
      <c r="V169" s="28"/>
      <c r="W169" s="28"/>
      <c r="X169" s="28"/>
      <c r="Y169" s="28"/>
      <c r="Z169" s="28"/>
      <c r="AA169" s="28"/>
      <c r="AB169" s="28"/>
      <c r="AC169" s="28"/>
      <c r="AD169" s="28"/>
      <c r="AE169" s="28"/>
      <c r="AF169" s="28"/>
      <c r="AG169" s="28"/>
    </row>
    <row r="170" spans="1:33" s="77" customFormat="1" ht="15.75">
      <c r="B170" s="175" t="s">
        <v>29</v>
      </c>
      <c r="C170" s="189" t="s">
        <v>38</v>
      </c>
      <c r="D170" s="105"/>
      <c r="E170" s="173"/>
      <c r="F170" s="173"/>
      <c r="G170" s="176"/>
      <c r="K170" s="28"/>
      <c r="L170" s="28"/>
      <c r="M170" s="28"/>
      <c r="N170" s="28"/>
      <c r="O170" s="28"/>
      <c r="P170" s="28"/>
      <c r="Q170" s="28"/>
      <c r="R170" s="28"/>
      <c r="S170" s="28"/>
      <c r="T170" s="28"/>
      <c r="U170" s="28"/>
      <c r="V170" s="28"/>
      <c r="W170" s="28"/>
      <c r="X170" s="28"/>
      <c r="Y170" s="28"/>
      <c r="Z170" s="28"/>
      <c r="AA170" s="28"/>
      <c r="AB170" s="28"/>
      <c r="AC170" s="28"/>
      <c r="AD170" s="28"/>
      <c r="AE170" s="28"/>
      <c r="AF170" s="28"/>
      <c r="AG170" s="28"/>
    </row>
    <row r="171" spans="1:33" s="77" customFormat="1" ht="15.75">
      <c r="B171" s="177"/>
      <c r="C171" s="187"/>
      <c r="D171" s="105"/>
      <c r="E171" s="173"/>
      <c r="F171" s="173"/>
      <c r="G171" s="176"/>
      <c r="K171" s="28"/>
      <c r="L171" s="28"/>
      <c r="M171" s="28"/>
      <c r="N171" s="28"/>
      <c r="O171" s="28"/>
      <c r="P171" s="28"/>
      <c r="Q171" s="28"/>
      <c r="R171" s="28"/>
      <c r="S171" s="28"/>
      <c r="T171" s="28"/>
      <c r="U171" s="28"/>
      <c r="V171" s="28"/>
      <c r="W171" s="28"/>
      <c r="X171" s="28"/>
      <c r="Y171" s="28"/>
      <c r="Z171" s="28"/>
      <c r="AA171" s="28"/>
      <c r="AB171" s="28"/>
      <c r="AC171" s="28"/>
      <c r="AD171" s="28"/>
      <c r="AE171" s="28"/>
      <c r="AF171" s="28"/>
      <c r="AG171" s="28"/>
    </row>
    <row r="172" spans="1:33" s="77" customFormat="1" ht="15.75">
      <c r="B172" s="177"/>
      <c r="C172" s="250" t="s">
        <v>501</v>
      </c>
      <c r="D172" s="105"/>
      <c r="E172" s="185">
        <f>SUM(E167:E171)</f>
        <v>0</v>
      </c>
      <c r="F172" s="185">
        <f>SUM(F167:F171)</f>
        <v>0</v>
      </c>
      <c r="G172" s="186">
        <f>SUM(G167:G171)</f>
        <v>0</v>
      </c>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row>
    <row r="173" spans="1:33" s="77" customFormat="1" ht="15.75">
      <c r="B173" s="177"/>
      <c r="C173" s="189"/>
      <c r="D173" s="105"/>
      <c r="E173" s="105"/>
      <c r="F173" s="105"/>
      <c r="G173" s="181"/>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row>
    <row r="174" spans="1:33" s="77" customFormat="1" ht="16.5" thickBot="1">
      <c r="B174" s="194"/>
      <c r="C174" s="251" t="s">
        <v>502</v>
      </c>
      <c r="D174" s="195"/>
      <c r="E174" s="196"/>
      <c r="F174" s="196"/>
      <c r="G174" s="197"/>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row>
    <row r="175" spans="1:33" s="77" customFormat="1" ht="15.75">
      <c r="C175" s="29"/>
      <c r="D175" s="100"/>
      <c r="E175" s="29"/>
      <c r="F175" s="30"/>
      <c r="G175" s="30"/>
      <c r="H175" s="30"/>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row>
    <row r="176" spans="1:33" s="77" customFormat="1" ht="16.5" thickBot="1">
      <c r="A176" s="57">
        <f>A138+0.1</f>
        <v>36.400000000000006</v>
      </c>
      <c r="B176" s="78" t="s">
        <v>349</v>
      </c>
      <c r="C176" s="29"/>
      <c r="E176" s="29"/>
      <c r="F176" s="30"/>
      <c r="G176" s="30"/>
      <c r="H176" s="30"/>
      <c r="K176" s="28"/>
      <c r="L176" s="28"/>
      <c r="M176" s="28"/>
      <c r="N176" s="28"/>
      <c r="O176" s="28"/>
      <c r="P176" s="28"/>
      <c r="Q176" s="28"/>
      <c r="R176" s="28"/>
      <c r="S176" s="28"/>
      <c r="T176" s="28"/>
      <c r="U176" s="28"/>
      <c r="V176" s="28"/>
      <c r="W176" s="28"/>
      <c r="X176" s="28"/>
      <c r="Y176" s="28"/>
      <c r="Z176" s="28"/>
      <c r="AA176" s="28"/>
      <c r="AB176" s="28"/>
      <c r="AC176" s="28"/>
      <c r="AD176" s="28"/>
      <c r="AE176" s="28"/>
      <c r="AF176" s="28"/>
      <c r="AG176" s="28"/>
    </row>
    <row r="177" spans="1:33" s="77" customFormat="1" ht="15.75" customHeight="1">
      <c r="B177" s="949" t="s">
        <v>0</v>
      </c>
      <c r="C177" s="950"/>
      <c r="D177" s="98" t="s">
        <v>181</v>
      </c>
      <c r="E177" s="32">
        <v>42825</v>
      </c>
      <c r="F177" s="64">
        <v>42461</v>
      </c>
      <c r="H177" s="79"/>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row>
    <row r="178" spans="1:33" s="77" customFormat="1" ht="15.75">
      <c r="B178" s="955" t="s">
        <v>214</v>
      </c>
      <c r="C178" s="956"/>
      <c r="D178" s="163"/>
      <c r="E178" s="135"/>
      <c r="F178" s="136"/>
      <c r="H178" s="33"/>
      <c r="K178" s="28"/>
      <c r="L178" s="28"/>
      <c r="M178" s="28"/>
      <c r="N178" s="28"/>
      <c r="O178" s="28"/>
      <c r="P178" s="28"/>
      <c r="Q178" s="28"/>
      <c r="R178" s="28"/>
      <c r="S178" s="28"/>
      <c r="T178" s="28"/>
      <c r="U178" s="28"/>
      <c r="V178" s="28"/>
      <c r="W178" s="28"/>
      <c r="X178" s="28"/>
      <c r="Y178" s="28"/>
      <c r="Z178" s="28"/>
      <c r="AA178" s="28"/>
      <c r="AB178" s="28"/>
      <c r="AC178" s="28"/>
      <c r="AD178" s="28"/>
      <c r="AE178" s="28"/>
      <c r="AF178" s="28"/>
      <c r="AG178" s="28"/>
    </row>
    <row r="179" spans="1:33" s="77" customFormat="1" ht="15.75">
      <c r="B179" s="957" t="s">
        <v>217</v>
      </c>
      <c r="C179" s="958"/>
      <c r="D179" s="163"/>
      <c r="E179" s="135"/>
      <c r="F179" s="136"/>
      <c r="H179" s="33"/>
      <c r="K179" s="28"/>
      <c r="L179" s="28"/>
      <c r="M179" s="28"/>
      <c r="N179" s="28"/>
      <c r="O179" s="28"/>
      <c r="P179" s="28"/>
      <c r="Q179" s="28"/>
      <c r="R179" s="28"/>
      <c r="S179" s="28"/>
      <c r="T179" s="28"/>
      <c r="U179" s="28"/>
      <c r="V179" s="28"/>
      <c r="W179" s="28"/>
      <c r="X179" s="28"/>
      <c r="Y179" s="28"/>
      <c r="Z179" s="28"/>
      <c r="AA179" s="28"/>
      <c r="AB179" s="28"/>
      <c r="AC179" s="28"/>
      <c r="AD179" s="28"/>
      <c r="AE179" s="28"/>
      <c r="AF179" s="28"/>
      <c r="AG179" s="28"/>
    </row>
    <row r="180" spans="1:33" s="77" customFormat="1" ht="15.75" customHeight="1">
      <c r="B180" s="959" t="s">
        <v>298</v>
      </c>
      <c r="C180" s="960"/>
      <c r="D180" s="105"/>
      <c r="E180" s="185"/>
      <c r="F180" s="186"/>
      <c r="H180" s="34"/>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row>
    <row r="181" spans="1:33" s="77" customFormat="1" ht="15.75" customHeight="1">
      <c r="B181" s="959" t="s">
        <v>218</v>
      </c>
      <c r="C181" s="960"/>
      <c r="D181" s="105"/>
      <c r="E181" s="185"/>
      <c r="F181" s="186"/>
      <c r="H181" s="34"/>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row>
    <row r="182" spans="1:33" s="77" customFormat="1" ht="15.75" customHeight="1">
      <c r="B182" s="959" t="s">
        <v>299</v>
      </c>
      <c r="C182" s="960"/>
      <c r="D182" s="105"/>
      <c r="E182" s="185"/>
      <c r="F182" s="186"/>
      <c r="H182" s="34"/>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row>
    <row r="183" spans="1:33" s="77" customFormat="1" ht="15.75" customHeight="1">
      <c r="B183" s="959" t="s">
        <v>219</v>
      </c>
      <c r="C183" s="960"/>
      <c r="D183" s="105"/>
      <c r="E183" s="185"/>
      <c r="F183" s="186"/>
      <c r="H183" s="34"/>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row>
    <row r="184" spans="1:33" s="77" customFormat="1" ht="15.75">
      <c r="B184" s="961"/>
      <c r="C184" s="962"/>
      <c r="D184" s="105"/>
      <c r="E184" s="185"/>
      <c r="F184" s="186"/>
      <c r="H184" s="34"/>
      <c r="K184" s="28"/>
      <c r="L184" s="28"/>
      <c r="M184" s="28"/>
      <c r="N184" s="28"/>
      <c r="O184" s="28"/>
      <c r="P184" s="28"/>
      <c r="Q184" s="28"/>
      <c r="R184" s="28"/>
      <c r="S184" s="28"/>
      <c r="T184" s="28"/>
      <c r="U184" s="28"/>
      <c r="V184" s="28"/>
      <c r="W184" s="28"/>
      <c r="X184" s="28"/>
      <c r="Y184" s="28"/>
      <c r="Z184" s="28"/>
      <c r="AA184" s="28"/>
      <c r="AB184" s="28"/>
      <c r="AC184" s="28"/>
      <c r="AD184" s="28"/>
      <c r="AE184" s="28"/>
      <c r="AF184" s="28"/>
      <c r="AG184" s="28"/>
    </row>
    <row r="185" spans="1:33" s="77" customFormat="1" ht="15.75" customHeight="1">
      <c r="B185" s="951" t="s">
        <v>215</v>
      </c>
      <c r="C185" s="952"/>
      <c r="D185" s="105"/>
      <c r="E185" s="185"/>
      <c r="F185" s="186"/>
      <c r="H185" s="34"/>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row>
    <row r="186" spans="1:33" s="77" customFormat="1" ht="16.5" customHeight="1" thickBot="1">
      <c r="B186" s="963" t="s">
        <v>216</v>
      </c>
      <c r="C186" s="964"/>
      <c r="D186" s="195"/>
      <c r="E186" s="196"/>
      <c r="F186" s="197"/>
      <c r="H186" s="34"/>
      <c r="K186" s="28"/>
      <c r="L186" s="28"/>
      <c r="M186" s="28"/>
      <c r="N186" s="28"/>
      <c r="O186" s="28"/>
      <c r="P186" s="28"/>
      <c r="Q186" s="28"/>
      <c r="R186" s="28"/>
      <c r="S186" s="28"/>
      <c r="T186" s="28"/>
      <c r="U186" s="28"/>
      <c r="V186" s="28"/>
      <c r="W186" s="28"/>
      <c r="X186" s="28"/>
      <c r="Y186" s="28"/>
      <c r="Z186" s="28"/>
      <c r="AA186" s="28"/>
      <c r="AB186" s="28"/>
      <c r="AC186" s="28"/>
      <c r="AD186" s="28"/>
      <c r="AE186" s="28"/>
      <c r="AF186" s="28"/>
      <c r="AG186" s="28"/>
    </row>
    <row r="187" spans="1:33" s="77" customFormat="1" ht="15.75">
      <c r="B187" s="100"/>
      <c r="C187" s="29"/>
      <c r="D187" s="30"/>
      <c r="E187" s="30"/>
      <c r="H187" s="30"/>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row>
    <row r="188" spans="1:33" s="77" customFormat="1" ht="16.5" thickBot="1">
      <c r="A188" s="57">
        <f>A176+0.1</f>
        <v>36.500000000000007</v>
      </c>
      <c r="B188" s="78" t="s">
        <v>350</v>
      </c>
      <c r="C188" s="29"/>
      <c r="D188" s="30"/>
      <c r="E188" s="30"/>
      <c r="H188" s="30"/>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row>
    <row r="189" spans="1:33" s="77" customFormat="1" ht="31.5">
      <c r="B189" s="953" t="s">
        <v>0</v>
      </c>
      <c r="C189" s="954"/>
      <c r="D189" s="31" t="s">
        <v>1</v>
      </c>
      <c r="E189" s="65" t="s">
        <v>291</v>
      </c>
      <c r="H189" s="35"/>
      <c r="K189" s="28"/>
      <c r="L189" s="28"/>
      <c r="M189" s="28"/>
      <c r="N189" s="28"/>
      <c r="O189" s="28"/>
      <c r="P189" s="28"/>
      <c r="Q189" s="28"/>
      <c r="R189" s="28"/>
      <c r="S189" s="28"/>
      <c r="T189" s="28"/>
      <c r="U189" s="28"/>
      <c r="V189" s="28"/>
      <c r="W189" s="28"/>
      <c r="X189" s="28"/>
      <c r="Y189" s="28"/>
      <c r="Z189" s="28"/>
      <c r="AA189" s="28"/>
      <c r="AB189" s="28"/>
      <c r="AC189" s="28"/>
      <c r="AD189" s="28"/>
      <c r="AE189" s="28"/>
      <c r="AF189" s="28"/>
      <c r="AG189" s="28"/>
    </row>
    <row r="190" spans="1:33" s="77" customFormat="1" ht="15.75" customHeight="1">
      <c r="B190" s="959" t="s">
        <v>220</v>
      </c>
      <c r="C190" s="960"/>
      <c r="D190" s="185"/>
      <c r="E190" s="186"/>
      <c r="H190" s="28"/>
      <c r="K190" s="28"/>
      <c r="L190" s="28"/>
      <c r="M190" s="28"/>
      <c r="N190" s="28"/>
      <c r="O190" s="28"/>
      <c r="P190" s="28"/>
      <c r="Q190" s="28"/>
      <c r="R190" s="28"/>
      <c r="S190" s="28"/>
      <c r="T190" s="28"/>
      <c r="U190" s="28"/>
      <c r="V190" s="28"/>
      <c r="W190" s="28"/>
      <c r="X190" s="28"/>
      <c r="Y190" s="28"/>
      <c r="Z190" s="28"/>
      <c r="AA190" s="28"/>
      <c r="AB190" s="28"/>
      <c r="AC190" s="28"/>
      <c r="AD190" s="28"/>
      <c r="AE190" s="28"/>
      <c r="AF190" s="28"/>
      <c r="AG190" s="28"/>
    </row>
    <row r="191" spans="1:33" s="77" customFormat="1" ht="15.75" customHeight="1">
      <c r="B191" s="951" t="s">
        <v>46</v>
      </c>
      <c r="C191" s="952"/>
      <c r="D191" s="185"/>
      <c r="E191" s="186"/>
      <c r="H191" s="28"/>
      <c r="K191" s="28"/>
      <c r="L191" s="28"/>
      <c r="M191" s="28"/>
      <c r="N191" s="28"/>
      <c r="O191" s="28"/>
      <c r="P191" s="28"/>
      <c r="Q191" s="28"/>
      <c r="R191" s="28"/>
      <c r="S191" s="28"/>
      <c r="T191" s="28"/>
      <c r="U191" s="28"/>
      <c r="V191" s="28"/>
      <c r="W191" s="28"/>
      <c r="X191" s="28"/>
      <c r="Y191" s="28"/>
      <c r="Z191" s="28"/>
      <c r="AA191" s="28"/>
      <c r="AB191" s="28"/>
      <c r="AC191" s="28"/>
      <c r="AD191" s="28"/>
      <c r="AE191" s="28"/>
      <c r="AF191" s="28"/>
      <c r="AG191" s="28"/>
    </row>
    <row r="192" spans="1:33" s="77" customFormat="1" ht="15.75" customHeight="1">
      <c r="B192" s="959" t="s">
        <v>297</v>
      </c>
      <c r="C192" s="960"/>
      <c r="D192" s="185"/>
      <c r="E192" s="186"/>
      <c r="H192" s="28"/>
      <c r="K192" s="28"/>
      <c r="L192" s="28"/>
      <c r="M192" s="28"/>
      <c r="N192" s="28"/>
      <c r="O192" s="28"/>
      <c r="P192" s="28"/>
      <c r="Q192" s="28"/>
      <c r="R192" s="28"/>
      <c r="S192" s="28"/>
      <c r="T192" s="28"/>
      <c r="U192" s="28"/>
      <c r="V192" s="28"/>
      <c r="W192" s="28"/>
      <c r="X192" s="28"/>
      <c r="Y192" s="28"/>
      <c r="Z192" s="28"/>
      <c r="AA192" s="28"/>
      <c r="AB192" s="28"/>
      <c r="AC192" s="28"/>
      <c r="AD192" s="28"/>
      <c r="AE192" s="28"/>
      <c r="AF192" s="28"/>
      <c r="AG192" s="28"/>
    </row>
    <row r="193" spans="2:33" s="77" customFormat="1" ht="15.75" customHeight="1">
      <c r="B193" s="959" t="s">
        <v>1158</v>
      </c>
      <c r="C193" s="960"/>
      <c r="D193" s="185"/>
      <c r="E193" s="186"/>
      <c r="H193" s="28"/>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row>
    <row r="194" spans="2:33" s="77" customFormat="1" ht="15.75" customHeight="1">
      <c r="B194" s="959" t="s">
        <v>294</v>
      </c>
      <c r="C194" s="960"/>
      <c r="D194" s="185"/>
      <c r="E194" s="186"/>
      <c r="H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row>
    <row r="195" spans="2:33" s="77" customFormat="1" ht="15.75" customHeight="1">
      <c r="B195" s="959" t="s">
        <v>224</v>
      </c>
      <c r="C195" s="960"/>
      <c r="D195" s="185"/>
      <c r="E195" s="186"/>
      <c r="H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row>
    <row r="196" spans="2:33" s="77" customFormat="1" ht="15.75" customHeight="1">
      <c r="B196" s="951" t="s">
        <v>215</v>
      </c>
      <c r="C196" s="952"/>
      <c r="D196" s="185"/>
      <c r="E196" s="186"/>
      <c r="H196" s="28"/>
      <c r="K196" s="28"/>
      <c r="L196" s="28"/>
      <c r="M196" s="28"/>
      <c r="N196" s="28"/>
      <c r="O196" s="28"/>
      <c r="P196" s="28"/>
      <c r="Q196" s="28"/>
      <c r="R196" s="28"/>
      <c r="S196" s="28"/>
      <c r="T196" s="28"/>
      <c r="U196" s="28"/>
      <c r="V196" s="28"/>
      <c r="W196" s="28"/>
      <c r="X196" s="28"/>
      <c r="Y196" s="28"/>
      <c r="Z196" s="28"/>
      <c r="AA196" s="28"/>
      <c r="AB196" s="28"/>
      <c r="AC196" s="28"/>
      <c r="AD196" s="28"/>
      <c r="AE196" s="28"/>
      <c r="AF196" s="28"/>
      <c r="AG196" s="28"/>
    </row>
    <row r="197" spans="2:33" s="77" customFormat="1" ht="15.75" customHeight="1">
      <c r="B197" s="951" t="s">
        <v>221</v>
      </c>
      <c r="C197" s="952"/>
      <c r="D197" s="185"/>
      <c r="E197" s="186"/>
      <c r="H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row>
    <row r="198" spans="2:33" s="77" customFormat="1" ht="15.75" customHeight="1">
      <c r="B198" s="951" t="s">
        <v>222</v>
      </c>
      <c r="C198" s="952"/>
      <c r="D198" s="105"/>
      <c r="E198" s="186"/>
      <c r="H198" s="34"/>
      <c r="I198" s="28"/>
      <c r="K198" s="28"/>
      <c r="L198" s="28"/>
      <c r="M198" s="28"/>
      <c r="N198" s="28"/>
      <c r="O198" s="28"/>
      <c r="P198" s="28"/>
      <c r="Q198" s="28"/>
      <c r="R198" s="28"/>
      <c r="S198" s="28"/>
      <c r="T198" s="28"/>
      <c r="U198" s="28"/>
      <c r="V198" s="28"/>
      <c r="W198" s="28"/>
      <c r="X198" s="28"/>
      <c r="Y198" s="28"/>
      <c r="Z198" s="28"/>
      <c r="AA198" s="28"/>
      <c r="AB198" s="28"/>
      <c r="AC198" s="28"/>
      <c r="AD198" s="28"/>
      <c r="AE198" s="28"/>
      <c r="AF198" s="28"/>
      <c r="AG198" s="28"/>
    </row>
    <row r="199" spans="2:33" s="77" customFormat="1" ht="16.5" customHeight="1" thickBot="1">
      <c r="B199" s="963" t="s">
        <v>223</v>
      </c>
      <c r="C199" s="964"/>
      <c r="D199" s="195"/>
      <c r="E199" s="197"/>
      <c r="H199" s="34"/>
      <c r="I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row>
    <row r="200" spans="2:33" s="77" customFormat="1" ht="15.75">
      <c r="B200" s="100"/>
      <c r="C200" s="29"/>
      <c r="D200" s="30"/>
      <c r="E200" s="30"/>
      <c r="H200" s="30"/>
      <c r="I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row>
    <row r="201" spans="2:33" s="77" customFormat="1" ht="16.5" customHeight="1" thickBot="1">
      <c r="B201" s="264" t="s">
        <v>225</v>
      </c>
      <c r="C201" s="252"/>
      <c r="D201" s="252"/>
      <c r="E201" s="252"/>
      <c r="H201" s="30"/>
      <c r="I201" s="28"/>
      <c r="K201" s="28"/>
      <c r="L201" s="28"/>
      <c r="M201" s="28"/>
      <c r="N201" s="28"/>
      <c r="O201" s="28"/>
      <c r="P201" s="28"/>
      <c r="Q201" s="28"/>
      <c r="R201" s="28"/>
      <c r="S201" s="28"/>
      <c r="T201" s="28"/>
      <c r="U201" s="28"/>
      <c r="V201" s="28"/>
      <c r="W201" s="28"/>
      <c r="X201" s="28"/>
      <c r="Y201" s="28"/>
      <c r="Z201" s="28"/>
      <c r="AA201" s="28"/>
      <c r="AB201" s="28"/>
      <c r="AC201" s="28"/>
      <c r="AD201" s="28"/>
      <c r="AE201" s="28"/>
      <c r="AF201" s="28"/>
      <c r="AG201" s="28"/>
    </row>
    <row r="202" spans="2:33" s="77" customFormat="1" ht="31.5">
      <c r="B202" s="953" t="s">
        <v>0</v>
      </c>
      <c r="C202" s="954"/>
      <c r="D202" s="31" t="s">
        <v>1</v>
      </c>
      <c r="E202" s="31" t="s">
        <v>291</v>
      </c>
      <c r="F202" s="92" t="s">
        <v>46</v>
      </c>
      <c r="G202" s="91" t="s">
        <v>202</v>
      </c>
      <c r="I202" s="28"/>
      <c r="K202" s="28"/>
      <c r="L202" s="28"/>
      <c r="M202" s="28"/>
      <c r="N202" s="28"/>
      <c r="O202" s="28"/>
      <c r="P202" s="28"/>
      <c r="Q202" s="28"/>
      <c r="R202" s="28"/>
      <c r="S202" s="28"/>
      <c r="T202" s="28"/>
      <c r="U202" s="28"/>
      <c r="V202" s="28"/>
      <c r="W202" s="28"/>
      <c r="X202" s="28"/>
      <c r="Y202" s="28"/>
      <c r="Z202" s="28"/>
      <c r="AA202" s="28"/>
      <c r="AB202" s="28"/>
      <c r="AC202" s="28"/>
      <c r="AD202" s="28"/>
      <c r="AE202" s="28"/>
      <c r="AF202" s="28"/>
      <c r="AG202" s="28"/>
    </row>
    <row r="203" spans="2:33" s="77" customFormat="1" ht="15.75" customHeight="1">
      <c r="B203" s="959" t="s">
        <v>226</v>
      </c>
      <c r="C203" s="960"/>
      <c r="D203" s="105"/>
      <c r="E203" s="185"/>
      <c r="F203" s="185"/>
      <c r="G203" s="186"/>
      <c r="I203" s="28"/>
      <c r="K203" s="28"/>
      <c r="L203" s="28"/>
      <c r="M203" s="28"/>
      <c r="N203" s="28"/>
      <c r="O203" s="28"/>
      <c r="P203" s="28"/>
      <c r="Q203" s="28"/>
      <c r="R203" s="28"/>
      <c r="S203" s="28"/>
      <c r="T203" s="28"/>
      <c r="U203" s="28"/>
      <c r="V203" s="28"/>
      <c r="W203" s="28"/>
      <c r="X203" s="28"/>
      <c r="Y203" s="28"/>
      <c r="Z203" s="28"/>
      <c r="AA203" s="28"/>
      <c r="AB203" s="28"/>
      <c r="AC203" s="28"/>
      <c r="AD203" s="28"/>
      <c r="AE203" s="28"/>
      <c r="AF203" s="28"/>
      <c r="AG203" s="28"/>
    </row>
    <row r="204" spans="2:33" s="77" customFormat="1" ht="15.75" customHeight="1">
      <c r="B204" s="959" t="s">
        <v>228</v>
      </c>
      <c r="C204" s="960"/>
      <c r="D204" s="105"/>
      <c r="E204" s="185"/>
      <c r="F204" s="185"/>
      <c r="G204" s="186"/>
      <c r="I204" s="28"/>
      <c r="K204" s="28"/>
      <c r="L204" s="28"/>
      <c r="M204" s="28"/>
      <c r="N204" s="28"/>
      <c r="O204" s="28"/>
      <c r="P204" s="28"/>
      <c r="Q204" s="28"/>
      <c r="R204" s="28"/>
      <c r="S204" s="28"/>
      <c r="T204" s="28"/>
      <c r="U204" s="28"/>
      <c r="V204" s="28"/>
      <c r="W204" s="28"/>
      <c r="X204" s="28"/>
      <c r="Y204" s="28"/>
      <c r="Z204" s="28"/>
      <c r="AA204" s="28"/>
      <c r="AB204" s="28"/>
      <c r="AC204" s="28"/>
      <c r="AD204" s="28"/>
      <c r="AE204" s="28"/>
      <c r="AF204" s="28"/>
      <c r="AG204" s="28"/>
    </row>
    <row r="205" spans="2:33" s="77" customFormat="1" ht="15.75" customHeight="1">
      <c r="B205" s="959" t="s">
        <v>227</v>
      </c>
      <c r="C205" s="960"/>
      <c r="D205" s="185"/>
      <c r="E205" s="185"/>
      <c r="F205" s="116"/>
      <c r="G205" s="186"/>
      <c r="I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row>
    <row r="206" spans="2:33" s="77" customFormat="1" ht="15.75" customHeight="1">
      <c r="B206" s="951" t="s">
        <v>229</v>
      </c>
      <c r="C206" s="952"/>
      <c r="D206" s="185"/>
      <c r="E206" s="185"/>
      <c r="F206" s="116"/>
      <c r="G206" s="186"/>
      <c r="I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row>
    <row r="207" spans="2:33" s="77" customFormat="1" ht="15.75" customHeight="1">
      <c r="B207" s="959" t="s">
        <v>295</v>
      </c>
      <c r="C207" s="960"/>
      <c r="D207" s="185"/>
      <c r="E207" s="185"/>
      <c r="F207" s="116"/>
      <c r="G207" s="186"/>
      <c r="I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row>
    <row r="208" spans="2:33" s="77" customFormat="1" ht="16.5" customHeight="1" thickBot="1">
      <c r="B208" s="969" t="s">
        <v>296</v>
      </c>
      <c r="C208" s="970"/>
      <c r="D208" s="196"/>
      <c r="E208" s="196"/>
      <c r="F208" s="198"/>
      <c r="G208" s="197"/>
      <c r="I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row>
    <row r="209" spans="1:33" s="77" customFormat="1" ht="15.75">
      <c r="C209" s="29"/>
      <c r="D209" s="100"/>
      <c r="E209" s="29"/>
      <c r="F209" s="30"/>
      <c r="G209" s="30"/>
      <c r="H209" s="30"/>
      <c r="I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row>
    <row r="210" spans="1:33" s="77" customFormat="1" ht="15.75">
      <c r="C210" s="29"/>
      <c r="D210" s="100"/>
      <c r="E210" s="29"/>
      <c r="F210" s="30"/>
      <c r="G210" s="30"/>
      <c r="H210" s="30"/>
      <c r="I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row>
    <row r="211" spans="1:33" s="77" customFormat="1" ht="15.75">
      <c r="A211" s="57">
        <f>A188+0.1</f>
        <v>36.600000000000009</v>
      </c>
      <c r="B211" s="78" t="s">
        <v>351</v>
      </c>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row>
    <row r="212" spans="1:33" s="77" customFormat="1" ht="16.5" thickBot="1">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row>
    <row r="213" spans="1:33" s="77" customFormat="1" ht="63" customHeight="1">
      <c r="B213" s="965" t="s">
        <v>0</v>
      </c>
      <c r="C213" s="966"/>
      <c r="D213" s="92" t="s">
        <v>343</v>
      </c>
      <c r="E213" s="91" t="s">
        <v>24</v>
      </c>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row>
    <row r="214" spans="1:33" s="77" customFormat="1" ht="15.75" customHeight="1">
      <c r="B214" s="967" t="s">
        <v>96</v>
      </c>
      <c r="C214" s="968"/>
      <c r="D214" s="109"/>
      <c r="E214" s="199"/>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row>
    <row r="215" spans="1:33" s="77" customFormat="1" ht="15.75">
      <c r="B215" s="961"/>
      <c r="C215" s="962"/>
      <c r="D215" s="109"/>
      <c r="E215" s="199"/>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row>
    <row r="216" spans="1:33" s="77" customFormat="1" ht="15.75" customHeight="1">
      <c r="B216" s="967" t="s">
        <v>8</v>
      </c>
      <c r="C216" s="968"/>
      <c r="D216" s="109"/>
      <c r="E216" s="199"/>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row>
    <row r="217" spans="1:33" s="77" customFormat="1" ht="15.75">
      <c r="B217" s="961"/>
      <c r="C217" s="962"/>
      <c r="D217" s="109"/>
      <c r="E217" s="199"/>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row>
    <row r="218" spans="1:33" s="77" customFormat="1" ht="15.75" customHeight="1">
      <c r="B218" s="967" t="s">
        <v>203</v>
      </c>
      <c r="C218" s="968"/>
      <c r="D218" s="109"/>
      <c r="E218" s="199"/>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row>
    <row r="219" spans="1:33" s="77" customFormat="1" ht="15.75">
      <c r="B219" s="961"/>
      <c r="C219" s="962"/>
      <c r="D219" s="109"/>
      <c r="E219" s="199"/>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row>
    <row r="220" spans="1:33" s="77" customFormat="1" ht="16.5" thickBot="1">
      <c r="B220" s="971"/>
      <c r="C220" s="972"/>
      <c r="D220" s="200"/>
      <c r="E220" s="201"/>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row>
    <row r="221" spans="1:33" s="77" customFormat="1" ht="15.75">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row>
    <row r="222" spans="1:33" s="77" customFormat="1" ht="15.75">
      <c r="K222" s="28"/>
      <c r="L222" s="28"/>
      <c r="M222" s="28"/>
      <c r="N222" s="28"/>
      <c r="O222" s="28"/>
      <c r="P222" s="28"/>
      <c r="Q222" s="28"/>
      <c r="R222" s="28"/>
      <c r="S222" s="28"/>
      <c r="T222" s="28"/>
      <c r="U222" s="28"/>
      <c r="V222" s="28"/>
      <c r="W222" s="28"/>
      <c r="X222" s="28"/>
      <c r="Y222" s="28"/>
      <c r="Z222" s="28"/>
      <c r="AA222" s="28"/>
      <c r="AB222" s="28"/>
      <c r="AC222" s="28"/>
      <c r="AD222" s="28"/>
      <c r="AE222" s="28"/>
      <c r="AF222" s="28"/>
      <c r="AG222" s="28"/>
    </row>
    <row r="223" spans="1:33" s="77" customFormat="1" ht="15.75">
      <c r="A223" s="57">
        <f>A211+0.1</f>
        <v>36.70000000000001</v>
      </c>
      <c r="B223" s="78" t="s">
        <v>352</v>
      </c>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row>
    <row r="224" spans="1:33" s="77" customFormat="1" ht="16.5" thickBot="1">
      <c r="K224" s="28"/>
      <c r="L224" s="28"/>
      <c r="M224" s="28"/>
      <c r="N224" s="28"/>
      <c r="O224" s="28"/>
      <c r="P224" s="28"/>
      <c r="Q224" s="28"/>
      <c r="R224" s="28"/>
      <c r="S224" s="28"/>
      <c r="T224" s="28"/>
      <c r="U224" s="28"/>
      <c r="V224" s="28"/>
      <c r="W224" s="28"/>
      <c r="X224" s="28"/>
      <c r="Y224" s="28"/>
      <c r="Z224" s="28"/>
      <c r="AA224" s="28"/>
      <c r="AB224" s="28"/>
      <c r="AC224" s="28"/>
      <c r="AD224" s="28"/>
      <c r="AE224" s="28"/>
      <c r="AF224" s="28"/>
      <c r="AG224" s="28"/>
    </row>
    <row r="225" spans="2:33" s="77" customFormat="1" ht="16.5" customHeight="1">
      <c r="B225" s="976" t="s">
        <v>0</v>
      </c>
      <c r="C225" s="977"/>
      <c r="D225" s="973" t="s">
        <v>343</v>
      </c>
      <c r="E225" s="974"/>
      <c r="F225" s="966"/>
      <c r="K225" s="28"/>
      <c r="L225" s="28"/>
      <c r="M225" s="28"/>
      <c r="N225" s="28"/>
      <c r="O225" s="28"/>
      <c r="P225" s="28"/>
      <c r="Q225" s="28"/>
      <c r="R225" s="28"/>
      <c r="S225" s="28"/>
      <c r="T225" s="28"/>
      <c r="U225" s="28"/>
      <c r="V225" s="28"/>
      <c r="W225" s="28"/>
      <c r="X225" s="28"/>
      <c r="Y225" s="28"/>
      <c r="Z225" s="28"/>
      <c r="AA225" s="28"/>
      <c r="AB225" s="28"/>
      <c r="AC225" s="28"/>
      <c r="AD225" s="28"/>
      <c r="AE225" s="28"/>
      <c r="AF225" s="28"/>
      <c r="AG225" s="28"/>
    </row>
    <row r="226" spans="2:33" s="77" customFormat="1" ht="47.25">
      <c r="B226" s="947"/>
      <c r="C226" s="948"/>
      <c r="D226" s="130" t="s">
        <v>204</v>
      </c>
      <c r="E226" s="130" t="s">
        <v>205</v>
      </c>
      <c r="F226" s="130" t="s">
        <v>206</v>
      </c>
      <c r="K226" s="28"/>
      <c r="L226" s="28"/>
      <c r="M226" s="28"/>
      <c r="N226" s="28"/>
      <c r="O226" s="28"/>
      <c r="P226" s="28"/>
      <c r="Q226" s="28"/>
      <c r="R226" s="28"/>
      <c r="S226" s="28"/>
      <c r="T226" s="28"/>
      <c r="U226" s="28"/>
      <c r="V226" s="28"/>
      <c r="W226" s="28"/>
      <c r="X226" s="28"/>
      <c r="Y226" s="28"/>
      <c r="Z226" s="28"/>
      <c r="AA226" s="28"/>
      <c r="AB226" s="28"/>
      <c r="AC226" s="28"/>
      <c r="AD226" s="28"/>
      <c r="AE226" s="28"/>
      <c r="AF226" s="28"/>
      <c r="AG226" s="28"/>
    </row>
    <row r="227" spans="2:33" s="77" customFormat="1" ht="15.75">
      <c r="B227" s="961"/>
      <c r="C227" s="962"/>
      <c r="D227" s="109"/>
      <c r="E227" s="109"/>
      <c r="F227" s="109"/>
      <c r="K227" s="28"/>
      <c r="L227" s="28"/>
      <c r="M227" s="28"/>
      <c r="N227" s="28"/>
      <c r="O227" s="28"/>
      <c r="P227" s="28"/>
      <c r="Q227" s="28"/>
      <c r="R227" s="28"/>
      <c r="S227" s="28"/>
      <c r="T227" s="28"/>
      <c r="U227" s="28"/>
      <c r="V227" s="28"/>
      <c r="W227" s="28"/>
      <c r="X227" s="28"/>
      <c r="Y227" s="28"/>
      <c r="Z227" s="28"/>
      <c r="AA227" s="28"/>
      <c r="AB227" s="28"/>
      <c r="AC227" s="28"/>
      <c r="AD227" s="28"/>
      <c r="AE227" s="28"/>
      <c r="AF227" s="28"/>
      <c r="AG227" s="28"/>
    </row>
    <row r="228" spans="2:33" s="77" customFormat="1" ht="15.75">
      <c r="B228" s="961"/>
      <c r="C228" s="962"/>
      <c r="D228" s="109"/>
      <c r="E228" s="109"/>
      <c r="F228" s="109"/>
      <c r="K228" s="28"/>
      <c r="L228" s="28"/>
      <c r="M228" s="28"/>
      <c r="N228" s="28"/>
      <c r="O228" s="28"/>
      <c r="P228" s="28"/>
      <c r="Q228" s="28"/>
      <c r="R228" s="28"/>
      <c r="S228" s="28"/>
      <c r="T228" s="28"/>
      <c r="U228" s="28"/>
      <c r="V228" s="28"/>
      <c r="W228" s="28"/>
      <c r="X228" s="28"/>
      <c r="Y228" s="28"/>
      <c r="Z228" s="28"/>
      <c r="AA228" s="28"/>
      <c r="AB228" s="28"/>
      <c r="AC228" s="28"/>
      <c r="AD228" s="28"/>
      <c r="AE228" s="28"/>
      <c r="AF228" s="28"/>
      <c r="AG228" s="28"/>
    </row>
    <row r="229" spans="2:33" s="77" customFormat="1" ht="15.75">
      <c r="B229" s="961"/>
      <c r="C229" s="962"/>
      <c r="D229" s="109"/>
      <c r="E229" s="109"/>
      <c r="F229" s="109"/>
      <c r="K229" s="28"/>
      <c r="L229" s="28"/>
      <c r="M229" s="28"/>
      <c r="N229" s="28"/>
      <c r="O229" s="28"/>
      <c r="P229" s="28"/>
      <c r="Q229" s="28"/>
      <c r="R229" s="28"/>
      <c r="S229" s="28"/>
      <c r="T229" s="28"/>
      <c r="U229" s="28"/>
      <c r="V229" s="28"/>
      <c r="W229" s="28"/>
      <c r="X229" s="28"/>
      <c r="Y229" s="28"/>
      <c r="Z229" s="28"/>
      <c r="AA229" s="28"/>
      <c r="AB229" s="28"/>
      <c r="AC229" s="28"/>
      <c r="AD229" s="28"/>
      <c r="AE229" s="28"/>
      <c r="AF229" s="28"/>
      <c r="AG229" s="28"/>
    </row>
    <row r="230" spans="2:33" s="77" customFormat="1" ht="16.5" thickBot="1">
      <c r="B230" s="971"/>
      <c r="C230" s="972"/>
      <c r="D230" s="200"/>
      <c r="E230" s="200"/>
      <c r="F230" s="200"/>
      <c r="K230" s="28"/>
      <c r="L230" s="28"/>
      <c r="M230" s="28"/>
      <c r="N230" s="28"/>
      <c r="O230" s="28"/>
      <c r="P230" s="28"/>
      <c r="Q230" s="28"/>
      <c r="R230" s="28"/>
      <c r="S230" s="28"/>
      <c r="T230" s="28"/>
      <c r="U230" s="28"/>
      <c r="V230" s="28"/>
      <c r="W230" s="28"/>
      <c r="X230" s="28"/>
      <c r="Y230" s="28"/>
      <c r="Z230" s="28"/>
      <c r="AA230" s="28"/>
      <c r="AB230" s="28"/>
      <c r="AC230" s="28"/>
      <c r="AD230" s="28"/>
      <c r="AE230" s="28"/>
      <c r="AF230" s="28"/>
      <c r="AG230" s="28"/>
    </row>
    <row r="231" spans="2:33" s="77" customFormat="1" ht="15.75" customHeight="1">
      <c r="B231" s="976" t="s">
        <v>0</v>
      </c>
      <c r="C231" s="977"/>
      <c r="D231" s="973" t="s">
        <v>24</v>
      </c>
      <c r="E231" s="974"/>
      <c r="F231" s="975"/>
      <c r="K231" s="28"/>
      <c r="L231" s="28"/>
      <c r="M231" s="28"/>
      <c r="N231" s="28"/>
      <c r="O231" s="28"/>
      <c r="P231" s="28"/>
      <c r="Q231" s="28"/>
      <c r="R231" s="28"/>
      <c r="S231" s="28"/>
      <c r="T231" s="28"/>
      <c r="U231" s="28"/>
      <c r="V231" s="28"/>
      <c r="W231" s="28"/>
      <c r="X231" s="28"/>
      <c r="Y231" s="28"/>
      <c r="Z231" s="28"/>
      <c r="AA231" s="28"/>
      <c r="AB231" s="28"/>
      <c r="AC231" s="28"/>
      <c r="AD231" s="28"/>
      <c r="AE231" s="28"/>
      <c r="AF231" s="28"/>
      <c r="AG231" s="28"/>
    </row>
    <row r="232" spans="2:33" ht="47.25">
      <c r="B232" s="947"/>
      <c r="C232" s="948"/>
      <c r="D232" s="130" t="s">
        <v>204</v>
      </c>
      <c r="E232" s="130" t="s">
        <v>205</v>
      </c>
      <c r="F232" s="202" t="s">
        <v>392</v>
      </c>
    </row>
    <row r="233" spans="2:33" ht="15.75">
      <c r="B233" s="245"/>
      <c r="C233" s="244"/>
      <c r="D233" s="109"/>
      <c r="E233" s="109"/>
      <c r="F233" s="199"/>
    </row>
    <row r="234" spans="2:33" ht="15.75">
      <c r="B234" s="245"/>
      <c r="C234" s="244"/>
      <c r="D234" s="109"/>
      <c r="E234" s="109"/>
      <c r="F234" s="199"/>
    </row>
    <row r="235" spans="2:33" ht="15.75">
      <c r="B235" s="245"/>
      <c r="C235" s="244"/>
      <c r="D235" s="109"/>
      <c r="E235" s="109"/>
      <c r="F235" s="199"/>
    </row>
    <row r="236" spans="2:33" ht="16.5" thickBot="1">
      <c r="B236" s="253"/>
      <c r="C236" s="254"/>
      <c r="D236" s="200"/>
      <c r="E236" s="200"/>
      <c r="F236" s="201"/>
    </row>
  </sheetData>
  <mergeCells count="50">
    <mergeCell ref="B220:C220"/>
    <mergeCell ref="D225:F225"/>
    <mergeCell ref="D231:F231"/>
    <mergeCell ref="B229:C229"/>
    <mergeCell ref="B230:C230"/>
    <mergeCell ref="B231:C231"/>
    <mergeCell ref="B225:C225"/>
    <mergeCell ref="B226:C226"/>
    <mergeCell ref="B227:C227"/>
    <mergeCell ref="B228:C228"/>
    <mergeCell ref="B202:C202"/>
    <mergeCell ref="B213:C213"/>
    <mergeCell ref="B217:C217"/>
    <mergeCell ref="B218:C218"/>
    <mergeCell ref="B219:C219"/>
    <mergeCell ref="B216:C216"/>
    <mergeCell ref="B203:C203"/>
    <mergeCell ref="B204:C204"/>
    <mergeCell ref="B205:C205"/>
    <mergeCell ref="B206:C206"/>
    <mergeCell ref="B207:C207"/>
    <mergeCell ref="B208:C208"/>
    <mergeCell ref="B214:C214"/>
    <mergeCell ref="B215:C215"/>
    <mergeCell ref="B195:C195"/>
    <mergeCell ref="B196:C196"/>
    <mergeCell ref="B197:C197"/>
    <mergeCell ref="B198:C198"/>
    <mergeCell ref="B189:C189"/>
    <mergeCell ref="B190:C190"/>
    <mergeCell ref="B191:C191"/>
    <mergeCell ref="B192:C192"/>
    <mergeCell ref="B193:C193"/>
    <mergeCell ref="B194:C194"/>
    <mergeCell ref="B232:C232"/>
    <mergeCell ref="B6:C6"/>
    <mergeCell ref="B185:C185"/>
    <mergeCell ref="B4:C4"/>
    <mergeCell ref="B140:C140"/>
    <mergeCell ref="B178:C178"/>
    <mergeCell ref="B179:C179"/>
    <mergeCell ref="B180:C180"/>
    <mergeCell ref="B181:C181"/>
    <mergeCell ref="B182:C182"/>
    <mergeCell ref="B183:C183"/>
    <mergeCell ref="B184:C184"/>
    <mergeCell ref="B73:C73"/>
    <mergeCell ref="B177:C177"/>
    <mergeCell ref="B199:C199"/>
    <mergeCell ref="B186:C186"/>
  </mergeCells>
  <pageMargins left="0.70866141732283505" right="0.27559055118110198" top="0.31496062992126" bottom="0.31496062992126" header="0.31496062992126" footer="0.31496062992126"/>
  <pageSetup paperSize="9" scale="69" orientation="portrait" r:id="rId1"/>
  <headerFooter>
    <oddFooter>Page &amp;P</oddFooter>
  </headerFooter>
  <rowBreaks count="3" manualBreakCount="3">
    <brk id="69" max="16383" man="1"/>
    <brk id="136" max="16383" man="1"/>
    <brk id="199" max="16383" man="1"/>
  </rowBreaks>
  <colBreaks count="1" manualBreakCount="1">
    <brk id="7" max="237"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H774"/>
  <sheetViews>
    <sheetView view="pageBreakPreview" topLeftCell="A748" zoomScaleSheetLayoutView="100" workbookViewId="0">
      <selection activeCell="B74" sqref="B74:I74"/>
    </sheetView>
  </sheetViews>
  <sheetFormatPr defaultRowHeight="15.75"/>
  <cols>
    <col min="1" max="1" width="7.42578125" style="265" customWidth="1"/>
    <col min="2" max="2" width="66" style="268" customWidth="1"/>
    <col min="3" max="3" width="24.7109375" style="267" customWidth="1"/>
    <col min="4" max="4" width="20.85546875" style="267" bestFit="1" customWidth="1"/>
    <col min="5" max="5" width="23.42578125" style="268" customWidth="1"/>
    <col min="6" max="16384" width="9.140625" style="268"/>
  </cols>
  <sheetData>
    <row r="1" spans="1:5" ht="16.5">
      <c r="B1" s="266" t="s">
        <v>504</v>
      </c>
    </row>
    <row r="2" spans="1:5">
      <c r="B2" s="269" t="s">
        <v>505</v>
      </c>
      <c r="C2" s="268"/>
      <c r="D2" s="268"/>
    </row>
    <row r="3" spans="1:5">
      <c r="B3" s="270" t="str">
        <f>'[64]BS 04.16'!A3</f>
        <v>Branch/Division _______________</v>
      </c>
      <c r="C3" s="268"/>
      <c r="D3" s="268"/>
    </row>
    <row r="4" spans="1:5">
      <c r="A4" s="265">
        <f>'[64]PPE 04.16'!A114+1</f>
        <v>8</v>
      </c>
      <c r="B4" s="271" t="s">
        <v>506</v>
      </c>
      <c r="C4" s="268"/>
      <c r="D4" s="268"/>
      <c r="E4" s="272" t="str">
        <f>'[65]Impact-PPE'!F4</f>
        <v>(Amount Rupees)</v>
      </c>
    </row>
    <row r="5" spans="1:5" s="269" customFormat="1" ht="47.25">
      <c r="A5" s="265"/>
      <c r="B5" s="273" t="s">
        <v>0</v>
      </c>
      <c r="C5" s="274" t="s">
        <v>1149</v>
      </c>
      <c r="D5" s="275" t="s">
        <v>46</v>
      </c>
      <c r="E5" s="274" t="s">
        <v>1150</v>
      </c>
    </row>
    <row r="6" spans="1:5">
      <c r="B6" s="276"/>
      <c r="C6" s="277"/>
      <c r="D6" s="278"/>
      <c r="E6" s="279"/>
    </row>
    <row r="7" spans="1:5">
      <c r="B7" s="280" t="s">
        <v>509</v>
      </c>
      <c r="C7" s="281"/>
      <c r="D7" s="282"/>
      <c r="E7" s="283"/>
    </row>
    <row r="8" spans="1:5">
      <c r="B8" s="284"/>
      <c r="C8" s="281"/>
      <c r="D8" s="282"/>
      <c r="E8" s="283"/>
    </row>
    <row r="9" spans="1:5">
      <c r="B9" s="280" t="s">
        <v>510</v>
      </c>
      <c r="C9" s="285"/>
      <c r="D9" s="286"/>
      <c r="E9" s="287"/>
    </row>
    <row r="10" spans="1:5">
      <c r="B10" s="284"/>
      <c r="C10" s="281"/>
      <c r="D10" s="286"/>
      <c r="E10" s="288"/>
    </row>
    <row r="11" spans="1:5">
      <c r="B11" s="280" t="s">
        <v>511</v>
      </c>
      <c r="C11" s="281"/>
      <c r="D11" s="289"/>
      <c r="E11" s="290"/>
    </row>
    <row r="12" spans="1:5">
      <c r="B12" s="284"/>
      <c r="C12" s="281"/>
      <c r="D12" s="289"/>
      <c r="E12" s="290"/>
    </row>
    <row r="13" spans="1:5">
      <c r="B13" s="284" t="s">
        <v>512</v>
      </c>
      <c r="C13" s="281"/>
      <c r="D13" s="289"/>
      <c r="E13" s="290"/>
    </row>
    <row r="14" spans="1:5">
      <c r="B14" s="284"/>
      <c r="C14" s="281"/>
      <c r="D14" s="289"/>
      <c r="E14" s="290"/>
    </row>
    <row r="15" spans="1:5" ht="31.5">
      <c r="B15" s="291" t="s">
        <v>513</v>
      </c>
      <c r="C15" s="292"/>
      <c r="D15" s="293"/>
      <c r="E15" s="288"/>
    </row>
    <row r="16" spans="1:5">
      <c r="B16" s="291"/>
      <c r="C16" s="292"/>
      <c r="D16" s="293"/>
      <c r="E16" s="288"/>
    </row>
    <row r="17" spans="2:5" ht="31.5">
      <c r="B17" s="284" t="s">
        <v>514</v>
      </c>
      <c r="C17" s="292"/>
      <c r="D17" s="293"/>
      <c r="E17" s="288"/>
    </row>
    <row r="18" spans="2:5" ht="31.5">
      <c r="B18" s="291" t="s">
        <v>513</v>
      </c>
      <c r="C18" s="294"/>
      <c r="D18" s="295"/>
      <c r="E18" s="295"/>
    </row>
    <row r="19" spans="2:5">
      <c r="B19" s="284"/>
      <c r="C19" s="292"/>
      <c r="D19" s="296"/>
      <c r="E19" s="296"/>
    </row>
    <row r="20" spans="2:5">
      <c r="B20" s="284"/>
      <c r="C20" s="281"/>
      <c r="D20" s="297"/>
      <c r="E20" s="290"/>
    </row>
    <row r="21" spans="2:5">
      <c r="B21" s="284" t="s">
        <v>515</v>
      </c>
      <c r="C21" s="281"/>
      <c r="D21" s="297"/>
      <c r="E21" s="290"/>
    </row>
    <row r="22" spans="2:5">
      <c r="B22" s="284"/>
      <c r="C22" s="281"/>
      <c r="D22" s="297"/>
      <c r="E22" s="290"/>
    </row>
    <row r="23" spans="2:5" ht="31.5">
      <c r="B23" s="291" t="s">
        <v>513</v>
      </c>
      <c r="C23" s="281"/>
      <c r="D23" s="298"/>
      <c r="E23" s="288"/>
    </row>
    <row r="24" spans="2:5">
      <c r="B24" s="284"/>
      <c r="C24" s="281"/>
      <c r="D24" s="297"/>
      <c r="E24" s="290"/>
    </row>
    <row r="25" spans="2:5" ht="31.5">
      <c r="B25" s="291" t="s">
        <v>513</v>
      </c>
      <c r="C25" s="281"/>
      <c r="D25" s="297"/>
      <c r="E25" s="290"/>
    </row>
    <row r="26" spans="2:5">
      <c r="B26" s="284" t="s">
        <v>516</v>
      </c>
      <c r="C26" s="294"/>
      <c r="D26" s="299"/>
      <c r="E26" s="300"/>
    </row>
    <row r="27" spans="2:5">
      <c r="B27" s="284"/>
      <c r="C27" s="281"/>
      <c r="D27" s="281"/>
      <c r="E27" s="301"/>
    </row>
    <row r="28" spans="2:5">
      <c r="B28" s="284"/>
      <c r="C28" s="281"/>
      <c r="D28" s="289"/>
      <c r="E28" s="283"/>
    </row>
    <row r="29" spans="2:5">
      <c r="B29" s="284" t="s">
        <v>517</v>
      </c>
      <c r="C29" s="281"/>
      <c r="D29" s="289"/>
      <c r="E29" s="283"/>
    </row>
    <row r="30" spans="2:5" ht="31.5">
      <c r="B30" s="291" t="s">
        <v>518</v>
      </c>
      <c r="C30" s="281"/>
      <c r="D30" s="289"/>
      <c r="E30" s="301"/>
    </row>
    <row r="31" spans="2:5" ht="43.5" customHeight="1">
      <c r="B31" s="291" t="s">
        <v>519</v>
      </c>
      <c r="C31" s="281"/>
      <c r="D31" s="289"/>
      <c r="E31" s="301"/>
    </row>
    <row r="32" spans="2:5" ht="34.5" customHeight="1">
      <c r="B32" s="291" t="s">
        <v>520</v>
      </c>
      <c r="C32" s="281"/>
      <c r="D32" s="289"/>
      <c r="E32" s="301"/>
    </row>
    <row r="33" spans="1:5" ht="31.5">
      <c r="B33" s="291" t="s">
        <v>521</v>
      </c>
      <c r="C33" s="281"/>
      <c r="D33" s="289"/>
      <c r="E33" s="301"/>
    </row>
    <row r="34" spans="1:5" ht="63" customHeight="1">
      <c r="B34" s="291" t="s">
        <v>522</v>
      </c>
      <c r="C34" s="294"/>
      <c r="D34" s="302"/>
      <c r="E34" s="303"/>
    </row>
    <row r="35" spans="1:5">
      <c r="B35" s="284"/>
      <c r="C35" s="281"/>
      <c r="D35" s="281"/>
      <c r="E35" s="281"/>
    </row>
    <row r="36" spans="1:5">
      <c r="B36" s="284" t="s">
        <v>523</v>
      </c>
      <c r="C36" s="281"/>
      <c r="D36" s="289"/>
      <c r="E36" s="283"/>
    </row>
    <row r="37" spans="1:5">
      <c r="B37" s="284" t="s">
        <v>524</v>
      </c>
      <c r="C37" s="281"/>
      <c r="D37" s="289"/>
      <c r="E37" s="283"/>
    </row>
    <row r="38" spans="1:5">
      <c r="B38" s="284" t="s">
        <v>525</v>
      </c>
      <c r="C38" s="281"/>
      <c r="D38" s="289"/>
      <c r="E38" s="301"/>
    </row>
    <row r="39" spans="1:5">
      <c r="B39" s="284" t="s">
        <v>526</v>
      </c>
      <c r="C39" s="294"/>
      <c r="D39" s="294"/>
      <c r="E39" s="303"/>
    </row>
    <row r="40" spans="1:5">
      <c r="B40" s="284"/>
      <c r="C40" s="292"/>
      <c r="D40" s="289"/>
      <c r="E40" s="301"/>
    </row>
    <row r="41" spans="1:5">
      <c r="B41" s="304" t="s">
        <v>11</v>
      </c>
      <c r="C41" s="305"/>
      <c r="D41" s="305"/>
      <c r="E41" s="305"/>
    </row>
    <row r="42" spans="1:5">
      <c r="B42" s="306" t="s">
        <v>527</v>
      </c>
      <c r="C42" s="307"/>
      <c r="D42" s="308"/>
      <c r="E42" s="309"/>
    </row>
    <row r="43" spans="1:5">
      <c r="B43" s="284" t="s">
        <v>525</v>
      </c>
      <c r="C43" s="310"/>
      <c r="D43" s="281"/>
      <c r="E43" s="311"/>
    </row>
    <row r="44" spans="1:5">
      <c r="B44" s="284" t="s">
        <v>526</v>
      </c>
      <c r="C44" s="310"/>
      <c r="D44" s="281"/>
      <c r="E44" s="311"/>
    </row>
    <row r="45" spans="1:5">
      <c r="B45" s="310"/>
      <c r="C45" s="310"/>
      <c r="D45" s="281"/>
      <c r="E45" s="311"/>
    </row>
    <row r="46" spans="1:5">
      <c r="B46" s="304" t="s">
        <v>11</v>
      </c>
      <c r="C46" s="312"/>
      <c r="D46" s="313"/>
      <c r="E46" s="314"/>
    </row>
    <row r="47" spans="1:5">
      <c r="B47" s="315"/>
      <c r="C47" s="315"/>
      <c r="D47" s="316"/>
      <c r="E47" s="317"/>
    </row>
    <row r="48" spans="1:5">
      <c r="A48" s="318"/>
      <c r="B48" s="269" t="s">
        <v>528</v>
      </c>
    </row>
    <row r="49" spans="1:5">
      <c r="A49" s="318"/>
    </row>
    <row r="50" spans="1:5" ht="31.5">
      <c r="A50" s="268"/>
      <c r="B50" s="319" t="s">
        <v>529</v>
      </c>
      <c r="C50" s="320" t="s">
        <v>530</v>
      </c>
      <c r="D50" s="320" t="s">
        <v>531</v>
      </c>
      <c r="E50" s="320" t="s">
        <v>532</v>
      </c>
    </row>
    <row r="51" spans="1:5">
      <c r="A51" s="268"/>
      <c r="B51" s="321" t="s">
        <v>533</v>
      </c>
      <c r="C51" s="322"/>
      <c r="D51" s="322"/>
      <c r="E51" s="323"/>
    </row>
    <row r="52" spans="1:5">
      <c r="A52" s="318"/>
      <c r="B52" s="324"/>
      <c r="C52" s="324"/>
      <c r="D52" s="324"/>
      <c r="E52" s="324"/>
    </row>
    <row r="53" spans="1:5">
      <c r="A53" s="318"/>
      <c r="B53" s="325" t="s">
        <v>534</v>
      </c>
      <c r="C53" s="324"/>
      <c r="D53" s="324"/>
      <c r="E53" s="324"/>
    </row>
    <row r="54" spans="1:5" ht="31.5">
      <c r="A54" s="326"/>
      <c r="B54" s="319" t="s">
        <v>535</v>
      </c>
      <c r="C54" s="320" t="s">
        <v>530</v>
      </c>
      <c r="D54" s="320" t="s">
        <v>531</v>
      </c>
      <c r="E54" s="320" t="s">
        <v>532</v>
      </c>
    </row>
    <row r="55" spans="1:5">
      <c r="A55" s="326"/>
      <c r="B55" s="321" t="s">
        <v>536</v>
      </c>
      <c r="C55" s="321"/>
      <c r="D55" s="321"/>
      <c r="E55" s="327"/>
    </row>
    <row r="56" spans="1:5">
      <c r="A56" s="318"/>
      <c r="B56" s="324"/>
      <c r="C56" s="324"/>
      <c r="D56" s="324"/>
      <c r="E56" s="324"/>
    </row>
    <row r="57" spans="1:5">
      <c r="A57" s="318"/>
      <c r="B57" s="325" t="s">
        <v>537</v>
      </c>
      <c r="C57" s="324"/>
      <c r="D57" s="324"/>
      <c r="E57" s="324"/>
    </row>
    <row r="58" spans="1:5" ht="31.5">
      <c r="A58" s="326"/>
      <c r="B58" s="319" t="s">
        <v>538</v>
      </c>
      <c r="C58" s="320" t="s">
        <v>530</v>
      </c>
      <c r="D58" s="320" t="s">
        <v>531</v>
      </c>
      <c r="E58" s="320" t="s">
        <v>532</v>
      </c>
    </row>
    <row r="59" spans="1:5">
      <c r="A59" s="326"/>
      <c r="B59" s="321" t="s">
        <v>536</v>
      </c>
      <c r="C59" s="322"/>
      <c r="D59" s="322"/>
      <c r="E59" s="323"/>
    </row>
    <row r="60" spans="1:5">
      <c r="A60" s="326"/>
      <c r="B60" s="321" t="s">
        <v>536</v>
      </c>
      <c r="C60" s="321"/>
      <c r="D60" s="321"/>
      <c r="E60" s="328"/>
    </row>
    <row r="61" spans="1:5">
      <c r="A61" s="326"/>
      <c r="B61" s="321" t="s">
        <v>536</v>
      </c>
      <c r="C61" s="329"/>
      <c r="D61" s="321"/>
      <c r="E61" s="328"/>
    </row>
    <row r="62" spans="1:5">
      <c r="A62" s="326"/>
      <c r="B62" s="321" t="s">
        <v>536</v>
      </c>
      <c r="C62" s="321"/>
      <c r="D62" s="321"/>
      <c r="E62" s="328"/>
    </row>
    <row r="63" spans="1:5">
      <c r="A63" s="318"/>
      <c r="B63" s="324"/>
      <c r="C63" s="324"/>
      <c r="D63" s="324"/>
    </row>
    <row r="64" spans="1:5">
      <c r="A64" s="330">
        <f>A4+1</f>
        <v>9</v>
      </c>
      <c r="B64" s="271" t="s">
        <v>539</v>
      </c>
    </row>
    <row r="65" spans="1:5">
      <c r="B65" s="271"/>
      <c r="D65" s="268"/>
      <c r="E65" s="272"/>
    </row>
    <row r="66" spans="1:5" s="269" customFormat="1" ht="47.25">
      <c r="A66" s="265"/>
      <c r="B66" s="261" t="s">
        <v>0</v>
      </c>
      <c r="C66" s="331" t="str">
        <f>C5</f>
        <v>Figures as per IGAAP Period Ended
 April 01, 2016</v>
      </c>
      <c r="D66" s="275" t="s">
        <v>46</v>
      </c>
      <c r="E66" s="332" t="str">
        <f>E5</f>
        <v>Figures as per Ind AS Period Ended
 April 01, 2016</v>
      </c>
    </row>
    <row r="67" spans="1:5">
      <c r="B67" s="333"/>
      <c r="C67" s="334"/>
      <c r="D67" s="278"/>
      <c r="E67" s="335"/>
    </row>
    <row r="68" spans="1:5">
      <c r="B68" s="336" t="s">
        <v>540</v>
      </c>
      <c r="C68" s="337"/>
      <c r="D68" s="278"/>
      <c r="E68" s="335"/>
    </row>
    <row r="69" spans="1:5">
      <c r="B69" s="338" t="s">
        <v>541</v>
      </c>
      <c r="C69" s="339"/>
      <c r="D69" s="278"/>
      <c r="E69" s="335"/>
    </row>
    <row r="70" spans="1:5">
      <c r="B70" s="338" t="s">
        <v>542</v>
      </c>
      <c r="C70" s="339"/>
      <c r="D70" s="278"/>
      <c r="E70" s="335"/>
    </row>
    <row r="71" spans="1:5">
      <c r="B71" s="338" t="s">
        <v>543</v>
      </c>
      <c r="C71" s="339"/>
      <c r="D71" s="278"/>
      <c r="E71" s="335"/>
    </row>
    <row r="72" spans="1:5">
      <c r="B72" s="340" t="s">
        <v>544</v>
      </c>
      <c r="C72" s="341"/>
      <c r="D72" s="342"/>
      <c r="E72" s="343"/>
    </row>
    <row r="73" spans="1:5">
      <c r="B73" s="338" t="s">
        <v>545</v>
      </c>
      <c r="C73" s="339"/>
      <c r="D73" s="278"/>
      <c r="E73" s="335"/>
    </row>
    <row r="74" spans="1:5">
      <c r="B74" s="344" t="s">
        <v>546</v>
      </c>
      <c r="C74" s="345"/>
      <c r="D74" s="345"/>
      <c r="E74" s="345"/>
    </row>
    <row r="75" spans="1:5">
      <c r="B75" s="346"/>
      <c r="C75" s="277"/>
      <c r="D75" s="278"/>
      <c r="E75" s="335"/>
    </row>
    <row r="76" spans="1:5">
      <c r="B76" s="347" t="s">
        <v>547</v>
      </c>
      <c r="C76" s="290"/>
      <c r="D76" s="293"/>
      <c r="E76" s="290"/>
    </row>
    <row r="77" spans="1:5">
      <c r="B77" s="348" t="s">
        <v>541</v>
      </c>
      <c r="C77" s="288"/>
      <c r="D77" s="293"/>
      <c r="E77" s="290"/>
    </row>
    <row r="78" spans="1:5">
      <c r="B78" s="348" t="s">
        <v>542</v>
      </c>
      <c r="C78" s="288"/>
      <c r="D78" s="288"/>
      <c r="E78" s="349"/>
    </row>
    <row r="79" spans="1:5">
      <c r="B79" s="348" t="s">
        <v>548</v>
      </c>
      <c r="C79" s="295"/>
      <c r="D79" s="295"/>
      <c r="E79" s="349"/>
    </row>
    <row r="80" spans="1:5">
      <c r="B80" s="350" t="s">
        <v>544</v>
      </c>
      <c r="C80" s="288"/>
      <c r="D80" s="288"/>
      <c r="E80" s="351"/>
    </row>
    <row r="81" spans="1:5">
      <c r="B81" s="339" t="s">
        <v>545</v>
      </c>
      <c r="C81" s="295"/>
      <c r="D81" s="295"/>
      <c r="E81" s="352"/>
    </row>
    <row r="82" spans="1:5">
      <c r="B82" s="344" t="s">
        <v>549</v>
      </c>
      <c r="C82" s="345"/>
      <c r="D82" s="345"/>
      <c r="E82" s="345"/>
    </row>
    <row r="83" spans="1:5">
      <c r="B83" s="348"/>
      <c r="C83" s="288"/>
      <c r="D83" s="293"/>
      <c r="E83" s="349"/>
    </row>
    <row r="84" spans="1:5">
      <c r="B84" s="312" t="s">
        <v>550</v>
      </c>
      <c r="C84" s="353"/>
      <c r="D84" s="353"/>
      <c r="E84" s="353"/>
    </row>
    <row r="85" spans="1:5">
      <c r="A85" s="318"/>
      <c r="B85" s="354"/>
      <c r="C85" s="355"/>
      <c r="D85" s="355"/>
      <c r="E85" s="356"/>
    </row>
    <row r="86" spans="1:5" ht="15.75" customHeight="1">
      <c r="A86" s="318"/>
      <c r="B86" s="988" t="s">
        <v>551</v>
      </c>
      <c r="C86" s="989"/>
      <c r="D86" s="989"/>
      <c r="E86" s="990"/>
    </row>
    <row r="87" spans="1:5">
      <c r="B87" s="357" t="s">
        <v>552</v>
      </c>
      <c r="C87" s="316"/>
      <c r="D87" s="316"/>
      <c r="E87" s="283"/>
    </row>
    <row r="88" spans="1:5">
      <c r="B88" s="358"/>
      <c r="C88" s="359"/>
      <c r="D88" s="360"/>
      <c r="E88" s="361" t="str">
        <f>E463</f>
        <v>(Amount in Rs.)</v>
      </c>
    </row>
    <row r="89" spans="1:5" s="269" customFormat="1" ht="47.25">
      <c r="A89" s="265"/>
      <c r="B89" s="362" t="s">
        <v>0</v>
      </c>
      <c r="C89" s="332" t="str">
        <f>C464</f>
        <v>Figures as per IGAAP Period Ended
 April 01, 2016</v>
      </c>
      <c r="D89" s="363" t="s">
        <v>46</v>
      </c>
      <c r="E89" s="332" t="str">
        <f>E66</f>
        <v>Figures as per Ind AS Period Ended
 April 01, 2016</v>
      </c>
    </row>
    <row r="90" spans="1:5">
      <c r="B90" s="364"/>
      <c r="C90" s="365"/>
      <c r="D90" s="366"/>
      <c r="E90" s="290"/>
    </row>
    <row r="91" spans="1:5">
      <c r="B91" s="336" t="s">
        <v>540</v>
      </c>
      <c r="C91" s="337"/>
      <c r="D91" s="278"/>
      <c r="E91" s="335"/>
    </row>
    <row r="92" spans="1:5">
      <c r="B92" s="338" t="s">
        <v>541</v>
      </c>
      <c r="C92" s="339"/>
      <c r="D92" s="278"/>
      <c r="E92" s="335"/>
    </row>
    <row r="93" spans="1:5">
      <c r="B93" s="338" t="s">
        <v>542</v>
      </c>
      <c r="C93" s="339"/>
      <c r="D93" s="278"/>
      <c r="E93" s="335"/>
    </row>
    <row r="94" spans="1:5">
      <c r="B94" s="338" t="s">
        <v>543</v>
      </c>
      <c r="C94" s="339"/>
      <c r="D94" s="278"/>
      <c r="E94" s="335"/>
    </row>
    <row r="95" spans="1:5">
      <c r="B95" s="340" t="s">
        <v>544</v>
      </c>
      <c r="C95" s="341"/>
      <c r="D95" s="342"/>
      <c r="E95" s="343"/>
    </row>
    <row r="96" spans="1:5">
      <c r="B96" s="338" t="s">
        <v>545</v>
      </c>
      <c r="C96" s="339"/>
      <c r="D96" s="278"/>
      <c r="E96" s="335"/>
    </row>
    <row r="97" spans="2:5">
      <c r="B97" s="344" t="s">
        <v>546</v>
      </c>
      <c r="C97" s="345"/>
      <c r="D97" s="345"/>
      <c r="E97" s="345"/>
    </row>
    <row r="98" spans="2:5">
      <c r="B98" s="367"/>
      <c r="C98" s="368"/>
      <c r="D98" s="285"/>
      <c r="E98" s="290"/>
    </row>
    <row r="99" spans="2:5" ht="31.5">
      <c r="B99" s="367" t="s">
        <v>553</v>
      </c>
      <c r="C99" s="288"/>
      <c r="D99" s="281"/>
      <c r="E99" s="290"/>
    </row>
    <row r="100" spans="2:5">
      <c r="B100" s="348" t="s">
        <v>554</v>
      </c>
      <c r="C100" s="288"/>
      <c r="D100" s="281"/>
      <c r="E100" s="349"/>
    </row>
    <row r="101" spans="2:5">
      <c r="B101" s="348" t="s">
        <v>555</v>
      </c>
      <c r="C101" s="288"/>
      <c r="D101" s="281"/>
      <c r="E101" s="349"/>
    </row>
    <row r="102" spans="2:5">
      <c r="B102" s="348" t="s">
        <v>556</v>
      </c>
      <c r="C102" s="288"/>
      <c r="D102" s="294"/>
      <c r="E102" s="352"/>
    </row>
    <row r="103" spans="2:5">
      <c r="B103" s="369"/>
      <c r="C103" s="296"/>
      <c r="D103" s="281"/>
      <c r="E103" s="349"/>
    </row>
    <row r="104" spans="2:5">
      <c r="B104" s="369" t="s">
        <v>557</v>
      </c>
      <c r="C104" s="288"/>
      <c r="D104" s="281"/>
      <c r="E104" s="349"/>
    </row>
    <row r="105" spans="2:5">
      <c r="B105" s="344" t="s">
        <v>549</v>
      </c>
      <c r="C105" s="370"/>
      <c r="D105" s="313"/>
      <c r="E105" s="371"/>
    </row>
    <row r="106" spans="2:5">
      <c r="B106" s="369"/>
      <c r="C106" s="288"/>
      <c r="D106" s="281"/>
      <c r="E106" s="290"/>
    </row>
    <row r="107" spans="2:5">
      <c r="B107" s="372" t="s">
        <v>558</v>
      </c>
      <c r="C107" s="288"/>
      <c r="D107" s="281"/>
      <c r="E107" s="290"/>
    </row>
    <row r="108" spans="2:5">
      <c r="B108" s="339" t="s">
        <v>554</v>
      </c>
      <c r="C108" s="288"/>
      <c r="D108" s="281"/>
      <c r="E108" s="349"/>
    </row>
    <row r="109" spans="2:5">
      <c r="B109" s="339" t="s">
        <v>559</v>
      </c>
      <c r="C109" s="288"/>
      <c r="D109" s="281"/>
      <c r="E109" s="349"/>
    </row>
    <row r="110" spans="2:5">
      <c r="B110" s="339" t="s">
        <v>560</v>
      </c>
      <c r="C110" s="373"/>
      <c r="D110" s="294"/>
      <c r="E110" s="352"/>
    </row>
    <row r="111" spans="2:5">
      <c r="B111" s="369"/>
      <c r="C111" s="296"/>
      <c r="D111" s="281"/>
      <c r="E111" s="349"/>
    </row>
    <row r="112" spans="2:5">
      <c r="B112" s="369" t="s">
        <v>561</v>
      </c>
      <c r="C112" s="374"/>
      <c r="D112" s="294"/>
      <c r="E112" s="352"/>
    </row>
    <row r="113" spans="1:5">
      <c r="B113" s="344" t="s">
        <v>562</v>
      </c>
      <c r="C113" s="370"/>
      <c r="D113" s="313"/>
      <c r="E113" s="371"/>
    </row>
    <row r="114" spans="1:5">
      <c r="B114" s="375"/>
      <c r="C114" s="295"/>
      <c r="D114" s="281"/>
      <c r="E114" s="290"/>
    </row>
    <row r="115" spans="1:5">
      <c r="B115" s="344" t="s">
        <v>563</v>
      </c>
      <c r="C115" s="353"/>
      <c r="D115" s="353"/>
      <c r="E115" s="353"/>
    </row>
    <row r="116" spans="1:5" ht="15.75" customHeight="1">
      <c r="A116" s="318"/>
      <c r="B116" s="376"/>
      <c r="C116" s="376"/>
      <c r="D116" s="376"/>
      <c r="E116" s="376"/>
    </row>
    <row r="117" spans="1:5">
      <c r="A117" s="318">
        <v>10</v>
      </c>
      <c r="B117" s="377" t="s">
        <v>564</v>
      </c>
      <c r="C117" s="298"/>
      <c r="D117" s="316"/>
      <c r="E117" s="378"/>
    </row>
    <row r="118" spans="1:5" s="269" customFormat="1" ht="47.25">
      <c r="A118" s="318"/>
      <c r="B118" s="362" t="s">
        <v>0</v>
      </c>
      <c r="C118" s="332" t="str">
        <f>C66</f>
        <v>Figures as per IGAAP Period Ended
 April 01, 2016</v>
      </c>
      <c r="D118" s="275" t="s">
        <v>46</v>
      </c>
      <c r="E118" s="332" t="str">
        <f>E501</f>
        <v>Figures as per Ind AS Period Ended
 April 01, 2016</v>
      </c>
    </row>
    <row r="119" spans="1:5">
      <c r="A119" s="318"/>
      <c r="B119" s="379" t="s">
        <v>565</v>
      </c>
      <c r="C119" s="290"/>
      <c r="D119" s="293"/>
      <c r="E119" s="283"/>
    </row>
    <row r="120" spans="1:5">
      <c r="A120" s="318"/>
      <c r="B120" s="380" t="s">
        <v>566</v>
      </c>
      <c r="C120" s="281">
        <v>0</v>
      </c>
      <c r="D120" s="293">
        <v>0</v>
      </c>
      <c r="E120" s="381">
        <f>C120-D120</f>
        <v>0</v>
      </c>
    </row>
    <row r="121" spans="1:5">
      <c r="A121" s="318"/>
      <c r="B121" s="380" t="s">
        <v>567</v>
      </c>
      <c r="C121" s="288">
        <v>0</v>
      </c>
      <c r="D121" s="293">
        <v>0</v>
      </c>
      <c r="E121" s="381">
        <f>C121+D121</f>
        <v>0</v>
      </c>
    </row>
    <row r="122" spans="1:5">
      <c r="A122" s="318"/>
      <c r="B122" s="380" t="s">
        <v>568</v>
      </c>
      <c r="C122" s="281">
        <v>0</v>
      </c>
      <c r="D122" s="294">
        <v>0</v>
      </c>
      <c r="E122" s="352">
        <f>C122+D122</f>
        <v>0</v>
      </c>
    </row>
    <row r="123" spans="1:5">
      <c r="A123" s="318"/>
      <c r="B123" s="382" t="s">
        <v>544</v>
      </c>
      <c r="C123" s="296">
        <f>SUM(C120:C122)</f>
        <v>0</v>
      </c>
      <c r="D123" s="293">
        <f>SUM(D120:D122)</f>
        <v>0</v>
      </c>
      <c r="E123" s="301">
        <f>SUM(C123:D123)</f>
        <v>0</v>
      </c>
    </row>
    <row r="124" spans="1:5">
      <c r="A124" s="318"/>
      <c r="B124" s="380" t="s">
        <v>569</v>
      </c>
      <c r="C124" s="281">
        <v>0</v>
      </c>
      <c r="D124" s="293">
        <v>0</v>
      </c>
      <c r="E124" s="352">
        <f>C124+D124</f>
        <v>0</v>
      </c>
    </row>
    <row r="125" spans="1:5">
      <c r="A125" s="318"/>
      <c r="B125" s="383" t="s">
        <v>570</v>
      </c>
      <c r="C125" s="296">
        <f>+C123-C124</f>
        <v>0</v>
      </c>
      <c r="D125" s="296">
        <f>+D123-D124</f>
        <v>0</v>
      </c>
      <c r="E125" s="381">
        <f>C125+D125</f>
        <v>0</v>
      </c>
    </row>
    <row r="126" spans="1:5">
      <c r="A126" s="318"/>
      <c r="B126" s="384" t="s">
        <v>571</v>
      </c>
      <c r="C126" s="288"/>
      <c r="D126" s="293"/>
      <c r="E126" s="283"/>
    </row>
    <row r="127" spans="1:5">
      <c r="A127" s="318"/>
      <c r="B127" s="380" t="s">
        <v>572</v>
      </c>
      <c r="C127" s="281">
        <v>0</v>
      </c>
      <c r="D127" s="293">
        <v>0</v>
      </c>
      <c r="E127" s="381">
        <f t="shared" ref="E127:E132" si="0">C127+D127</f>
        <v>0</v>
      </c>
    </row>
    <row r="128" spans="1:5">
      <c r="A128" s="318"/>
      <c r="B128" s="380" t="s">
        <v>573</v>
      </c>
      <c r="C128" s="281">
        <v>0</v>
      </c>
      <c r="D128" s="293">
        <v>0</v>
      </c>
      <c r="E128" s="381">
        <f t="shared" si="0"/>
        <v>0</v>
      </c>
    </row>
    <row r="129" spans="1:5">
      <c r="A129" s="318"/>
      <c r="B129" s="380" t="s">
        <v>574</v>
      </c>
      <c r="C129" s="281">
        <v>0</v>
      </c>
      <c r="D129" s="293">
        <v>0</v>
      </c>
      <c r="E129" s="352">
        <f t="shared" si="0"/>
        <v>0</v>
      </c>
    </row>
    <row r="130" spans="1:5">
      <c r="A130" s="318"/>
      <c r="B130" s="382" t="s">
        <v>544</v>
      </c>
      <c r="C130" s="308">
        <f>SUM(C127:C129)</f>
        <v>0</v>
      </c>
      <c r="D130" s="308">
        <f>+D127+D128+D129</f>
        <v>0</v>
      </c>
      <c r="E130" s="381">
        <f t="shared" si="0"/>
        <v>0</v>
      </c>
    </row>
    <row r="131" spans="1:5">
      <c r="A131" s="318"/>
      <c r="B131" s="380" t="s">
        <v>575</v>
      </c>
      <c r="C131" s="281">
        <v>0</v>
      </c>
      <c r="D131" s="293">
        <v>0</v>
      </c>
      <c r="E131" s="352">
        <f t="shared" si="0"/>
        <v>0</v>
      </c>
    </row>
    <row r="132" spans="1:5">
      <c r="A132" s="318"/>
      <c r="B132" s="383" t="s">
        <v>576</v>
      </c>
      <c r="C132" s="296">
        <f>+C130-C131</f>
        <v>0</v>
      </c>
      <c r="D132" s="296">
        <v>0</v>
      </c>
      <c r="E132" s="381">
        <f t="shared" si="0"/>
        <v>0</v>
      </c>
    </row>
    <row r="133" spans="1:5">
      <c r="A133" s="318"/>
      <c r="B133" s="380"/>
      <c r="C133" s="288"/>
      <c r="D133" s="293"/>
      <c r="E133" s="283"/>
    </row>
    <row r="134" spans="1:5">
      <c r="A134" s="318"/>
      <c r="B134" s="384" t="s">
        <v>577</v>
      </c>
      <c r="C134" s="288"/>
      <c r="D134" s="293"/>
      <c r="E134" s="283"/>
    </row>
    <row r="135" spans="1:5">
      <c r="A135" s="318"/>
      <c r="B135" s="380" t="s">
        <v>578</v>
      </c>
      <c r="C135" s="373">
        <v>0</v>
      </c>
      <c r="D135" s="293">
        <f>-C135</f>
        <v>0</v>
      </c>
      <c r="E135" s="381">
        <f t="shared" ref="E135:E140" si="1">C135+D135</f>
        <v>0</v>
      </c>
    </row>
    <row r="136" spans="1:5">
      <c r="A136" s="318"/>
      <c r="B136" s="380" t="s">
        <v>579</v>
      </c>
      <c r="C136" s="288">
        <v>0</v>
      </c>
      <c r="D136" s="293">
        <v>0</v>
      </c>
      <c r="E136" s="381">
        <f t="shared" si="1"/>
        <v>0</v>
      </c>
    </row>
    <row r="137" spans="1:5">
      <c r="A137" s="318"/>
      <c r="B137" s="380" t="s">
        <v>580</v>
      </c>
      <c r="C137" s="373">
        <v>0</v>
      </c>
      <c r="D137" s="293">
        <v>0</v>
      </c>
      <c r="E137" s="352">
        <f t="shared" si="1"/>
        <v>0</v>
      </c>
    </row>
    <row r="138" spans="1:5">
      <c r="A138" s="318"/>
      <c r="B138" s="382" t="s">
        <v>544</v>
      </c>
      <c r="C138" s="296">
        <f>SUM(C135:C137)</f>
        <v>0</v>
      </c>
      <c r="D138" s="296">
        <f>SUM(D135:D137)</f>
        <v>0</v>
      </c>
      <c r="E138" s="381">
        <f t="shared" si="1"/>
        <v>0</v>
      </c>
    </row>
    <row r="139" spans="1:5">
      <c r="A139" s="318"/>
      <c r="B139" s="380" t="s">
        <v>575</v>
      </c>
      <c r="C139" s="373">
        <v>0</v>
      </c>
      <c r="D139" s="293">
        <v>0</v>
      </c>
      <c r="E139" s="352">
        <f t="shared" si="1"/>
        <v>0</v>
      </c>
    </row>
    <row r="140" spans="1:5">
      <c r="A140" s="318"/>
      <c r="B140" s="340" t="s">
        <v>581</v>
      </c>
      <c r="C140" s="385">
        <f>+C138-C139</f>
        <v>0</v>
      </c>
      <c r="D140" s="385">
        <f>+D138-D139</f>
        <v>0</v>
      </c>
      <c r="E140" s="386">
        <f t="shared" si="1"/>
        <v>0</v>
      </c>
    </row>
    <row r="141" spans="1:5">
      <c r="A141" s="318"/>
      <c r="B141" s="333"/>
      <c r="C141" s="277"/>
      <c r="D141" s="278"/>
      <c r="E141" s="278"/>
    </row>
    <row r="142" spans="1:5">
      <c r="A142" s="318"/>
      <c r="B142" s="333" t="s">
        <v>582</v>
      </c>
      <c r="C142" s="277"/>
      <c r="D142" s="278"/>
      <c r="E142" s="278"/>
    </row>
    <row r="143" spans="1:5">
      <c r="A143" s="318"/>
      <c r="B143" s="380" t="s">
        <v>578</v>
      </c>
      <c r="C143" s="373">
        <v>0</v>
      </c>
      <c r="D143" s="293">
        <v>0</v>
      </c>
      <c r="E143" s="381">
        <f t="shared" ref="E143:E148" si="2">C143+D143</f>
        <v>0</v>
      </c>
    </row>
    <row r="144" spans="1:5">
      <c r="A144" s="318"/>
      <c r="B144" s="380" t="s">
        <v>579</v>
      </c>
      <c r="C144" s="288">
        <v>0</v>
      </c>
      <c r="D144" s="293">
        <v>0</v>
      </c>
      <c r="E144" s="381">
        <f t="shared" si="2"/>
        <v>0</v>
      </c>
    </row>
    <row r="145" spans="1:5">
      <c r="A145" s="318"/>
      <c r="B145" s="380" t="s">
        <v>580</v>
      </c>
      <c r="C145" s="373">
        <v>0</v>
      </c>
      <c r="D145" s="293">
        <v>0</v>
      </c>
      <c r="E145" s="352">
        <f t="shared" si="2"/>
        <v>0</v>
      </c>
    </row>
    <row r="146" spans="1:5">
      <c r="A146" s="318"/>
      <c r="B146" s="382" t="s">
        <v>544</v>
      </c>
      <c r="C146" s="296">
        <f>SUM(C143:C145)</f>
        <v>0</v>
      </c>
      <c r="D146" s="296">
        <f>SUM(D143:D145)</f>
        <v>0</v>
      </c>
      <c r="E146" s="381">
        <f t="shared" si="2"/>
        <v>0</v>
      </c>
    </row>
    <row r="147" spans="1:5">
      <c r="A147" s="318"/>
      <c r="B147" s="380" t="s">
        <v>575</v>
      </c>
      <c r="C147" s="373">
        <v>0</v>
      </c>
      <c r="D147" s="293">
        <v>0</v>
      </c>
      <c r="E147" s="352">
        <f t="shared" si="2"/>
        <v>0</v>
      </c>
    </row>
    <row r="148" spans="1:5">
      <c r="A148" s="318"/>
      <c r="B148" s="340" t="s">
        <v>583</v>
      </c>
      <c r="C148" s="296">
        <v>0</v>
      </c>
      <c r="D148" s="308">
        <v>0</v>
      </c>
      <c r="E148" s="381">
        <f t="shared" si="2"/>
        <v>0</v>
      </c>
    </row>
    <row r="149" spans="1:5">
      <c r="A149" s="318"/>
      <c r="B149" s="380"/>
      <c r="C149" s="288"/>
      <c r="D149" s="293"/>
      <c r="E149" s="381"/>
    </row>
    <row r="150" spans="1:5">
      <c r="A150" s="318"/>
      <c r="B150" s="333" t="s">
        <v>584</v>
      </c>
      <c r="C150" s="277"/>
      <c r="D150" s="278"/>
      <c r="E150" s="278"/>
    </row>
    <row r="151" spans="1:5">
      <c r="A151" s="318"/>
      <c r="B151" s="380" t="s">
        <v>578</v>
      </c>
      <c r="C151" s="373">
        <v>0</v>
      </c>
      <c r="D151" s="373">
        <f>-C151</f>
        <v>0</v>
      </c>
      <c r="E151" s="381">
        <f t="shared" ref="E151:E156" si="3">C151+D151</f>
        <v>0</v>
      </c>
    </row>
    <row r="152" spans="1:5">
      <c r="A152" s="318"/>
      <c r="B152" s="380" t="s">
        <v>579</v>
      </c>
      <c r="C152" s="288">
        <v>0</v>
      </c>
      <c r="D152" s="288">
        <f>-C152</f>
        <v>0</v>
      </c>
      <c r="E152" s="381">
        <f t="shared" si="3"/>
        <v>0</v>
      </c>
    </row>
    <row r="153" spans="1:5">
      <c r="A153" s="318"/>
      <c r="B153" s="380" t="s">
        <v>580</v>
      </c>
      <c r="C153" s="373">
        <v>0</v>
      </c>
      <c r="D153" s="293">
        <v>0</v>
      </c>
      <c r="E153" s="352">
        <f t="shared" si="3"/>
        <v>0</v>
      </c>
    </row>
    <row r="154" spans="1:5">
      <c r="A154" s="318"/>
      <c r="B154" s="382" t="s">
        <v>544</v>
      </c>
      <c r="C154" s="296">
        <f>SUM(C151:C153)</f>
        <v>0</v>
      </c>
      <c r="D154" s="296">
        <f>SUM(D151:D153)</f>
        <v>0</v>
      </c>
      <c r="E154" s="381">
        <f t="shared" si="3"/>
        <v>0</v>
      </c>
    </row>
    <row r="155" spans="1:5">
      <c r="A155" s="318"/>
      <c r="B155" s="380" t="s">
        <v>575</v>
      </c>
      <c r="C155" s="373">
        <v>0</v>
      </c>
      <c r="D155" s="293">
        <v>0</v>
      </c>
      <c r="E155" s="352">
        <f t="shared" si="3"/>
        <v>0</v>
      </c>
    </row>
    <row r="156" spans="1:5">
      <c r="A156" s="318"/>
      <c r="B156" s="340" t="s">
        <v>585</v>
      </c>
      <c r="C156" s="296">
        <f>C154-C155</f>
        <v>0</v>
      </c>
      <c r="D156" s="308">
        <f>D154-D155</f>
        <v>0</v>
      </c>
      <c r="E156" s="381">
        <f t="shared" si="3"/>
        <v>0</v>
      </c>
    </row>
    <row r="157" spans="1:5">
      <c r="A157" s="318"/>
      <c r="B157" s="380"/>
      <c r="C157" s="288"/>
      <c r="D157" s="293"/>
      <c r="E157" s="381"/>
    </row>
    <row r="158" spans="1:5">
      <c r="A158" s="318"/>
      <c r="B158" s="333" t="s">
        <v>586</v>
      </c>
      <c r="C158" s="277"/>
      <c r="D158" s="278"/>
      <c r="E158" s="278"/>
    </row>
    <row r="159" spans="1:5">
      <c r="A159" s="318"/>
      <c r="B159" s="380" t="s">
        <v>578</v>
      </c>
      <c r="C159" s="373">
        <v>0</v>
      </c>
      <c r="D159" s="293">
        <f>-C159</f>
        <v>0</v>
      </c>
      <c r="E159" s="381">
        <f t="shared" ref="E159:E164" si="4">C159+D159</f>
        <v>0</v>
      </c>
    </row>
    <row r="160" spans="1:5">
      <c r="A160" s="318"/>
      <c r="B160" s="380" t="s">
        <v>579</v>
      </c>
      <c r="C160" s="288">
        <v>0</v>
      </c>
      <c r="D160" s="293">
        <v>0</v>
      </c>
      <c r="E160" s="381">
        <f t="shared" si="4"/>
        <v>0</v>
      </c>
    </row>
    <row r="161" spans="1:5">
      <c r="A161" s="318"/>
      <c r="B161" s="380" t="s">
        <v>580</v>
      </c>
      <c r="C161" s="373">
        <v>0</v>
      </c>
      <c r="D161" s="293">
        <v>0</v>
      </c>
      <c r="E161" s="352">
        <f t="shared" si="4"/>
        <v>0</v>
      </c>
    </row>
    <row r="162" spans="1:5">
      <c r="A162" s="318"/>
      <c r="B162" s="382" t="s">
        <v>544</v>
      </c>
      <c r="C162" s="296">
        <f>SUM(C159:C161)</f>
        <v>0</v>
      </c>
      <c r="D162" s="296">
        <f>SUM(D159:D161)</f>
        <v>0</v>
      </c>
      <c r="E162" s="381">
        <f t="shared" si="4"/>
        <v>0</v>
      </c>
    </row>
    <row r="163" spans="1:5">
      <c r="A163" s="318"/>
      <c r="B163" s="380" t="s">
        <v>575</v>
      </c>
      <c r="C163" s="373">
        <v>0</v>
      </c>
      <c r="D163" s="293">
        <v>0</v>
      </c>
      <c r="E163" s="352">
        <f t="shared" si="4"/>
        <v>0</v>
      </c>
    </row>
    <row r="164" spans="1:5">
      <c r="A164" s="318"/>
      <c r="B164" s="340" t="s">
        <v>587</v>
      </c>
      <c r="C164" s="296">
        <v>0</v>
      </c>
      <c r="D164" s="308">
        <v>0</v>
      </c>
      <c r="E164" s="381">
        <f t="shared" si="4"/>
        <v>0</v>
      </c>
    </row>
    <row r="165" spans="1:5">
      <c r="A165" s="318"/>
      <c r="B165" s="380"/>
      <c r="C165" s="288"/>
      <c r="D165" s="293"/>
      <c r="E165" s="381"/>
    </row>
    <row r="166" spans="1:5">
      <c r="A166" s="318"/>
      <c r="B166" s="333" t="s">
        <v>588</v>
      </c>
      <c r="C166" s="277"/>
      <c r="D166" s="278"/>
      <c r="E166" s="278"/>
    </row>
    <row r="167" spans="1:5">
      <c r="A167" s="318"/>
      <c r="B167" s="380" t="s">
        <v>578</v>
      </c>
      <c r="C167" s="373">
        <v>0</v>
      </c>
      <c r="D167" s="293">
        <f>-C167</f>
        <v>0</v>
      </c>
      <c r="E167" s="381">
        <f t="shared" ref="E167:E172" si="5">C167+D167</f>
        <v>0</v>
      </c>
    </row>
    <row r="168" spans="1:5">
      <c r="A168" s="318"/>
      <c r="B168" s="380" t="s">
        <v>579</v>
      </c>
      <c r="C168" s="288">
        <v>0</v>
      </c>
      <c r="D168" s="293">
        <v>0</v>
      </c>
      <c r="E168" s="381">
        <f t="shared" si="5"/>
        <v>0</v>
      </c>
    </row>
    <row r="169" spans="1:5">
      <c r="A169" s="318"/>
      <c r="B169" s="380" t="s">
        <v>580</v>
      </c>
      <c r="C169" s="373">
        <v>0</v>
      </c>
      <c r="D169" s="293">
        <v>0</v>
      </c>
      <c r="E169" s="352">
        <f t="shared" si="5"/>
        <v>0</v>
      </c>
    </row>
    <row r="170" spans="1:5">
      <c r="A170" s="318"/>
      <c r="B170" s="382" t="s">
        <v>544</v>
      </c>
      <c r="C170" s="296">
        <f>SUM(C167:C169)</f>
        <v>0</v>
      </c>
      <c r="D170" s="387">
        <f>SUM(D167:D169)</f>
        <v>0</v>
      </c>
      <c r="E170" s="381">
        <f t="shared" si="5"/>
        <v>0</v>
      </c>
    </row>
    <row r="171" spans="1:5">
      <c r="A171" s="318"/>
      <c r="B171" s="380" t="s">
        <v>575</v>
      </c>
      <c r="C171" s="373">
        <v>0</v>
      </c>
      <c r="D171" s="293">
        <v>0</v>
      </c>
      <c r="E171" s="349">
        <f t="shared" si="5"/>
        <v>0</v>
      </c>
    </row>
    <row r="172" spans="1:5">
      <c r="A172" s="318"/>
      <c r="B172" s="340" t="s">
        <v>589</v>
      </c>
      <c r="C172" s="288">
        <v>0</v>
      </c>
      <c r="D172" s="293">
        <v>0</v>
      </c>
      <c r="E172" s="381">
        <f t="shared" si="5"/>
        <v>0</v>
      </c>
    </row>
    <row r="173" spans="1:5">
      <c r="A173" s="318"/>
      <c r="B173" s="380"/>
      <c r="C173" s="288"/>
      <c r="D173" s="293"/>
      <c r="E173" s="381"/>
    </row>
    <row r="174" spans="1:5">
      <c r="A174" s="318"/>
      <c r="B174" s="333" t="s">
        <v>590</v>
      </c>
      <c r="C174" s="277"/>
      <c r="D174" s="278"/>
      <c r="E174" s="278"/>
    </row>
    <row r="175" spans="1:5">
      <c r="A175" s="318"/>
      <c r="B175" s="380" t="s">
        <v>578</v>
      </c>
      <c r="C175" s="288">
        <f>SUM(C172:C174)</f>
        <v>0</v>
      </c>
      <c r="D175" s="293">
        <v>0</v>
      </c>
      <c r="E175" s="381">
        <f t="shared" ref="E175:E180" si="6">C175+D175</f>
        <v>0</v>
      </c>
    </row>
    <row r="176" spans="1:5">
      <c r="A176" s="318"/>
      <c r="B176" s="380" t="s">
        <v>591</v>
      </c>
      <c r="C176" s="288">
        <f>SUM(C173:C175)</f>
        <v>0</v>
      </c>
      <c r="D176" s="293">
        <v>0</v>
      </c>
      <c r="E176" s="381">
        <f t="shared" si="6"/>
        <v>0</v>
      </c>
    </row>
    <row r="177" spans="1:5">
      <c r="A177" s="318"/>
      <c r="B177" s="380" t="s">
        <v>580</v>
      </c>
      <c r="C177" s="295">
        <f>SUM(C174:C176)</f>
        <v>0</v>
      </c>
      <c r="D177" s="293">
        <v>0</v>
      </c>
      <c r="E177" s="352">
        <f t="shared" si="6"/>
        <v>0</v>
      </c>
    </row>
    <row r="178" spans="1:5">
      <c r="A178" s="318"/>
      <c r="B178" s="382" t="s">
        <v>544</v>
      </c>
      <c r="C178" s="296">
        <f>SUM(C175:C177)</f>
        <v>0</v>
      </c>
      <c r="D178" s="387">
        <f>SUM(D175:D177)</f>
        <v>0</v>
      </c>
      <c r="E178" s="381">
        <f t="shared" si="6"/>
        <v>0</v>
      </c>
    </row>
    <row r="179" spans="1:5">
      <c r="A179" s="318"/>
      <c r="B179" s="380" t="s">
        <v>575</v>
      </c>
      <c r="C179" s="294">
        <v>0</v>
      </c>
      <c r="D179" s="388">
        <v>0</v>
      </c>
      <c r="E179" s="352">
        <f t="shared" si="6"/>
        <v>0</v>
      </c>
    </row>
    <row r="180" spans="1:5">
      <c r="A180" s="318"/>
      <c r="B180" s="340" t="s">
        <v>592</v>
      </c>
      <c r="C180" s="288">
        <v>0</v>
      </c>
      <c r="D180" s="293">
        <v>0</v>
      </c>
      <c r="E180" s="381">
        <f t="shared" si="6"/>
        <v>0</v>
      </c>
    </row>
    <row r="181" spans="1:5">
      <c r="A181" s="318"/>
      <c r="B181" s="380"/>
      <c r="C181" s="288"/>
      <c r="D181" s="293"/>
      <c r="E181" s="381"/>
    </row>
    <row r="182" spans="1:5">
      <c r="A182" s="318"/>
      <c r="B182" s="389" t="s">
        <v>593</v>
      </c>
      <c r="C182" s="353">
        <f>+C146+C154+C162+C170+C178+C132</f>
        <v>0</v>
      </c>
      <c r="D182" s="353">
        <f>+D146+D154+D162+D170+D178+D132</f>
        <v>0</v>
      </c>
      <c r="E182" s="353">
        <f>+E146+E154+E162+E170+E178+E132</f>
        <v>0</v>
      </c>
    </row>
    <row r="183" spans="1:5">
      <c r="A183" s="318"/>
      <c r="B183" s="390"/>
      <c r="C183" s="391"/>
      <c r="D183" s="392"/>
      <c r="E183" s="356"/>
    </row>
    <row r="184" spans="1:5" ht="31.5" customHeight="1">
      <c r="A184" s="393"/>
      <c r="B184" s="991" t="s">
        <v>594</v>
      </c>
      <c r="C184" s="982"/>
      <c r="D184" s="982"/>
      <c r="E184" s="992"/>
    </row>
    <row r="185" spans="1:5">
      <c r="B185" s="357" t="s">
        <v>595</v>
      </c>
      <c r="C185" s="316"/>
      <c r="D185" s="316"/>
      <c r="E185" s="283"/>
    </row>
    <row r="186" spans="1:5">
      <c r="B186" s="358"/>
      <c r="C186" s="359"/>
      <c r="D186" s="360"/>
      <c r="E186" s="361"/>
    </row>
    <row r="187" spans="1:5" s="269" customFormat="1" ht="47.25">
      <c r="A187" s="265"/>
      <c r="B187" s="394" t="s">
        <v>0</v>
      </c>
      <c r="C187" s="332" t="str">
        <f>C118</f>
        <v>Figures as per IGAAP Period Ended
 April 01, 2016</v>
      </c>
      <c r="D187" s="275" t="s">
        <v>46</v>
      </c>
      <c r="E187" s="332" t="str">
        <f>E118</f>
        <v>Figures as per Ind AS Period Ended
 April 01, 2016</v>
      </c>
    </row>
    <row r="188" spans="1:5">
      <c r="B188" s="395"/>
      <c r="C188" s="396"/>
      <c r="D188" s="397"/>
      <c r="E188" s="290"/>
    </row>
    <row r="189" spans="1:5">
      <c r="B189" s="398" t="s">
        <v>596</v>
      </c>
      <c r="C189" s="288"/>
      <c r="D189" s="293"/>
      <c r="E189" s="290"/>
    </row>
    <row r="190" spans="1:5">
      <c r="B190" s="399" t="s">
        <v>597</v>
      </c>
      <c r="C190" s="373">
        <v>0</v>
      </c>
      <c r="D190" s="293">
        <f>-C190</f>
        <v>0</v>
      </c>
      <c r="E190" s="349">
        <f>C190+D190</f>
        <v>0</v>
      </c>
    </row>
    <row r="191" spans="1:5">
      <c r="B191" s="399" t="s">
        <v>598</v>
      </c>
      <c r="C191" s="288">
        <v>0</v>
      </c>
      <c r="D191" s="293">
        <f>-C191</f>
        <v>0</v>
      </c>
      <c r="E191" s="349">
        <f>C191+D191</f>
        <v>0</v>
      </c>
    </row>
    <row r="192" spans="1:5">
      <c r="B192" s="399" t="s">
        <v>599</v>
      </c>
      <c r="C192" s="288">
        <v>0</v>
      </c>
      <c r="D192" s="293">
        <f>-C192</f>
        <v>0</v>
      </c>
      <c r="E192" s="352">
        <f>C192+D192</f>
        <v>0</v>
      </c>
    </row>
    <row r="193" spans="2:5">
      <c r="B193" s="399"/>
      <c r="C193" s="296">
        <f>SUM(C190:C192)</f>
        <v>0</v>
      </c>
      <c r="D193" s="308">
        <f>-C193</f>
        <v>0</v>
      </c>
      <c r="E193" s="296">
        <f>SUM(E190:E192)</f>
        <v>0</v>
      </c>
    </row>
    <row r="194" spans="2:5">
      <c r="B194" s="399" t="s">
        <v>600</v>
      </c>
      <c r="C194" s="288">
        <v>0</v>
      </c>
      <c r="D194" s="293">
        <f>C194</f>
        <v>0</v>
      </c>
      <c r="E194" s="349">
        <v>0</v>
      </c>
    </row>
    <row r="195" spans="2:5">
      <c r="B195" s="382" t="s">
        <v>570</v>
      </c>
      <c r="C195" s="296"/>
      <c r="D195" s="397"/>
      <c r="E195" s="400"/>
    </row>
    <row r="196" spans="2:5">
      <c r="B196" s="398" t="s">
        <v>601</v>
      </c>
      <c r="C196" s="288"/>
      <c r="D196" s="293"/>
      <c r="E196" s="290"/>
    </row>
    <row r="197" spans="2:5">
      <c r="B197" s="399" t="s">
        <v>597</v>
      </c>
      <c r="C197" s="373">
        <v>0</v>
      </c>
      <c r="D197" s="293">
        <f>-C197</f>
        <v>0</v>
      </c>
      <c r="E197" s="349">
        <f>C197+D197</f>
        <v>0</v>
      </c>
    </row>
    <row r="198" spans="2:5">
      <c r="B198" s="399" t="s">
        <v>598</v>
      </c>
      <c r="C198" s="288">
        <v>0</v>
      </c>
      <c r="D198" s="293">
        <f>-C198</f>
        <v>0</v>
      </c>
      <c r="E198" s="349">
        <f>C198+D198</f>
        <v>0</v>
      </c>
    </row>
    <row r="199" spans="2:5">
      <c r="B199" s="399" t="s">
        <v>599</v>
      </c>
      <c r="C199" s="288">
        <v>0</v>
      </c>
      <c r="D199" s="293">
        <f>-C199</f>
        <v>0</v>
      </c>
      <c r="E199" s="352">
        <f>C199+D199</f>
        <v>0</v>
      </c>
    </row>
    <row r="200" spans="2:5">
      <c r="B200" s="399"/>
      <c r="C200" s="296">
        <f>SUM(C197:C199)</f>
        <v>0</v>
      </c>
      <c r="D200" s="401">
        <f>-C200</f>
        <v>0</v>
      </c>
      <c r="E200" s="296">
        <f>SUM(E197:E199)</f>
        <v>0</v>
      </c>
    </row>
    <row r="201" spans="2:5">
      <c r="B201" s="399" t="s">
        <v>600</v>
      </c>
      <c r="C201" s="288">
        <v>0</v>
      </c>
      <c r="D201" s="316">
        <f>C201</f>
        <v>0</v>
      </c>
      <c r="E201" s="349">
        <v>0</v>
      </c>
    </row>
    <row r="202" spans="2:5">
      <c r="B202" s="382" t="s">
        <v>576</v>
      </c>
      <c r="C202" s="296"/>
      <c r="D202" s="392"/>
      <c r="E202" s="351"/>
    </row>
    <row r="203" spans="2:5">
      <c r="B203" s="382"/>
      <c r="C203" s="288"/>
      <c r="D203" s="316"/>
      <c r="E203" s="349"/>
    </row>
    <row r="204" spans="2:5">
      <c r="B204" s="398" t="s">
        <v>602</v>
      </c>
      <c r="C204" s="373"/>
      <c r="D204" s="293"/>
      <c r="E204" s="290"/>
    </row>
    <row r="205" spans="2:5">
      <c r="B205" s="399" t="s">
        <v>603</v>
      </c>
      <c r="C205" s="373">
        <v>0</v>
      </c>
      <c r="D205" s="293">
        <v>0</v>
      </c>
      <c r="E205" s="288">
        <f>C205+D205</f>
        <v>0</v>
      </c>
    </row>
    <row r="206" spans="2:5">
      <c r="B206" s="399" t="s">
        <v>604</v>
      </c>
      <c r="C206" s="373">
        <v>0</v>
      </c>
      <c r="D206" s="293">
        <v>0</v>
      </c>
      <c r="E206" s="288">
        <f>C206+D206</f>
        <v>0</v>
      </c>
    </row>
    <row r="207" spans="2:5">
      <c r="B207" s="399" t="s">
        <v>605</v>
      </c>
      <c r="C207" s="373">
        <v>0</v>
      </c>
      <c r="D207" s="293">
        <v>0</v>
      </c>
      <c r="E207" s="288">
        <f>C207+D207</f>
        <v>0</v>
      </c>
    </row>
    <row r="208" spans="2:5">
      <c r="B208" s="399"/>
      <c r="C208" s="296">
        <f>SUM(C205:C207)</f>
        <v>0</v>
      </c>
      <c r="D208" s="401">
        <f>-C208</f>
        <v>0</v>
      </c>
      <c r="E208" s="296">
        <f>SUM(E205:E207)</f>
        <v>0</v>
      </c>
    </row>
    <row r="209" spans="2:5">
      <c r="B209" s="399" t="s">
        <v>600</v>
      </c>
      <c r="C209" s="288">
        <v>0</v>
      </c>
      <c r="D209" s="316">
        <f>C209</f>
        <v>0</v>
      </c>
      <c r="E209" s="349">
        <v>0</v>
      </c>
    </row>
    <row r="210" spans="2:5">
      <c r="B210" s="382" t="s">
        <v>581</v>
      </c>
      <c r="C210" s="296"/>
      <c r="D210" s="392"/>
      <c r="E210" s="351"/>
    </row>
    <row r="211" spans="2:5">
      <c r="B211" s="399"/>
      <c r="C211" s="288"/>
      <c r="D211" s="316"/>
      <c r="E211" s="349"/>
    </row>
    <row r="212" spans="2:5">
      <c r="B212" s="402" t="s">
        <v>606</v>
      </c>
      <c r="C212" s="288"/>
      <c r="D212" s="293"/>
      <c r="E212" s="290"/>
    </row>
    <row r="213" spans="2:5">
      <c r="B213" s="399" t="s">
        <v>597</v>
      </c>
      <c r="C213" s="373">
        <v>0</v>
      </c>
      <c r="D213" s="293">
        <v>0</v>
      </c>
      <c r="E213" s="349">
        <f>C213+D213</f>
        <v>0</v>
      </c>
    </row>
    <row r="214" spans="2:5">
      <c r="B214" s="399" t="s">
        <v>598</v>
      </c>
      <c r="C214" s="288">
        <v>0</v>
      </c>
      <c r="D214" s="293">
        <v>0</v>
      </c>
      <c r="E214" s="349">
        <f>C214+D214</f>
        <v>0</v>
      </c>
    </row>
    <row r="215" spans="2:5">
      <c r="B215" s="399" t="s">
        <v>599</v>
      </c>
      <c r="C215" s="288">
        <v>0</v>
      </c>
      <c r="D215" s="293">
        <f>-C215</f>
        <v>0</v>
      </c>
      <c r="E215" s="352">
        <f>C215+D215</f>
        <v>0</v>
      </c>
    </row>
    <row r="216" spans="2:5">
      <c r="B216" s="399"/>
      <c r="C216" s="296">
        <f>SUM(C213:C215)</f>
        <v>0</v>
      </c>
      <c r="D216" s="401">
        <v>0</v>
      </c>
      <c r="E216" s="296">
        <f>SUM(E213:E215)</f>
        <v>0</v>
      </c>
    </row>
    <row r="217" spans="2:5">
      <c r="B217" s="399" t="s">
        <v>600</v>
      </c>
      <c r="C217" s="288">
        <v>0</v>
      </c>
      <c r="D217" s="316">
        <f>C217</f>
        <v>0</v>
      </c>
      <c r="E217" s="349">
        <v>0</v>
      </c>
    </row>
    <row r="218" spans="2:5">
      <c r="B218" s="382" t="s">
        <v>583</v>
      </c>
      <c r="C218" s="296">
        <f>+C216-C217</f>
        <v>0</v>
      </c>
      <c r="D218" s="296">
        <f>+D216-D217</f>
        <v>0</v>
      </c>
      <c r="E218" s="296">
        <f>+E216-E217</f>
        <v>0</v>
      </c>
    </row>
    <row r="219" spans="2:5">
      <c r="B219" s="382"/>
      <c r="C219" s="288"/>
      <c r="D219" s="316"/>
      <c r="E219" s="349"/>
    </row>
    <row r="220" spans="2:5">
      <c r="B220" s="402" t="s">
        <v>607</v>
      </c>
      <c r="C220" s="288"/>
      <c r="D220" s="293"/>
      <c r="E220" s="290"/>
    </row>
    <row r="221" spans="2:5">
      <c r="B221" s="399" t="s">
        <v>597</v>
      </c>
      <c r="C221" s="373">
        <v>0</v>
      </c>
      <c r="D221" s="373">
        <f>-C221</f>
        <v>0</v>
      </c>
      <c r="E221" s="349">
        <f>C221+D221</f>
        <v>0</v>
      </c>
    </row>
    <row r="222" spans="2:5">
      <c r="B222" s="399" t="s">
        <v>598</v>
      </c>
      <c r="C222" s="288">
        <v>0</v>
      </c>
      <c r="D222" s="288">
        <f>-C222</f>
        <v>0</v>
      </c>
      <c r="E222" s="349">
        <f>C222+D222</f>
        <v>0</v>
      </c>
    </row>
    <row r="223" spans="2:5">
      <c r="B223" s="399" t="s">
        <v>599</v>
      </c>
      <c r="C223" s="288">
        <v>0</v>
      </c>
      <c r="D223" s="288">
        <v>0</v>
      </c>
      <c r="E223" s="352">
        <f>C223+D223</f>
        <v>0</v>
      </c>
    </row>
    <row r="224" spans="2:5">
      <c r="B224" s="399"/>
      <c r="C224" s="296">
        <f>SUM(C221:C223)</f>
        <v>0</v>
      </c>
      <c r="D224" s="296">
        <f>SUM(D221:D223)</f>
        <v>0</v>
      </c>
      <c r="E224" s="296">
        <f>SUM(E221:E223)</f>
        <v>0</v>
      </c>
    </row>
    <row r="225" spans="2:5">
      <c r="B225" s="399" t="s">
        <v>600</v>
      </c>
      <c r="C225" s="288">
        <v>0</v>
      </c>
      <c r="D225" s="288">
        <v>0</v>
      </c>
      <c r="E225" s="349">
        <v>0</v>
      </c>
    </row>
    <row r="226" spans="2:5">
      <c r="B226" s="382" t="s">
        <v>585</v>
      </c>
      <c r="C226" s="296">
        <f>+C224-C225</f>
        <v>0</v>
      </c>
      <c r="D226" s="296">
        <f>+D224-D225</f>
        <v>0</v>
      </c>
      <c r="E226" s="296">
        <f>+E224-E225</f>
        <v>0</v>
      </c>
    </row>
    <row r="227" spans="2:5">
      <c r="B227" s="382"/>
      <c r="C227" s="288"/>
      <c r="D227" s="316"/>
      <c r="E227" s="349"/>
    </row>
    <row r="228" spans="2:5">
      <c r="B228" s="398" t="s">
        <v>608</v>
      </c>
      <c r="C228" s="288"/>
      <c r="D228" s="293"/>
      <c r="E228" s="290"/>
    </row>
    <row r="229" spans="2:5">
      <c r="B229" s="399" t="s">
        <v>597</v>
      </c>
      <c r="C229" s="373">
        <v>0</v>
      </c>
      <c r="D229" s="293">
        <f>-C229</f>
        <v>0</v>
      </c>
      <c r="E229" s="349">
        <f>C229+D229</f>
        <v>0</v>
      </c>
    </row>
    <row r="230" spans="2:5">
      <c r="B230" s="399" t="s">
        <v>598</v>
      </c>
      <c r="C230" s="288">
        <v>0</v>
      </c>
      <c r="D230" s="293">
        <f>-C230</f>
        <v>0</v>
      </c>
      <c r="E230" s="349">
        <f>C230+D230</f>
        <v>0</v>
      </c>
    </row>
    <row r="231" spans="2:5">
      <c r="B231" s="399" t="s">
        <v>599</v>
      </c>
      <c r="C231" s="288">
        <v>0</v>
      </c>
      <c r="D231" s="293">
        <f>-C231</f>
        <v>0</v>
      </c>
      <c r="E231" s="352">
        <f>C231+D231</f>
        <v>0</v>
      </c>
    </row>
    <row r="232" spans="2:5">
      <c r="B232" s="399"/>
      <c r="C232" s="296">
        <f>SUM(C229:C231)</f>
        <v>0</v>
      </c>
      <c r="D232" s="308">
        <f>-C232</f>
        <v>0</v>
      </c>
      <c r="E232" s="296">
        <f>SUM(E229:E231)</f>
        <v>0</v>
      </c>
    </row>
    <row r="233" spans="2:5">
      <c r="B233" s="399" t="s">
        <v>600</v>
      </c>
      <c r="C233" s="288">
        <v>0</v>
      </c>
      <c r="D233" s="293">
        <f>C233</f>
        <v>0</v>
      </c>
      <c r="E233" s="349">
        <v>0</v>
      </c>
    </row>
    <row r="234" spans="2:5">
      <c r="B234" s="382" t="s">
        <v>587</v>
      </c>
      <c r="C234" s="296"/>
      <c r="D234" s="397"/>
      <c r="E234" s="400"/>
    </row>
    <row r="235" spans="2:5">
      <c r="B235" s="382"/>
      <c r="C235" s="288"/>
      <c r="D235" s="293"/>
      <c r="E235" s="290"/>
    </row>
    <row r="236" spans="2:5">
      <c r="B236" s="398" t="s">
        <v>609</v>
      </c>
      <c r="C236" s="288"/>
      <c r="D236" s="293"/>
      <c r="E236" s="290"/>
    </row>
    <row r="237" spans="2:5">
      <c r="B237" s="399" t="s">
        <v>597</v>
      </c>
      <c r="C237" s="373">
        <v>0</v>
      </c>
      <c r="D237" s="293">
        <f>-C237</f>
        <v>0</v>
      </c>
      <c r="E237" s="349">
        <f>C237+D237</f>
        <v>0</v>
      </c>
    </row>
    <row r="238" spans="2:5">
      <c r="B238" s="399" t="s">
        <v>598</v>
      </c>
      <c r="C238" s="288">
        <v>0</v>
      </c>
      <c r="D238" s="293">
        <f>-C238</f>
        <v>0</v>
      </c>
      <c r="E238" s="349">
        <f>C238+D238</f>
        <v>0</v>
      </c>
    </row>
    <row r="239" spans="2:5">
      <c r="B239" s="399" t="s">
        <v>599</v>
      </c>
      <c r="C239" s="288">
        <v>0</v>
      </c>
      <c r="D239" s="293">
        <f>-C239</f>
        <v>0</v>
      </c>
      <c r="E239" s="352">
        <f>C239+D239</f>
        <v>0</v>
      </c>
    </row>
    <row r="240" spans="2:5">
      <c r="B240" s="399"/>
      <c r="C240" s="296">
        <f>SUM(C237:C239)</f>
        <v>0</v>
      </c>
      <c r="D240" s="401">
        <f>-C240</f>
        <v>0</v>
      </c>
      <c r="E240" s="296">
        <f>SUM(E237:E239)</f>
        <v>0</v>
      </c>
    </row>
    <row r="241" spans="2:5">
      <c r="B241" s="399" t="s">
        <v>600</v>
      </c>
      <c r="C241" s="288">
        <v>0</v>
      </c>
      <c r="D241" s="316">
        <f>C241</f>
        <v>0</v>
      </c>
      <c r="E241" s="349">
        <v>0</v>
      </c>
    </row>
    <row r="242" spans="2:5">
      <c r="B242" s="382" t="s">
        <v>589</v>
      </c>
      <c r="C242" s="296"/>
      <c r="D242" s="392"/>
      <c r="E242" s="351"/>
    </row>
    <row r="243" spans="2:5">
      <c r="B243" s="382"/>
      <c r="C243" s="288"/>
      <c r="D243" s="316"/>
      <c r="E243" s="349"/>
    </row>
    <row r="244" spans="2:5">
      <c r="B244" s="398" t="s">
        <v>610</v>
      </c>
      <c r="C244" s="288"/>
      <c r="D244" s="293"/>
      <c r="E244" s="290"/>
    </row>
    <row r="245" spans="2:5">
      <c r="B245" s="399" t="s">
        <v>597</v>
      </c>
      <c r="C245" s="373">
        <v>0</v>
      </c>
      <c r="D245" s="293">
        <f>-C245</f>
        <v>0</v>
      </c>
      <c r="E245" s="349">
        <f>C245+D245</f>
        <v>0</v>
      </c>
    </row>
    <row r="246" spans="2:5">
      <c r="B246" s="399" t="s">
        <v>598</v>
      </c>
      <c r="C246" s="288">
        <v>0</v>
      </c>
      <c r="D246" s="293">
        <f>-C246</f>
        <v>0</v>
      </c>
      <c r="E246" s="349">
        <f>C246+D246</f>
        <v>0</v>
      </c>
    </row>
    <row r="247" spans="2:5">
      <c r="B247" s="399" t="s">
        <v>599</v>
      </c>
      <c r="C247" s="288">
        <v>0</v>
      </c>
      <c r="D247" s="293">
        <f>-C247</f>
        <v>0</v>
      </c>
      <c r="E247" s="352">
        <f>C247+D247</f>
        <v>0</v>
      </c>
    </row>
    <row r="248" spans="2:5">
      <c r="B248" s="382"/>
      <c r="C248" s="296">
        <f>SUM(C245:C247)</f>
        <v>0</v>
      </c>
      <c r="D248" s="401">
        <f>-C248</f>
        <v>0</v>
      </c>
      <c r="E248" s="296">
        <f>SUM(E245:E247)</f>
        <v>0</v>
      </c>
    </row>
    <row r="249" spans="2:5">
      <c r="B249" s="399" t="s">
        <v>600</v>
      </c>
      <c r="C249" s="288">
        <v>0</v>
      </c>
      <c r="D249" s="316">
        <f>C249</f>
        <v>0</v>
      </c>
      <c r="E249" s="349">
        <v>0</v>
      </c>
    </row>
    <row r="250" spans="2:5">
      <c r="B250" s="382" t="s">
        <v>592</v>
      </c>
      <c r="C250" s="296"/>
      <c r="D250" s="392"/>
      <c r="E250" s="351"/>
    </row>
    <row r="251" spans="2:5">
      <c r="B251" s="399"/>
      <c r="C251" s="288"/>
      <c r="D251" s="316"/>
      <c r="E251" s="349"/>
    </row>
    <row r="252" spans="2:5">
      <c r="B252" s="389" t="s">
        <v>11</v>
      </c>
      <c r="C252" s="370">
        <f>+C195+C202+C210+C218+C226+C234+C242+C250</f>
        <v>0</v>
      </c>
      <c r="D252" s="370">
        <f>SUM(D195+D202+D210+D218+D226+D234+D242+D250)</f>
        <v>0</v>
      </c>
      <c r="E252" s="370">
        <f>+E195+E202+E210+E218+E226+E234+E242+E250</f>
        <v>0</v>
      </c>
    </row>
    <row r="253" spans="2:5">
      <c r="B253" s="982"/>
      <c r="C253" s="982"/>
      <c r="D253" s="982"/>
      <c r="E253" s="982"/>
    </row>
    <row r="254" spans="2:5">
      <c r="B254" s="978" t="s">
        <v>611</v>
      </c>
      <c r="C254" s="978"/>
      <c r="D254" s="978"/>
      <c r="E254" s="978"/>
    </row>
    <row r="255" spans="2:5">
      <c r="B255" s="993" t="s">
        <v>612</v>
      </c>
      <c r="C255" s="993"/>
      <c r="D255" s="993"/>
      <c r="E255" s="993"/>
    </row>
    <row r="256" spans="2:5">
      <c r="B256" s="403"/>
      <c r="C256" s="403"/>
      <c r="D256" s="403"/>
      <c r="E256" s="403"/>
    </row>
    <row r="257" spans="1:5">
      <c r="A257" s="265">
        <f>A117+1</f>
        <v>11</v>
      </c>
      <c r="B257" s="404" t="s">
        <v>613</v>
      </c>
      <c r="C257" s="403"/>
      <c r="D257" s="403"/>
      <c r="E257" s="403"/>
    </row>
    <row r="258" spans="1:5" s="269" customFormat="1" ht="47.25">
      <c r="A258" s="265"/>
      <c r="B258" s="394" t="s">
        <v>0</v>
      </c>
      <c r="C258" s="332" t="str">
        <f>C118</f>
        <v>Figures as per IGAAP Period Ended
 April 01, 2016</v>
      </c>
      <c r="D258" s="275" t="s">
        <v>46</v>
      </c>
      <c r="E258" s="332" t="str">
        <f>E187</f>
        <v>Figures as per Ind AS Period Ended
 April 01, 2016</v>
      </c>
    </row>
    <row r="259" spans="1:5">
      <c r="B259" s="333"/>
      <c r="C259" s="405"/>
      <c r="D259" s="406"/>
      <c r="E259" s="407"/>
    </row>
    <row r="260" spans="1:5">
      <c r="A260" s="318"/>
      <c r="B260" s="333" t="s">
        <v>614</v>
      </c>
      <c r="C260" s="277"/>
      <c r="D260" s="278"/>
      <c r="E260" s="278"/>
    </row>
    <row r="261" spans="1:5">
      <c r="A261" s="318"/>
      <c r="B261" s="380" t="s">
        <v>578</v>
      </c>
      <c r="C261" s="373">
        <v>0</v>
      </c>
      <c r="D261" s="293">
        <f t="shared" ref="D261:D266" si="7">C151</f>
        <v>0</v>
      </c>
      <c r="E261" s="381">
        <f t="shared" ref="E261:E266" si="8">C261+D261</f>
        <v>0</v>
      </c>
    </row>
    <row r="262" spans="1:5">
      <c r="A262" s="318"/>
      <c r="B262" s="380" t="s">
        <v>579</v>
      </c>
      <c r="C262" s="288">
        <v>0</v>
      </c>
      <c r="D262" s="293">
        <f t="shared" si="7"/>
        <v>0</v>
      </c>
      <c r="E262" s="381">
        <f t="shared" si="8"/>
        <v>0</v>
      </c>
    </row>
    <row r="263" spans="1:5">
      <c r="A263" s="318"/>
      <c r="B263" s="380" t="s">
        <v>580</v>
      </c>
      <c r="C263" s="373">
        <v>0</v>
      </c>
      <c r="D263" s="293">
        <f t="shared" si="7"/>
        <v>0</v>
      </c>
      <c r="E263" s="352">
        <f t="shared" si="8"/>
        <v>0</v>
      </c>
    </row>
    <row r="264" spans="1:5">
      <c r="A264" s="318"/>
      <c r="B264" s="382" t="s">
        <v>544</v>
      </c>
      <c r="C264" s="296">
        <f>SUM(C261:C263)</f>
        <v>0</v>
      </c>
      <c r="D264" s="296">
        <f t="shared" si="7"/>
        <v>0</v>
      </c>
      <c r="E264" s="381">
        <f t="shared" si="8"/>
        <v>0</v>
      </c>
    </row>
    <row r="265" spans="1:5">
      <c r="A265" s="318"/>
      <c r="B265" s="380" t="s">
        <v>575</v>
      </c>
      <c r="C265" s="373">
        <v>0</v>
      </c>
      <c r="D265" s="293">
        <f t="shared" si="7"/>
        <v>0</v>
      </c>
      <c r="E265" s="352">
        <f t="shared" si="8"/>
        <v>0</v>
      </c>
    </row>
    <row r="266" spans="1:5">
      <c r="A266" s="318"/>
      <c r="B266" s="340" t="s">
        <v>11</v>
      </c>
      <c r="C266" s="296">
        <v>0</v>
      </c>
      <c r="D266" s="308">
        <f t="shared" si="7"/>
        <v>0</v>
      </c>
      <c r="E266" s="381">
        <f t="shared" si="8"/>
        <v>0</v>
      </c>
    </row>
    <row r="267" spans="1:5">
      <c r="B267" s="333"/>
      <c r="C267" s="408"/>
      <c r="D267" s="407"/>
      <c r="E267" s="407"/>
    </row>
    <row r="268" spans="1:5">
      <c r="B268" s="409" t="s">
        <v>615</v>
      </c>
      <c r="C268" s="408"/>
      <c r="D268" s="407"/>
      <c r="E268" s="407"/>
    </row>
    <row r="269" spans="1:5">
      <c r="B269" s="410" t="s">
        <v>616</v>
      </c>
      <c r="C269" s="408"/>
      <c r="D269" s="407"/>
      <c r="E269" s="407"/>
    </row>
    <row r="270" spans="1:5">
      <c r="B270" s="411" t="s">
        <v>617</v>
      </c>
      <c r="C270" s="288">
        <v>0</v>
      </c>
      <c r="D270" s="412">
        <v>0</v>
      </c>
      <c r="E270" s="301">
        <f>C270+D270</f>
        <v>0</v>
      </c>
    </row>
    <row r="271" spans="1:5">
      <c r="B271" s="411" t="s">
        <v>618</v>
      </c>
      <c r="C271" s="288">
        <v>0</v>
      </c>
      <c r="D271" s="412">
        <v>0</v>
      </c>
      <c r="E271" s="301">
        <f>C271+D271</f>
        <v>0</v>
      </c>
    </row>
    <row r="272" spans="1:5">
      <c r="B272" s="411"/>
      <c r="C272" s="288"/>
      <c r="D272" s="412"/>
      <c r="E272" s="301"/>
    </row>
    <row r="273" spans="1:5">
      <c r="B273" s="333" t="s">
        <v>619</v>
      </c>
      <c r="C273" s="277"/>
      <c r="D273" s="278"/>
      <c r="E273" s="278"/>
    </row>
    <row r="274" spans="1:5">
      <c r="B274" s="380" t="s">
        <v>578</v>
      </c>
      <c r="C274" s="288">
        <f>SUM(C271:C273)</f>
        <v>0</v>
      </c>
      <c r="D274" s="293">
        <v>0</v>
      </c>
      <c r="E274" s="381">
        <f t="shared" ref="E274:E279" si="9">C274+D274</f>
        <v>0</v>
      </c>
    </row>
    <row r="275" spans="1:5">
      <c r="B275" s="380" t="s">
        <v>591</v>
      </c>
      <c r="C275" s="288">
        <f>SUM(C272:C274)</f>
        <v>0</v>
      </c>
      <c r="D275" s="293">
        <f>C394</f>
        <v>0</v>
      </c>
      <c r="E275" s="381">
        <f t="shared" si="9"/>
        <v>0</v>
      </c>
    </row>
    <row r="276" spans="1:5">
      <c r="B276" s="380" t="s">
        <v>580</v>
      </c>
      <c r="C276" s="288">
        <f>SUM(C273:C275)</f>
        <v>0</v>
      </c>
      <c r="D276" s="281">
        <v>0</v>
      </c>
      <c r="E276" s="349">
        <f t="shared" si="9"/>
        <v>0</v>
      </c>
    </row>
    <row r="277" spans="1:5">
      <c r="B277" s="382" t="s">
        <v>544</v>
      </c>
      <c r="C277" s="296">
        <v>0</v>
      </c>
      <c r="D277" s="308">
        <v>0</v>
      </c>
      <c r="E277" s="351">
        <f t="shared" si="9"/>
        <v>0</v>
      </c>
    </row>
    <row r="278" spans="1:5">
      <c r="B278" s="380" t="s">
        <v>575</v>
      </c>
      <c r="C278" s="288">
        <v>0</v>
      </c>
      <c r="D278" s="281">
        <v>0</v>
      </c>
      <c r="E278" s="349">
        <f t="shared" si="9"/>
        <v>0</v>
      </c>
    </row>
    <row r="279" spans="1:5">
      <c r="B279" s="382" t="s">
        <v>11</v>
      </c>
      <c r="C279" s="296">
        <v>0</v>
      </c>
      <c r="D279" s="308">
        <v>0</v>
      </c>
      <c r="E279" s="351">
        <f t="shared" si="9"/>
        <v>0</v>
      </c>
    </row>
    <row r="280" spans="1:5">
      <c r="B280" s="380"/>
      <c r="C280" s="288"/>
      <c r="D280" s="281"/>
      <c r="E280" s="352"/>
    </row>
    <row r="281" spans="1:5">
      <c r="B281" s="413" t="s">
        <v>593</v>
      </c>
      <c r="C281" s="353"/>
      <c r="D281" s="353">
        <f>D266+D270+D271+D279</f>
        <v>0</v>
      </c>
      <c r="E281" s="353">
        <f>E266+E270+E271+E279</f>
        <v>0</v>
      </c>
    </row>
    <row r="282" spans="1:5">
      <c r="B282" s="414"/>
      <c r="C282" s="415"/>
      <c r="D282" s="415"/>
      <c r="E282" s="416"/>
    </row>
    <row r="283" spans="1:5">
      <c r="B283" s="991" t="s">
        <v>620</v>
      </c>
      <c r="C283" s="982"/>
      <c r="D283" s="982"/>
      <c r="E283" s="992"/>
    </row>
    <row r="284" spans="1:5">
      <c r="B284" s="417"/>
      <c r="C284" s="418"/>
      <c r="D284" s="418"/>
      <c r="E284" s="419"/>
    </row>
    <row r="285" spans="1:5">
      <c r="B285" s="357" t="s">
        <v>621</v>
      </c>
      <c r="C285" s="316"/>
      <c r="D285" s="316"/>
      <c r="E285" s="283"/>
    </row>
    <row r="286" spans="1:5">
      <c r="B286" s="358"/>
      <c r="C286" s="359"/>
      <c r="D286" s="360"/>
      <c r="E286" s="361">
        <f>E186</f>
        <v>0</v>
      </c>
    </row>
    <row r="287" spans="1:5" s="269" customFormat="1" ht="47.25">
      <c r="A287" s="265"/>
      <c r="B287" s="420" t="s">
        <v>0</v>
      </c>
      <c r="C287" s="332" t="str">
        <f>C187</f>
        <v>Figures as per IGAAP Period Ended
 April 01, 2016</v>
      </c>
      <c r="D287" s="275" t="s">
        <v>46</v>
      </c>
      <c r="E287" s="332" t="str">
        <f>E187</f>
        <v>Figures as per Ind AS Period Ended
 April 01, 2016</v>
      </c>
    </row>
    <row r="288" spans="1:5">
      <c r="B288" s="421"/>
      <c r="C288" s="396"/>
      <c r="D288" s="397"/>
      <c r="E288" s="290"/>
    </row>
    <row r="289" spans="2:5">
      <c r="B289" s="402" t="s">
        <v>622</v>
      </c>
      <c r="C289" s="288"/>
      <c r="D289" s="293"/>
      <c r="E289" s="290"/>
    </row>
    <row r="290" spans="2:5">
      <c r="B290" s="399" t="s">
        <v>597</v>
      </c>
      <c r="C290" s="373">
        <v>0</v>
      </c>
      <c r="D290" s="293">
        <f t="shared" ref="D290:D295" si="10">C221</f>
        <v>0</v>
      </c>
      <c r="E290" s="349">
        <f>C290+D290</f>
        <v>0</v>
      </c>
    </row>
    <row r="291" spans="2:5">
      <c r="B291" s="399" t="s">
        <v>598</v>
      </c>
      <c r="C291" s="288">
        <v>0</v>
      </c>
      <c r="D291" s="293">
        <f t="shared" si="10"/>
        <v>0</v>
      </c>
      <c r="E291" s="349">
        <f>C291+D291</f>
        <v>0</v>
      </c>
    </row>
    <row r="292" spans="2:5">
      <c r="B292" s="399" t="s">
        <v>599</v>
      </c>
      <c r="C292" s="288">
        <v>0</v>
      </c>
      <c r="D292" s="293">
        <f t="shared" si="10"/>
        <v>0</v>
      </c>
      <c r="E292" s="352">
        <f>C292+D292</f>
        <v>0</v>
      </c>
    </row>
    <row r="293" spans="2:5">
      <c r="B293" s="422" t="s">
        <v>623</v>
      </c>
      <c r="C293" s="296">
        <f>SUM(C290:C292)</f>
        <v>0</v>
      </c>
      <c r="D293" s="401">
        <f t="shared" si="10"/>
        <v>0</v>
      </c>
      <c r="E293" s="296">
        <f>SUM(E290:E292)</f>
        <v>0</v>
      </c>
    </row>
    <row r="294" spans="2:5">
      <c r="B294" s="399" t="s">
        <v>600</v>
      </c>
      <c r="C294" s="288">
        <v>0</v>
      </c>
      <c r="D294" s="316">
        <f t="shared" si="10"/>
        <v>0</v>
      </c>
      <c r="E294" s="349">
        <v>0</v>
      </c>
    </row>
    <row r="295" spans="2:5">
      <c r="B295" s="382" t="s">
        <v>11</v>
      </c>
      <c r="C295" s="296">
        <f>+C293-C294</f>
        <v>0</v>
      </c>
      <c r="D295" s="296">
        <f t="shared" si="10"/>
        <v>0</v>
      </c>
      <c r="E295" s="296">
        <f>+E293-E294</f>
        <v>0</v>
      </c>
    </row>
    <row r="296" spans="2:5">
      <c r="B296" s="399"/>
      <c r="C296" s="373"/>
      <c r="D296" s="293"/>
      <c r="E296" s="283"/>
    </row>
    <row r="297" spans="2:5">
      <c r="B297" s="423" t="s">
        <v>624</v>
      </c>
      <c r="C297" s="288"/>
      <c r="D297" s="293"/>
      <c r="E297" s="301"/>
    </row>
    <row r="298" spans="2:5">
      <c r="B298" s="424" t="s">
        <v>625</v>
      </c>
      <c r="C298" s="288">
        <v>0</v>
      </c>
      <c r="D298" s="412">
        <v>0</v>
      </c>
      <c r="E298" s="301">
        <f>C298+D298</f>
        <v>0</v>
      </c>
    </row>
    <row r="299" spans="2:5" ht="15.75" customHeight="1">
      <c r="B299" s="425" t="s">
        <v>626</v>
      </c>
      <c r="C299" s="288"/>
      <c r="D299" s="301"/>
      <c r="E299" s="301"/>
    </row>
    <row r="300" spans="2:5" ht="15.75" customHeight="1">
      <c r="B300" s="425" t="s">
        <v>627</v>
      </c>
      <c r="C300" s="288"/>
      <c r="D300" s="301"/>
      <c r="E300" s="301"/>
    </row>
    <row r="301" spans="2:5">
      <c r="B301" s="424" t="s">
        <v>628</v>
      </c>
      <c r="C301" s="288">
        <v>0</v>
      </c>
      <c r="D301" s="412">
        <v>0</v>
      </c>
      <c r="E301" s="301">
        <f>C301+D301</f>
        <v>0</v>
      </c>
    </row>
    <row r="302" spans="2:5">
      <c r="B302" s="402" t="s">
        <v>629</v>
      </c>
      <c r="C302" s="288">
        <v>0</v>
      </c>
      <c r="D302" s="426">
        <v>0</v>
      </c>
      <c r="E302" s="301">
        <f>C302+D302</f>
        <v>0</v>
      </c>
    </row>
    <row r="303" spans="2:5">
      <c r="B303" s="402"/>
      <c r="C303" s="427"/>
      <c r="D303" s="426"/>
      <c r="E303" s="428"/>
    </row>
    <row r="304" spans="2:5">
      <c r="B304" s="290"/>
      <c r="C304" s="290"/>
      <c r="D304" s="293"/>
      <c r="E304" s="300"/>
    </row>
    <row r="305" spans="1:7">
      <c r="B305" s="429" t="s">
        <v>11</v>
      </c>
      <c r="C305" s="353">
        <f>C295+C298+C299+C300+C301+C302</f>
        <v>0</v>
      </c>
      <c r="D305" s="353">
        <f>D295+D298+D299+D300+D301+D302</f>
        <v>0</v>
      </c>
      <c r="E305" s="353">
        <f>E295+E298+E299+E300+E301+E302</f>
        <v>0</v>
      </c>
    </row>
    <row r="306" spans="1:7">
      <c r="B306" s="430"/>
      <c r="C306" s="418"/>
      <c r="D306" s="418"/>
      <c r="E306" s="418"/>
    </row>
    <row r="307" spans="1:7" ht="19.5" customHeight="1">
      <c r="A307" s="265">
        <f>A257+1</f>
        <v>12</v>
      </c>
      <c r="B307" s="994" t="s">
        <v>630</v>
      </c>
      <c r="C307" s="995"/>
    </row>
    <row r="308" spans="1:7">
      <c r="D308" s="268"/>
      <c r="E308" s="272" t="str">
        <f>'[64]P&amp;L 03.17'!F4</f>
        <v>(Amount in Rs.)</v>
      </c>
    </row>
    <row r="309" spans="1:7" s="269" customFormat="1" ht="47.25">
      <c r="A309" s="265"/>
      <c r="B309" s="420" t="s">
        <v>0</v>
      </c>
      <c r="C309" s="332" t="str">
        <f>C258</f>
        <v>Figures as per IGAAP Period Ended
 April 01, 2016</v>
      </c>
      <c r="D309" s="275" t="s">
        <v>46</v>
      </c>
      <c r="E309" s="332" t="str">
        <f>E287</f>
        <v>Figures as per Ind AS Period Ended
 April 01, 2016</v>
      </c>
    </row>
    <row r="310" spans="1:7">
      <c r="B310" s="280" t="s">
        <v>631</v>
      </c>
      <c r="C310" s="281">
        <v>0</v>
      </c>
      <c r="D310" s="281">
        <v>0</v>
      </c>
      <c r="E310" s="301">
        <f>SUM(C310:D310)</f>
        <v>0</v>
      </c>
    </row>
    <row r="311" spans="1:7">
      <c r="B311" s="284" t="s">
        <v>632</v>
      </c>
      <c r="C311" s="281">
        <v>0</v>
      </c>
      <c r="D311" s="281">
        <v>0</v>
      </c>
      <c r="E311" s="301">
        <f>SUM(C311:D311)</f>
        <v>0</v>
      </c>
    </row>
    <row r="312" spans="1:7">
      <c r="B312" s="280" t="s">
        <v>633</v>
      </c>
      <c r="C312" s="281">
        <v>0</v>
      </c>
      <c r="D312" s="281">
        <v>0</v>
      </c>
      <c r="E312" s="301">
        <f>SUM(C312:D312)</f>
        <v>0</v>
      </c>
    </row>
    <row r="313" spans="1:7">
      <c r="B313" s="284" t="s">
        <v>634</v>
      </c>
      <c r="C313" s="294">
        <v>0</v>
      </c>
      <c r="D313" s="281">
        <v>0</v>
      </c>
      <c r="E313" s="303">
        <f>SUM(C313:D313)</f>
        <v>0</v>
      </c>
    </row>
    <row r="314" spans="1:7">
      <c r="B314" s="431" t="s">
        <v>593</v>
      </c>
      <c r="C314" s="432">
        <f>SUM(C310:C313)</f>
        <v>0</v>
      </c>
      <c r="D314" s="353">
        <f>SUM(D310:D313)</f>
        <v>0</v>
      </c>
      <c r="E314" s="433">
        <f>SUM(E310:E313)</f>
        <v>0</v>
      </c>
    </row>
    <row r="316" spans="1:7" s="438" customFormat="1">
      <c r="A316" s="434">
        <v>13</v>
      </c>
      <c r="B316" s="435" t="s">
        <v>635</v>
      </c>
      <c r="C316" s="268"/>
      <c r="D316" s="436"/>
      <c r="E316" s="436"/>
      <c r="F316" s="437"/>
      <c r="G316" s="437"/>
    </row>
    <row r="317" spans="1:7" s="438" customFormat="1">
      <c r="A317" s="434"/>
      <c r="B317" s="435"/>
      <c r="C317" s="268"/>
      <c r="D317" s="436"/>
      <c r="E317" s="436"/>
      <c r="F317" s="437"/>
      <c r="G317" s="437"/>
    </row>
    <row r="318" spans="1:7" s="438" customFormat="1" ht="47.25">
      <c r="A318" s="439"/>
      <c r="B318" s="440" t="s">
        <v>0</v>
      </c>
      <c r="C318" s="441" t="str">
        <f>C309</f>
        <v>Figures as per IGAAP Period Ended
 April 01, 2016</v>
      </c>
      <c r="D318" s="442" t="str">
        <f>D309</f>
        <v>Adjustments</v>
      </c>
      <c r="E318" s="442" t="str">
        <f>E309</f>
        <v>Figures as per Ind AS Period Ended
 April 01, 2016</v>
      </c>
    </row>
    <row r="319" spans="1:7" s="438" customFormat="1">
      <c r="A319" s="439"/>
      <c r="B319" s="443" t="s">
        <v>636</v>
      </c>
      <c r="C319" s="444"/>
      <c r="D319" s="445"/>
      <c r="E319" s="445"/>
    </row>
    <row r="320" spans="1:7" s="438" customFormat="1">
      <c r="A320" s="439"/>
      <c r="B320" s="446" t="s">
        <v>637</v>
      </c>
      <c r="C320" s="447"/>
      <c r="D320" s="445"/>
      <c r="E320" s="445"/>
    </row>
    <row r="321" spans="1:5" s="438" customFormat="1">
      <c r="A321" s="439"/>
      <c r="B321" s="446" t="s">
        <v>638</v>
      </c>
      <c r="C321" s="447"/>
      <c r="D321" s="445"/>
      <c r="E321" s="445"/>
    </row>
    <row r="322" spans="1:5">
      <c r="A322" s="439"/>
      <c r="B322" s="448" t="s">
        <v>639</v>
      </c>
      <c r="C322" s="447"/>
      <c r="D322" s="445"/>
      <c r="E322" s="445"/>
    </row>
    <row r="323" spans="1:5">
      <c r="A323" s="439"/>
      <c r="B323" s="446" t="s">
        <v>640</v>
      </c>
      <c r="C323" s="447"/>
      <c r="D323" s="445"/>
      <c r="E323" s="445"/>
    </row>
    <row r="324" spans="1:5">
      <c r="A324" s="439"/>
      <c r="B324" s="449" t="s">
        <v>11</v>
      </c>
      <c r="C324" s="312"/>
      <c r="D324" s="450">
        <f>SUM(D319:D321)-D323</f>
        <v>0</v>
      </c>
      <c r="E324" s="450">
        <f>SUM(E319:E321)-E323</f>
        <v>0</v>
      </c>
    </row>
    <row r="325" spans="1:5">
      <c r="A325" s="451"/>
      <c r="B325" s="448" t="s">
        <v>641</v>
      </c>
      <c r="C325" s="447"/>
      <c r="D325" s="445"/>
      <c r="E325" s="445"/>
    </row>
    <row r="326" spans="1:5">
      <c r="A326" s="451"/>
      <c r="B326" s="446" t="s">
        <v>637</v>
      </c>
      <c r="C326" s="447"/>
      <c r="D326" s="445"/>
      <c r="E326" s="445"/>
    </row>
    <row r="327" spans="1:5">
      <c r="A327" s="451"/>
      <c r="B327" s="446" t="s">
        <v>638</v>
      </c>
      <c r="C327" s="447"/>
      <c r="D327" s="445"/>
      <c r="E327" s="445"/>
    </row>
    <row r="328" spans="1:5">
      <c r="A328" s="451"/>
      <c r="B328" s="448" t="s">
        <v>642</v>
      </c>
      <c r="C328" s="447"/>
      <c r="D328" s="445"/>
      <c r="E328" s="445"/>
    </row>
    <row r="329" spans="1:5">
      <c r="A329" s="451"/>
      <c r="B329" s="446" t="s">
        <v>640</v>
      </c>
      <c r="C329" s="447"/>
      <c r="D329" s="445"/>
      <c r="E329" s="445"/>
    </row>
    <row r="330" spans="1:5">
      <c r="A330" s="451"/>
      <c r="B330" s="449" t="s">
        <v>11</v>
      </c>
      <c r="C330" s="312"/>
      <c r="D330" s="450">
        <f>SUM(D325:D327)-D329</f>
        <v>0</v>
      </c>
      <c r="E330" s="450">
        <f>SUM(E325:E327)-E329</f>
        <v>0</v>
      </c>
    </row>
    <row r="331" spans="1:5">
      <c r="B331" s="993" t="s">
        <v>643</v>
      </c>
      <c r="C331" s="993"/>
      <c r="D331" s="993"/>
      <c r="E331" s="993"/>
    </row>
    <row r="333" spans="1:5">
      <c r="A333" s="265">
        <f>A307+1+1</f>
        <v>14</v>
      </c>
      <c r="B333" s="271" t="s">
        <v>644</v>
      </c>
    </row>
    <row r="334" spans="1:5">
      <c r="B334" s="271"/>
      <c r="D334" s="268"/>
      <c r="E334" s="272" t="str">
        <f>E308</f>
        <v>(Amount in Rs.)</v>
      </c>
    </row>
    <row r="335" spans="1:5" s="269" customFormat="1" ht="47.25">
      <c r="A335" s="265"/>
      <c r="B335" s="394" t="s">
        <v>0</v>
      </c>
      <c r="C335" s="332" t="str">
        <f>C309</f>
        <v>Figures as per IGAAP Period Ended
 April 01, 2016</v>
      </c>
      <c r="D335" s="275" t="s">
        <v>46</v>
      </c>
      <c r="E335" s="332" t="str">
        <f>E309</f>
        <v>Figures as per Ind AS Period Ended
 April 01, 2016</v>
      </c>
    </row>
    <row r="336" spans="1:5">
      <c r="B336" s="346"/>
      <c r="C336" s="334"/>
      <c r="D336" s="278"/>
      <c r="E336" s="335"/>
    </row>
    <row r="337" spans="2:5">
      <c r="B337" s="347" t="s">
        <v>645</v>
      </c>
      <c r="C337" s="290"/>
      <c r="D337" s="293"/>
      <c r="E337" s="290"/>
    </row>
    <row r="338" spans="2:5">
      <c r="B338" s="348" t="s">
        <v>646</v>
      </c>
      <c r="C338" s="288">
        <v>0</v>
      </c>
      <c r="D338" s="293">
        <v>0</v>
      </c>
      <c r="E338" s="288">
        <f>SUM(C338:D338)</f>
        <v>0</v>
      </c>
    </row>
    <row r="339" spans="2:5">
      <c r="B339" s="348" t="s">
        <v>647</v>
      </c>
      <c r="C339" s="288">
        <v>0</v>
      </c>
      <c r="D339" s="293">
        <v>0</v>
      </c>
      <c r="E339" s="288">
        <f>SUM(C339:D339)</f>
        <v>0</v>
      </c>
    </row>
    <row r="340" spans="2:5">
      <c r="B340" s="348" t="s">
        <v>548</v>
      </c>
      <c r="C340" s="295">
        <v>0</v>
      </c>
      <c r="D340" s="294">
        <f>-C340</f>
        <v>0</v>
      </c>
      <c r="E340" s="295">
        <f>SUM(C340:D340)</f>
        <v>0</v>
      </c>
    </row>
    <row r="341" spans="2:5">
      <c r="B341" s="350" t="s">
        <v>544</v>
      </c>
      <c r="C341" s="293">
        <f>SUM(C338:C340)</f>
        <v>0</v>
      </c>
      <c r="D341" s="293">
        <f>SUM(D338:D340)</f>
        <v>0</v>
      </c>
      <c r="E341" s="293">
        <f>SUM(E338:E340)</f>
        <v>0</v>
      </c>
    </row>
    <row r="342" spans="2:5">
      <c r="B342" s="339" t="s">
        <v>545</v>
      </c>
      <c r="C342" s="295">
        <v>0</v>
      </c>
      <c r="D342" s="294">
        <f>C342</f>
        <v>0</v>
      </c>
      <c r="E342" s="294">
        <f>D342</f>
        <v>0</v>
      </c>
    </row>
    <row r="343" spans="2:5">
      <c r="B343" s="382" t="s">
        <v>570</v>
      </c>
      <c r="C343" s="288">
        <f>C341-C342</f>
        <v>0</v>
      </c>
      <c r="D343" s="293">
        <f>D341+D342</f>
        <v>0</v>
      </c>
      <c r="E343" s="288">
        <f>SUM(C343:D343)</f>
        <v>0</v>
      </c>
    </row>
    <row r="344" spans="2:5">
      <c r="B344" s="348"/>
      <c r="C344" s="288"/>
      <c r="D344" s="293"/>
      <c r="E344" s="288"/>
    </row>
    <row r="345" spans="2:5">
      <c r="B345" s="384" t="s">
        <v>648</v>
      </c>
      <c r="C345" s="290"/>
      <c r="D345" s="293"/>
      <c r="E345" s="283"/>
    </row>
    <row r="346" spans="2:5">
      <c r="B346" s="380" t="s">
        <v>649</v>
      </c>
      <c r="C346" s="281">
        <v>0</v>
      </c>
      <c r="D346" s="293">
        <v>0</v>
      </c>
      <c r="E346" s="381">
        <f>C346-D346</f>
        <v>0</v>
      </c>
    </row>
    <row r="347" spans="2:5">
      <c r="B347" s="380" t="s">
        <v>650</v>
      </c>
      <c r="C347" s="452">
        <v>0</v>
      </c>
      <c r="D347" s="288">
        <f>-D123</f>
        <v>0</v>
      </c>
      <c r="E347" s="381">
        <f>C347+D347</f>
        <v>0</v>
      </c>
    </row>
    <row r="348" spans="2:5">
      <c r="B348" s="380" t="s">
        <v>651</v>
      </c>
      <c r="C348" s="452">
        <v>0</v>
      </c>
      <c r="D348" s="281">
        <v>0</v>
      </c>
      <c r="E348" s="352">
        <f>C348+D348</f>
        <v>0</v>
      </c>
    </row>
    <row r="349" spans="2:5">
      <c r="B349" s="382" t="s">
        <v>576</v>
      </c>
      <c r="C349" s="453">
        <v>0</v>
      </c>
      <c r="D349" s="296">
        <f>SUM(D346:D348)</f>
        <v>0</v>
      </c>
      <c r="E349" s="301">
        <f>SUM(E346:E348)</f>
        <v>0</v>
      </c>
    </row>
    <row r="350" spans="2:5">
      <c r="B350" s="380"/>
      <c r="C350" s="288"/>
      <c r="D350" s="293"/>
      <c r="E350" s="283"/>
    </row>
    <row r="351" spans="2:5">
      <c r="B351" s="384" t="s">
        <v>652</v>
      </c>
      <c r="C351" s="288"/>
      <c r="D351" s="293"/>
      <c r="E351" s="283"/>
    </row>
    <row r="352" spans="2:5">
      <c r="B352" s="380" t="s">
        <v>572</v>
      </c>
      <c r="C352" s="281">
        <v>0</v>
      </c>
      <c r="D352" s="281"/>
      <c r="E352" s="381">
        <f t="shared" ref="E352:E357" si="11">C352+D352</f>
        <v>0</v>
      </c>
    </row>
    <row r="353" spans="2:5">
      <c r="B353" s="380" t="s">
        <v>573</v>
      </c>
      <c r="C353" s="281">
        <v>0</v>
      </c>
      <c r="D353" s="281"/>
      <c r="E353" s="381">
        <f t="shared" si="11"/>
        <v>0</v>
      </c>
    </row>
    <row r="354" spans="2:5">
      <c r="B354" s="380" t="s">
        <v>574</v>
      </c>
      <c r="C354" s="281">
        <v>0</v>
      </c>
      <c r="D354" s="281"/>
      <c r="E354" s="381">
        <f t="shared" si="11"/>
        <v>0</v>
      </c>
    </row>
    <row r="355" spans="2:5">
      <c r="B355" s="382" t="s">
        <v>544</v>
      </c>
      <c r="C355" s="281">
        <v>0</v>
      </c>
      <c r="D355" s="308">
        <f>SUM(D352:D354)</f>
        <v>0</v>
      </c>
      <c r="E355" s="351">
        <f t="shared" si="11"/>
        <v>0</v>
      </c>
    </row>
    <row r="356" spans="2:5">
      <c r="B356" s="380" t="s">
        <v>575</v>
      </c>
      <c r="C356" s="281">
        <v>0</v>
      </c>
      <c r="D356" s="281"/>
      <c r="E356" s="381">
        <f t="shared" si="11"/>
        <v>0</v>
      </c>
    </row>
    <row r="357" spans="2:5">
      <c r="B357" s="422" t="s">
        <v>653</v>
      </c>
      <c r="C357" s="281">
        <v>0</v>
      </c>
      <c r="D357" s="296">
        <f>+D355-D356</f>
        <v>0</v>
      </c>
      <c r="E357" s="351">
        <f t="shared" si="11"/>
        <v>0</v>
      </c>
    </row>
    <row r="358" spans="2:5">
      <c r="B358" s="380"/>
      <c r="C358" s="288"/>
      <c r="D358" s="293"/>
      <c r="E358" s="283"/>
    </row>
    <row r="359" spans="2:5">
      <c r="B359" s="384" t="s">
        <v>654</v>
      </c>
      <c r="C359" s="288"/>
      <c r="D359" s="293"/>
      <c r="E359" s="283"/>
    </row>
    <row r="360" spans="2:5">
      <c r="B360" s="380" t="s">
        <v>578</v>
      </c>
      <c r="C360" s="373">
        <v>0</v>
      </c>
      <c r="D360" s="293">
        <v>0</v>
      </c>
      <c r="E360" s="381">
        <f t="shared" ref="E360:E365" si="12">C360+D360</f>
        <v>0</v>
      </c>
    </row>
    <row r="361" spans="2:5">
      <c r="B361" s="380" t="s">
        <v>579</v>
      </c>
      <c r="C361" s="373">
        <v>0</v>
      </c>
      <c r="D361" s="288"/>
      <c r="E361" s="381">
        <f t="shared" si="12"/>
        <v>0</v>
      </c>
    </row>
    <row r="362" spans="2:5">
      <c r="B362" s="380" t="s">
        <v>580</v>
      </c>
      <c r="C362" s="373">
        <v>0</v>
      </c>
      <c r="D362" s="373"/>
      <c r="E362" s="381">
        <f t="shared" si="12"/>
        <v>0</v>
      </c>
    </row>
    <row r="363" spans="2:5">
      <c r="B363" s="382" t="s">
        <v>544</v>
      </c>
      <c r="C363" s="373">
        <v>0</v>
      </c>
      <c r="D363" s="296">
        <f>SUM(D360:D362)</f>
        <v>0</v>
      </c>
      <c r="E363" s="351">
        <f t="shared" si="12"/>
        <v>0</v>
      </c>
    </row>
    <row r="364" spans="2:5">
      <c r="B364" s="380" t="s">
        <v>575</v>
      </c>
      <c r="C364" s="373">
        <v>0</v>
      </c>
      <c r="D364" s="373"/>
      <c r="E364" s="381">
        <f t="shared" si="12"/>
        <v>0</v>
      </c>
    </row>
    <row r="365" spans="2:5">
      <c r="B365" s="382" t="s">
        <v>583</v>
      </c>
      <c r="C365" s="373">
        <v>0</v>
      </c>
      <c r="D365" s="296">
        <f>+D363-D364</f>
        <v>0</v>
      </c>
      <c r="E365" s="351">
        <f t="shared" si="12"/>
        <v>0</v>
      </c>
    </row>
    <row r="366" spans="2:5">
      <c r="B366" s="382"/>
      <c r="C366" s="373"/>
      <c r="D366" s="301"/>
      <c r="E366" s="381"/>
    </row>
    <row r="367" spans="2:5">
      <c r="B367" s="384" t="s">
        <v>655</v>
      </c>
      <c r="C367" s="373"/>
      <c r="D367" s="301"/>
      <c r="E367" s="381"/>
    </row>
    <row r="368" spans="2:5">
      <c r="B368" s="380" t="s">
        <v>578</v>
      </c>
      <c r="C368" s="373">
        <v>0</v>
      </c>
      <c r="D368" s="293">
        <v>0</v>
      </c>
      <c r="E368" s="381">
        <f t="shared" ref="E368:E373" si="13">C368+D368</f>
        <v>0</v>
      </c>
    </row>
    <row r="369" spans="2:5">
      <c r="B369" s="380" t="s">
        <v>579</v>
      </c>
      <c r="C369" s="373">
        <v>0</v>
      </c>
      <c r="D369" s="288"/>
      <c r="E369" s="381">
        <f t="shared" si="13"/>
        <v>0</v>
      </c>
    </row>
    <row r="370" spans="2:5">
      <c r="B370" s="380" t="s">
        <v>580</v>
      </c>
      <c r="C370" s="373">
        <v>0</v>
      </c>
      <c r="D370" s="373"/>
      <c r="E370" s="381">
        <f t="shared" si="13"/>
        <v>0</v>
      </c>
    </row>
    <row r="371" spans="2:5">
      <c r="B371" s="382" t="s">
        <v>544</v>
      </c>
      <c r="C371" s="373">
        <v>0</v>
      </c>
      <c r="D371" s="296">
        <f>SUM(D368:D370)</f>
        <v>0</v>
      </c>
      <c r="E371" s="351">
        <f t="shared" si="13"/>
        <v>0</v>
      </c>
    </row>
    <row r="372" spans="2:5">
      <c r="B372" s="380" t="s">
        <v>575</v>
      </c>
      <c r="C372" s="373">
        <v>0</v>
      </c>
      <c r="D372" s="373"/>
      <c r="E372" s="381">
        <f t="shared" si="13"/>
        <v>0</v>
      </c>
    </row>
    <row r="373" spans="2:5">
      <c r="B373" s="382" t="s">
        <v>585</v>
      </c>
      <c r="C373" s="373">
        <v>0</v>
      </c>
      <c r="D373" s="296">
        <f>+D371-D372</f>
        <v>0</v>
      </c>
      <c r="E373" s="351">
        <f t="shared" si="13"/>
        <v>0</v>
      </c>
    </row>
    <row r="374" spans="2:5">
      <c r="B374" s="382"/>
      <c r="C374" s="373"/>
      <c r="D374" s="301"/>
      <c r="E374" s="381"/>
    </row>
    <row r="375" spans="2:5">
      <c r="B375" s="409" t="s">
        <v>656</v>
      </c>
      <c r="C375" s="373"/>
      <c r="D375" s="301"/>
      <c r="E375" s="381"/>
    </row>
    <row r="376" spans="2:5">
      <c r="B376" s="410" t="s">
        <v>616</v>
      </c>
      <c r="C376" s="373">
        <v>0</v>
      </c>
      <c r="D376" s="288"/>
      <c r="E376" s="381">
        <f t="shared" ref="E376:E381" si="14">C376+D376</f>
        <v>0</v>
      </c>
    </row>
    <row r="377" spans="2:5">
      <c r="B377" s="411" t="s">
        <v>657</v>
      </c>
      <c r="C377" s="373">
        <v>0</v>
      </c>
      <c r="D377" s="288"/>
      <c r="E377" s="381">
        <f t="shared" si="14"/>
        <v>0</v>
      </c>
    </row>
    <row r="378" spans="2:5">
      <c r="B378" s="411" t="s">
        <v>618</v>
      </c>
      <c r="C378" s="373">
        <v>0</v>
      </c>
      <c r="D378" s="373"/>
      <c r="E378" s="381">
        <f t="shared" si="14"/>
        <v>0</v>
      </c>
    </row>
    <row r="379" spans="2:5">
      <c r="B379" s="410" t="s">
        <v>658</v>
      </c>
      <c r="C379" s="373">
        <v>0</v>
      </c>
      <c r="D379" s="296">
        <f>SUM(D376:D378)</f>
        <v>0</v>
      </c>
      <c r="E379" s="351">
        <f t="shared" si="14"/>
        <v>0</v>
      </c>
    </row>
    <row r="380" spans="2:5">
      <c r="B380" s="411" t="s">
        <v>657</v>
      </c>
      <c r="C380" s="373">
        <v>0</v>
      </c>
      <c r="D380" s="373"/>
      <c r="E380" s="381">
        <f t="shared" si="14"/>
        <v>0</v>
      </c>
    </row>
    <row r="381" spans="2:5">
      <c r="B381" s="411" t="s">
        <v>618</v>
      </c>
      <c r="C381" s="373">
        <v>0</v>
      </c>
      <c r="D381" s="296">
        <f>+D379-D380</f>
        <v>0</v>
      </c>
      <c r="E381" s="351">
        <f t="shared" si="14"/>
        <v>0</v>
      </c>
    </row>
    <row r="382" spans="2:5">
      <c r="B382" s="382" t="s">
        <v>587</v>
      </c>
      <c r="C382" s="373"/>
      <c r="D382" s="301"/>
      <c r="E382" s="381"/>
    </row>
    <row r="383" spans="2:5">
      <c r="B383" s="382"/>
      <c r="C383" s="373"/>
      <c r="D383" s="301"/>
      <c r="E383" s="381"/>
    </row>
    <row r="384" spans="2:5">
      <c r="B384" s="384" t="s">
        <v>659</v>
      </c>
      <c r="C384" s="373"/>
      <c r="D384" s="301"/>
      <c r="E384" s="381"/>
    </row>
    <row r="385" spans="2:5">
      <c r="B385" s="380" t="s">
        <v>578</v>
      </c>
      <c r="C385" s="373">
        <v>0</v>
      </c>
      <c r="D385" s="293">
        <v>0</v>
      </c>
      <c r="E385" s="381">
        <f t="shared" ref="E385:E390" si="15">C385+D385</f>
        <v>0</v>
      </c>
    </row>
    <row r="386" spans="2:5">
      <c r="B386" s="380" t="s">
        <v>579</v>
      </c>
      <c r="C386" s="373">
        <v>0</v>
      </c>
      <c r="D386" s="288"/>
      <c r="E386" s="381">
        <f t="shared" si="15"/>
        <v>0</v>
      </c>
    </row>
    <row r="387" spans="2:5">
      <c r="B387" s="380" t="s">
        <v>580</v>
      </c>
      <c r="C387" s="373">
        <v>0</v>
      </c>
      <c r="D387" s="373"/>
      <c r="E387" s="381">
        <f t="shared" si="15"/>
        <v>0</v>
      </c>
    </row>
    <row r="388" spans="2:5">
      <c r="B388" s="382" t="s">
        <v>544</v>
      </c>
      <c r="C388" s="373">
        <v>0</v>
      </c>
      <c r="D388" s="296">
        <f>SUM(D385:D387)</f>
        <v>0</v>
      </c>
      <c r="E388" s="351">
        <f t="shared" si="15"/>
        <v>0</v>
      </c>
    </row>
    <row r="389" spans="2:5">
      <c r="B389" s="380" t="s">
        <v>575</v>
      </c>
      <c r="C389" s="373">
        <v>0</v>
      </c>
      <c r="D389" s="373"/>
      <c r="E389" s="381">
        <f t="shared" si="15"/>
        <v>0</v>
      </c>
    </row>
    <row r="390" spans="2:5">
      <c r="B390" s="382" t="s">
        <v>589</v>
      </c>
      <c r="C390" s="373">
        <v>0</v>
      </c>
      <c r="D390" s="296">
        <f>+D388-D389</f>
        <v>0</v>
      </c>
      <c r="E390" s="351">
        <f t="shared" si="15"/>
        <v>0</v>
      </c>
    </row>
    <row r="391" spans="2:5">
      <c r="B391" s="382"/>
      <c r="C391" s="373"/>
      <c r="D391" s="301"/>
      <c r="E391" s="381"/>
    </row>
    <row r="392" spans="2:5">
      <c r="B392" s="384" t="s">
        <v>660</v>
      </c>
      <c r="C392" s="373"/>
      <c r="D392" s="301"/>
      <c r="E392" s="381"/>
    </row>
    <row r="393" spans="2:5">
      <c r="B393" s="380" t="s">
        <v>578</v>
      </c>
      <c r="C393" s="373">
        <v>0</v>
      </c>
      <c r="D393" s="293">
        <v>0</v>
      </c>
      <c r="E393" s="381">
        <f>C393+D393</f>
        <v>0</v>
      </c>
    </row>
    <row r="394" spans="2:5">
      <c r="B394" s="380" t="s">
        <v>579</v>
      </c>
      <c r="C394" s="373">
        <v>0</v>
      </c>
      <c r="D394" s="288">
        <v>0</v>
      </c>
      <c r="E394" s="381">
        <f>C394+D394</f>
        <v>0</v>
      </c>
    </row>
    <row r="395" spans="2:5">
      <c r="B395" s="380" t="s">
        <v>580</v>
      </c>
      <c r="C395" s="373">
        <v>0</v>
      </c>
      <c r="D395" s="373">
        <v>0</v>
      </c>
      <c r="E395" s="381">
        <f>C395+D395</f>
        <v>0</v>
      </c>
    </row>
    <row r="396" spans="2:5">
      <c r="B396" s="382" t="s">
        <v>544</v>
      </c>
      <c r="C396" s="396">
        <f>+C395+C393</f>
        <v>0</v>
      </c>
      <c r="D396" s="296">
        <f>SUM(D393:D395)</f>
        <v>0</v>
      </c>
      <c r="E396" s="351">
        <f>C396+D396</f>
        <v>0</v>
      </c>
    </row>
    <row r="397" spans="2:5">
      <c r="B397" s="380" t="s">
        <v>575</v>
      </c>
      <c r="C397" s="373">
        <v>0</v>
      </c>
      <c r="D397" s="373">
        <v>0</v>
      </c>
      <c r="E397" s="381">
        <f>C397+D397</f>
        <v>0</v>
      </c>
    </row>
    <row r="398" spans="2:5">
      <c r="B398" s="382" t="s">
        <v>592</v>
      </c>
      <c r="C398" s="454">
        <f>+C396-C397</f>
        <v>0</v>
      </c>
      <c r="D398" s="454">
        <f>+D396-D397</f>
        <v>0</v>
      </c>
      <c r="E398" s="454">
        <f>+E396-E397</f>
        <v>0</v>
      </c>
    </row>
    <row r="399" spans="2:5">
      <c r="B399" s="382"/>
      <c r="C399" s="455"/>
      <c r="D399" s="288"/>
      <c r="E399" s="381"/>
    </row>
    <row r="400" spans="2:5">
      <c r="B400" s="382"/>
      <c r="C400" s="455"/>
      <c r="D400" s="295"/>
      <c r="E400" s="381"/>
    </row>
    <row r="401" spans="1:5">
      <c r="B401" s="456" t="s">
        <v>661</v>
      </c>
      <c r="C401" s="353">
        <f>+C343+C349+C357+C365+C373+C382+C390+C398</f>
        <v>0</v>
      </c>
      <c r="D401" s="457">
        <f>+D398</f>
        <v>0</v>
      </c>
      <c r="E401" s="353">
        <f>+E343+E349+E357+E365+E373+E382+E390+E398</f>
        <v>0</v>
      </c>
    </row>
    <row r="402" spans="1:5">
      <c r="B402" s="390"/>
      <c r="C402" s="391"/>
      <c r="D402" s="392"/>
      <c r="E402" s="356"/>
    </row>
    <row r="403" spans="1:5" ht="33" customHeight="1">
      <c r="A403" s="458"/>
      <c r="B403" s="988" t="s">
        <v>662</v>
      </c>
      <c r="C403" s="989"/>
      <c r="D403" s="989"/>
      <c r="E403" s="990"/>
    </row>
    <row r="404" spans="1:5">
      <c r="A404" s="458"/>
      <c r="B404" s="991" t="s">
        <v>663</v>
      </c>
      <c r="C404" s="982"/>
      <c r="D404" s="982"/>
      <c r="E404" s="992"/>
    </row>
    <row r="405" spans="1:5">
      <c r="A405" s="458"/>
      <c r="B405" s="991" t="s">
        <v>664</v>
      </c>
      <c r="C405" s="982"/>
      <c r="D405" s="982"/>
      <c r="E405" s="992"/>
    </row>
    <row r="406" spans="1:5">
      <c r="B406" s="986" t="s">
        <v>665</v>
      </c>
      <c r="C406" s="987"/>
      <c r="D406" s="378"/>
      <c r="E406" s="283"/>
    </row>
    <row r="407" spans="1:5">
      <c r="B407" s="358"/>
      <c r="C407" s="359"/>
      <c r="D407" s="360"/>
      <c r="E407" s="361"/>
    </row>
    <row r="408" spans="1:5" s="269" customFormat="1" ht="47.25">
      <c r="A408" s="265"/>
      <c r="B408" s="394" t="s">
        <v>0</v>
      </c>
      <c r="C408" s="332" t="str">
        <f>C335</f>
        <v>Figures as per IGAAP Period Ended
 April 01, 2016</v>
      </c>
      <c r="D408" s="275" t="s">
        <v>46</v>
      </c>
      <c r="E408" s="332" t="str">
        <f>E335</f>
        <v>Figures as per Ind AS Period Ended
 April 01, 2016</v>
      </c>
    </row>
    <row r="409" spans="1:5">
      <c r="B409" s="395"/>
      <c r="C409" s="396"/>
      <c r="D409" s="397"/>
      <c r="E409" s="290"/>
    </row>
    <row r="410" spans="1:5">
      <c r="B410" s="398" t="s">
        <v>596</v>
      </c>
      <c r="C410" s="288"/>
      <c r="D410" s="293"/>
      <c r="E410" s="290"/>
    </row>
    <row r="411" spans="1:5">
      <c r="B411" s="399" t="s">
        <v>597</v>
      </c>
      <c r="C411" s="373">
        <v>0</v>
      </c>
      <c r="D411" s="293">
        <f>-C411</f>
        <v>0</v>
      </c>
      <c r="E411" s="349">
        <f>C411+D411</f>
        <v>0</v>
      </c>
    </row>
    <row r="412" spans="1:5">
      <c r="B412" s="399" t="s">
        <v>598</v>
      </c>
      <c r="C412" s="288">
        <v>0</v>
      </c>
      <c r="D412" s="293">
        <f>-C412</f>
        <v>0</v>
      </c>
      <c r="E412" s="349">
        <f>C412+D412</f>
        <v>0</v>
      </c>
    </row>
    <row r="413" spans="1:5">
      <c r="B413" s="399" t="s">
        <v>599</v>
      </c>
      <c r="C413" s="288">
        <v>0</v>
      </c>
      <c r="D413" s="293">
        <f>-C413</f>
        <v>0</v>
      </c>
      <c r="E413" s="352">
        <f>C413+D413</f>
        <v>0</v>
      </c>
    </row>
    <row r="414" spans="1:5">
      <c r="B414" s="399"/>
      <c r="C414" s="296">
        <f>SUM(C411:C413)</f>
        <v>0</v>
      </c>
      <c r="D414" s="308">
        <f>-C414</f>
        <v>0</v>
      </c>
      <c r="E414" s="296">
        <f>SUM(E411:E413)</f>
        <v>0</v>
      </c>
    </row>
    <row r="415" spans="1:5">
      <c r="B415" s="399" t="s">
        <v>600</v>
      </c>
      <c r="C415" s="288">
        <v>0</v>
      </c>
      <c r="D415" s="293">
        <f>C415</f>
        <v>0</v>
      </c>
      <c r="E415" s="349">
        <v>0</v>
      </c>
    </row>
    <row r="416" spans="1:5">
      <c r="B416" s="382" t="s">
        <v>570</v>
      </c>
      <c r="C416" s="296"/>
      <c r="D416" s="397"/>
      <c r="E416" s="400"/>
    </row>
    <row r="417" spans="2:5">
      <c r="B417" s="382"/>
      <c r="C417" s="288"/>
      <c r="D417" s="293"/>
      <c r="E417" s="290"/>
    </row>
    <row r="418" spans="2:5">
      <c r="B418" s="398" t="s">
        <v>601</v>
      </c>
      <c r="C418" s="288"/>
      <c r="D418" s="293"/>
      <c r="E418" s="290"/>
    </row>
    <row r="419" spans="2:5">
      <c r="B419" s="399" t="s">
        <v>597</v>
      </c>
      <c r="C419" s="373">
        <v>0</v>
      </c>
      <c r="D419" s="293">
        <f>-C419</f>
        <v>0</v>
      </c>
      <c r="E419" s="349">
        <f>C419+D419</f>
        <v>0</v>
      </c>
    </row>
    <row r="420" spans="2:5">
      <c r="B420" s="399" t="s">
        <v>598</v>
      </c>
      <c r="C420" s="288">
        <v>0</v>
      </c>
      <c r="D420" s="293">
        <f>-C420</f>
        <v>0</v>
      </c>
      <c r="E420" s="349">
        <f>C420+D420</f>
        <v>0</v>
      </c>
    </row>
    <row r="421" spans="2:5">
      <c r="B421" s="399" t="s">
        <v>599</v>
      </c>
      <c r="C421" s="288">
        <v>0</v>
      </c>
      <c r="D421" s="293">
        <f>-C421</f>
        <v>0</v>
      </c>
      <c r="E421" s="352">
        <f>C421+D421</f>
        <v>0</v>
      </c>
    </row>
    <row r="422" spans="2:5">
      <c r="B422" s="399"/>
      <c r="C422" s="296">
        <f>SUM(C419:C421)</f>
        <v>0</v>
      </c>
      <c r="D422" s="401">
        <f>-C422</f>
        <v>0</v>
      </c>
      <c r="E422" s="296">
        <f>SUM(E419:E421)</f>
        <v>0</v>
      </c>
    </row>
    <row r="423" spans="2:5">
      <c r="B423" s="399" t="s">
        <v>600</v>
      </c>
      <c r="C423" s="288">
        <v>0</v>
      </c>
      <c r="D423" s="316">
        <f>C423</f>
        <v>0</v>
      </c>
      <c r="E423" s="349">
        <v>0</v>
      </c>
    </row>
    <row r="424" spans="2:5">
      <c r="B424" s="382" t="s">
        <v>576</v>
      </c>
      <c r="C424" s="296"/>
      <c r="D424" s="392"/>
      <c r="E424" s="351"/>
    </row>
    <row r="425" spans="2:5">
      <c r="B425" s="399"/>
      <c r="C425" s="288"/>
      <c r="D425" s="316"/>
      <c r="E425" s="349"/>
    </row>
    <row r="426" spans="2:5">
      <c r="B426" s="398" t="s">
        <v>666</v>
      </c>
      <c r="C426" s="288"/>
      <c r="D426" s="293"/>
      <c r="E426" s="290"/>
    </row>
    <row r="427" spans="2:5">
      <c r="B427" s="399" t="s">
        <v>597</v>
      </c>
      <c r="C427" s="373">
        <v>0</v>
      </c>
      <c r="D427" s="293">
        <f>-C427</f>
        <v>0</v>
      </c>
      <c r="E427" s="349">
        <f>C427+D427</f>
        <v>0</v>
      </c>
    </row>
    <row r="428" spans="2:5">
      <c r="B428" s="399" t="s">
        <v>598</v>
      </c>
      <c r="C428" s="288">
        <v>0</v>
      </c>
      <c r="D428" s="293">
        <f>-C428</f>
        <v>0</v>
      </c>
      <c r="E428" s="349">
        <f>C428+D428</f>
        <v>0</v>
      </c>
    </row>
    <row r="429" spans="2:5">
      <c r="B429" s="399" t="s">
        <v>599</v>
      </c>
      <c r="C429" s="288">
        <v>0</v>
      </c>
      <c r="D429" s="293">
        <f>-C429</f>
        <v>0</v>
      </c>
      <c r="E429" s="352">
        <f>C429+D429</f>
        <v>0</v>
      </c>
    </row>
    <row r="430" spans="2:5">
      <c r="B430" s="399"/>
      <c r="C430" s="296">
        <f>SUM(C427:C429)</f>
        <v>0</v>
      </c>
      <c r="D430" s="308">
        <f>-C430</f>
        <v>0</v>
      </c>
      <c r="E430" s="296">
        <f>SUM(E427:E429)</f>
        <v>0</v>
      </c>
    </row>
    <row r="431" spans="2:5">
      <c r="B431" s="399" t="s">
        <v>600</v>
      </c>
      <c r="C431" s="288">
        <v>0</v>
      </c>
      <c r="D431" s="293">
        <f>C431</f>
        <v>0</v>
      </c>
      <c r="E431" s="349">
        <v>0</v>
      </c>
    </row>
    <row r="432" spans="2:5">
      <c r="B432" s="382" t="s">
        <v>581</v>
      </c>
      <c r="C432" s="296"/>
      <c r="D432" s="397"/>
      <c r="E432" s="400"/>
    </row>
    <row r="433" spans="2:5">
      <c r="B433" s="398" t="s">
        <v>667</v>
      </c>
      <c r="C433" s="288"/>
      <c r="D433" s="293"/>
      <c r="E433" s="290"/>
    </row>
    <row r="434" spans="2:5">
      <c r="B434" s="399" t="s">
        <v>597</v>
      </c>
      <c r="C434" s="373">
        <v>0</v>
      </c>
      <c r="D434" s="293">
        <v>0</v>
      </c>
      <c r="E434" s="349">
        <f>C434+D434</f>
        <v>0</v>
      </c>
    </row>
    <row r="435" spans="2:5">
      <c r="B435" s="399" t="s">
        <v>598</v>
      </c>
      <c r="C435" s="288">
        <v>0</v>
      </c>
      <c r="D435" s="293">
        <v>0</v>
      </c>
      <c r="E435" s="349">
        <f>C435+D435</f>
        <v>0</v>
      </c>
    </row>
    <row r="436" spans="2:5">
      <c r="B436" s="399" t="s">
        <v>599</v>
      </c>
      <c r="C436" s="288">
        <v>0</v>
      </c>
      <c r="D436" s="293">
        <f>-C436</f>
        <v>0</v>
      </c>
      <c r="E436" s="352">
        <f>C436+D436</f>
        <v>0</v>
      </c>
    </row>
    <row r="437" spans="2:5">
      <c r="B437" s="382"/>
      <c r="C437" s="296">
        <f>SUM(C434:C436)</f>
        <v>0</v>
      </c>
      <c r="D437" s="296">
        <f>SUM(D434:D436)</f>
        <v>0</v>
      </c>
      <c r="E437" s="296">
        <f>SUM(E434:E436)</f>
        <v>0</v>
      </c>
    </row>
    <row r="438" spans="2:5">
      <c r="B438" s="399" t="s">
        <v>600</v>
      </c>
      <c r="C438" s="288">
        <v>0</v>
      </c>
      <c r="D438" s="316">
        <f>C438</f>
        <v>0</v>
      </c>
      <c r="E438" s="349">
        <v>0</v>
      </c>
    </row>
    <row r="439" spans="2:5">
      <c r="B439" s="382" t="s">
        <v>583</v>
      </c>
      <c r="C439" s="296"/>
      <c r="D439" s="296"/>
      <c r="E439" s="351"/>
    </row>
    <row r="440" spans="2:5">
      <c r="B440" s="398" t="s">
        <v>668</v>
      </c>
      <c r="C440" s="288"/>
      <c r="D440" s="316"/>
      <c r="E440" s="349"/>
    </row>
    <row r="441" spans="2:5">
      <c r="B441" s="399" t="s">
        <v>669</v>
      </c>
      <c r="C441" s="288">
        <v>0</v>
      </c>
      <c r="D441" s="316">
        <v>0</v>
      </c>
      <c r="E441" s="349">
        <f>C441+D441</f>
        <v>0</v>
      </c>
    </row>
    <row r="442" spans="2:5">
      <c r="B442" s="399" t="s">
        <v>670</v>
      </c>
      <c r="C442" s="288">
        <v>0</v>
      </c>
      <c r="D442" s="316">
        <v>0</v>
      </c>
      <c r="E442" s="349">
        <f t="shared" ref="E442:E453" si="16">C442+D442</f>
        <v>0</v>
      </c>
    </row>
    <row r="443" spans="2:5">
      <c r="B443" s="399" t="s">
        <v>671</v>
      </c>
      <c r="C443" s="288">
        <v>0</v>
      </c>
      <c r="D443" s="316">
        <v>0</v>
      </c>
      <c r="E443" s="349">
        <f t="shared" si="16"/>
        <v>0</v>
      </c>
    </row>
    <row r="444" spans="2:5">
      <c r="B444" s="399" t="s">
        <v>672</v>
      </c>
      <c r="C444" s="288">
        <v>0</v>
      </c>
      <c r="D444" s="316">
        <v>0</v>
      </c>
      <c r="E444" s="349">
        <f t="shared" si="16"/>
        <v>0</v>
      </c>
    </row>
    <row r="445" spans="2:5">
      <c r="B445" s="399" t="s">
        <v>673</v>
      </c>
      <c r="C445" s="288">
        <v>0</v>
      </c>
      <c r="D445" s="316">
        <v>0</v>
      </c>
      <c r="E445" s="349">
        <f t="shared" si="16"/>
        <v>0</v>
      </c>
    </row>
    <row r="446" spans="2:5">
      <c r="B446" s="399" t="s">
        <v>674</v>
      </c>
      <c r="C446" s="288">
        <v>0</v>
      </c>
      <c r="D446" s="316">
        <v>0</v>
      </c>
      <c r="E446" s="349">
        <f t="shared" si="16"/>
        <v>0</v>
      </c>
    </row>
    <row r="447" spans="2:5">
      <c r="B447" s="399" t="s">
        <v>675</v>
      </c>
      <c r="C447" s="288">
        <v>0</v>
      </c>
      <c r="D447" s="316">
        <v>0</v>
      </c>
      <c r="E447" s="349">
        <f t="shared" si="16"/>
        <v>0</v>
      </c>
    </row>
    <row r="448" spans="2:5">
      <c r="B448" s="399" t="s">
        <v>676</v>
      </c>
      <c r="C448" s="288">
        <v>0</v>
      </c>
      <c r="D448" s="316">
        <v>0</v>
      </c>
      <c r="E448" s="349">
        <f t="shared" si="16"/>
        <v>0</v>
      </c>
    </row>
    <row r="449" spans="1:5">
      <c r="B449" s="399" t="s">
        <v>677</v>
      </c>
      <c r="C449" s="288">
        <v>0</v>
      </c>
      <c r="D449" s="316">
        <v>0</v>
      </c>
      <c r="E449" s="349">
        <f t="shared" si="16"/>
        <v>0</v>
      </c>
    </row>
    <row r="450" spans="1:5">
      <c r="B450" s="399" t="s">
        <v>678</v>
      </c>
      <c r="C450" s="288">
        <v>0</v>
      </c>
      <c r="D450" s="316">
        <v>0</v>
      </c>
      <c r="E450" s="349">
        <f t="shared" si="16"/>
        <v>0</v>
      </c>
    </row>
    <row r="451" spans="1:5">
      <c r="B451" s="399" t="s">
        <v>679</v>
      </c>
      <c r="C451" s="288">
        <v>0</v>
      </c>
      <c r="D451" s="316">
        <v>0</v>
      </c>
      <c r="E451" s="349">
        <f t="shared" si="16"/>
        <v>0</v>
      </c>
    </row>
    <row r="452" spans="1:5">
      <c r="B452" s="399" t="s">
        <v>680</v>
      </c>
      <c r="C452" s="288">
        <v>0</v>
      </c>
      <c r="D452" s="316">
        <v>0</v>
      </c>
      <c r="E452" s="349">
        <f t="shared" si="16"/>
        <v>0</v>
      </c>
    </row>
    <row r="453" spans="1:5">
      <c r="B453" s="399" t="s">
        <v>681</v>
      </c>
      <c r="C453" s="288">
        <v>0</v>
      </c>
      <c r="D453" s="316">
        <f>-C453</f>
        <v>0</v>
      </c>
      <c r="E453" s="349">
        <f t="shared" si="16"/>
        <v>0</v>
      </c>
    </row>
    <row r="454" spans="1:5">
      <c r="B454" s="399" t="s">
        <v>682</v>
      </c>
      <c r="C454" s="288">
        <v>0</v>
      </c>
      <c r="D454" s="316">
        <v>0</v>
      </c>
      <c r="E454" s="349">
        <v>0</v>
      </c>
    </row>
    <row r="455" spans="1:5">
      <c r="B455" s="382" t="s">
        <v>585</v>
      </c>
      <c r="C455" s="296">
        <f>SUM(C441:C454)</f>
        <v>0</v>
      </c>
      <c r="D455" s="296">
        <f>SUM(D441:D454)</f>
        <v>0</v>
      </c>
      <c r="E455" s="296">
        <f>SUM(E441:E454)</f>
        <v>0</v>
      </c>
    </row>
    <row r="456" spans="1:5">
      <c r="B456" s="399"/>
      <c r="C456" s="288"/>
      <c r="D456" s="316"/>
      <c r="E456" s="349"/>
    </row>
    <row r="457" spans="1:5">
      <c r="B457" s="389" t="s">
        <v>11</v>
      </c>
      <c r="C457" s="370">
        <f>C416+C424+C432+C439+C455</f>
        <v>0</v>
      </c>
      <c r="D457" s="370">
        <f>D416+D424+D432+D439+D455</f>
        <v>0</v>
      </c>
      <c r="E457" s="370">
        <f>E416+E424+E432+E439+E455</f>
        <v>0</v>
      </c>
    </row>
    <row r="458" spans="1:5">
      <c r="B458" s="982"/>
      <c r="C458" s="982"/>
      <c r="D458" s="982"/>
      <c r="E458" s="982"/>
    </row>
    <row r="459" spans="1:5" ht="15.75" customHeight="1">
      <c r="B459" s="978" t="s">
        <v>683</v>
      </c>
      <c r="C459" s="978"/>
      <c r="D459" s="978"/>
      <c r="E459" s="978"/>
    </row>
    <row r="460" spans="1:5" ht="21">
      <c r="B460" s="459" t="s">
        <v>684</v>
      </c>
    </row>
    <row r="462" spans="1:5">
      <c r="A462" s="265">
        <f>A333+1</f>
        <v>15</v>
      </c>
      <c r="B462" s="271" t="s">
        <v>685</v>
      </c>
    </row>
    <row r="463" spans="1:5">
      <c r="D463" s="268"/>
      <c r="E463" s="272" t="str">
        <f>E334</f>
        <v>(Amount in Rs.)</v>
      </c>
    </row>
    <row r="464" spans="1:5" s="269" customFormat="1" ht="47.25">
      <c r="A464" s="265"/>
      <c r="B464" s="394" t="s">
        <v>0</v>
      </c>
      <c r="C464" s="332" t="str">
        <f>C335</f>
        <v>Figures as per IGAAP Period Ended
 April 01, 2016</v>
      </c>
      <c r="D464" s="275" t="s">
        <v>46</v>
      </c>
      <c r="E464" s="332" t="str">
        <f>E335</f>
        <v>Figures as per Ind AS Period Ended
 April 01, 2016</v>
      </c>
    </row>
    <row r="465" spans="1:5">
      <c r="B465" s="290"/>
      <c r="C465" s="460"/>
      <c r="D465" s="286"/>
      <c r="E465" s="283"/>
    </row>
    <row r="466" spans="1:5">
      <c r="B466" s="348" t="s">
        <v>686</v>
      </c>
      <c r="C466" s="288">
        <v>0</v>
      </c>
      <c r="D466" s="293">
        <v>0</v>
      </c>
      <c r="E466" s="381">
        <f t="shared" ref="E466:E471" si="17">C466+D466</f>
        <v>0</v>
      </c>
    </row>
    <row r="467" spans="1:5">
      <c r="B467" s="348" t="s">
        <v>687</v>
      </c>
      <c r="C467" s="373">
        <v>0</v>
      </c>
      <c r="D467" s="293">
        <v>0</v>
      </c>
      <c r="E467" s="381">
        <f t="shared" si="17"/>
        <v>0</v>
      </c>
    </row>
    <row r="468" spans="1:5">
      <c r="B468" s="348" t="s">
        <v>688</v>
      </c>
      <c r="C468" s="373">
        <v>0</v>
      </c>
      <c r="D468" s="293">
        <v>0</v>
      </c>
      <c r="E468" s="381">
        <f t="shared" si="17"/>
        <v>0</v>
      </c>
    </row>
    <row r="469" spans="1:5">
      <c r="B469" s="348" t="s">
        <v>689</v>
      </c>
      <c r="C469" s="288">
        <v>0</v>
      </c>
      <c r="D469" s="293">
        <v>0</v>
      </c>
      <c r="E469" s="381">
        <f t="shared" si="17"/>
        <v>0</v>
      </c>
    </row>
    <row r="470" spans="1:5">
      <c r="B470" s="348" t="s">
        <v>690</v>
      </c>
      <c r="C470" s="288"/>
      <c r="D470" s="293"/>
      <c r="E470" s="381"/>
    </row>
    <row r="471" spans="1:5">
      <c r="B471" s="348" t="s">
        <v>691</v>
      </c>
      <c r="C471" s="373">
        <v>0</v>
      </c>
      <c r="D471" s="294">
        <v>0</v>
      </c>
      <c r="E471" s="352">
        <f t="shared" si="17"/>
        <v>0</v>
      </c>
    </row>
    <row r="472" spans="1:5">
      <c r="B472" s="348"/>
      <c r="C472" s="396">
        <f>SUM(C466:C471)</f>
        <v>0</v>
      </c>
      <c r="D472" s="293">
        <v>0</v>
      </c>
      <c r="E472" s="301">
        <f>SUM(C472:D472)</f>
        <v>0</v>
      </c>
    </row>
    <row r="473" spans="1:5">
      <c r="B473" s="461"/>
      <c r="C473" s="287"/>
      <c r="D473" s="286"/>
      <c r="E473" s="283"/>
    </row>
    <row r="474" spans="1:5">
      <c r="B474" s="312" t="s">
        <v>11</v>
      </c>
      <c r="C474" s="353">
        <f>+C472</f>
        <v>0</v>
      </c>
      <c r="D474" s="462">
        <f>+D472</f>
        <v>0</v>
      </c>
      <c r="E474" s="463">
        <f>+E472</f>
        <v>0</v>
      </c>
    </row>
    <row r="475" spans="1:5">
      <c r="C475" s="268"/>
    </row>
    <row r="476" spans="1:5">
      <c r="B476" s="378"/>
      <c r="C476" s="268"/>
    </row>
    <row r="477" spans="1:5">
      <c r="A477" s="265">
        <f>A462+1</f>
        <v>16</v>
      </c>
      <c r="B477" s="464" t="s">
        <v>692</v>
      </c>
      <c r="C477" s="465"/>
      <c r="D477" s="376"/>
      <c r="E477" s="376"/>
    </row>
    <row r="478" spans="1:5">
      <c r="B478" s="466"/>
      <c r="C478" s="465"/>
      <c r="D478" s="324"/>
    </row>
    <row r="479" spans="1:5">
      <c r="D479" s="268"/>
      <c r="E479" s="272" t="str">
        <f>E88</f>
        <v>(Amount in Rs.)</v>
      </c>
    </row>
    <row r="480" spans="1:5" s="269" customFormat="1" ht="47.25">
      <c r="A480" s="265"/>
      <c r="B480" s="394" t="s">
        <v>0</v>
      </c>
      <c r="C480" s="332" t="str">
        <f>C89</f>
        <v>Figures as per IGAAP Period Ended
 April 01, 2016</v>
      </c>
      <c r="D480" s="275" t="s">
        <v>46</v>
      </c>
      <c r="E480" s="332" t="str">
        <f>E89</f>
        <v>Figures as per Ind AS Period Ended
 April 01, 2016</v>
      </c>
    </row>
    <row r="481" spans="1:5">
      <c r="A481" s="330"/>
      <c r="B481" s="333"/>
      <c r="C481" s="405"/>
      <c r="D481" s="405"/>
      <c r="E481" s="343"/>
    </row>
    <row r="482" spans="1:5">
      <c r="B482" s="467" t="s">
        <v>693</v>
      </c>
      <c r="C482" s="288"/>
      <c r="D482" s="281"/>
      <c r="E482" s="290"/>
    </row>
    <row r="483" spans="1:5">
      <c r="B483" s="467"/>
      <c r="C483" s="288"/>
      <c r="D483" s="281"/>
      <c r="E483" s="290"/>
    </row>
    <row r="484" spans="1:5">
      <c r="B484" s="411" t="s">
        <v>694</v>
      </c>
      <c r="C484" s="281">
        <v>0</v>
      </c>
      <c r="D484" s="281">
        <v>0</v>
      </c>
      <c r="E484" s="288">
        <f>SUM(C484:D484)</f>
        <v>0</v>
      </c>
    </row>
    <row r="485" spans="1:5">
      <c r="B485" s="411" t="s">
        <v>695</v>
      </c>
      <c r="C485" s="281">
        <v>0</v>
      </c>
      <c r="D485" s="281">
        <v>0</v>
      </c>
      <c r="E485" s="288">
        <f t="shared" ref="E485:E494" si="18">SUM(C485:D485)</f>
        <v>0</v>
      </c>
    </row>
    <row r="486" spans="1:5">
      <c r="B486" s="411" t="s">
        <v>696</v>
      </c>
      <c r="C486" s="288"/>
      <c r="D486" s="281"/>
      <c r="E486" s="288"/>
    </row>
    <row r="487" spans="1:5">
      <c r="B487" s="411" t="s">
        <v>697</v>
      </c>
      <c r="C487" s="288">
        <v>0</v>
      </c>
      <c r="D487" s="281">
        <v>0</v>
      </c>
      <c r="E487" s="288">
        <f t="shared" si="18"/>
        <v>0</v>
      </c>
    </row>
    <row r="488" spans="1:5">
      <c r="B488" s="411" t="s">
        <v>698</v>
      </c>
      <c r="C488" s="288">
        <v>0</v>
      </c>
      <c r="D488" s="281">
        <f>-C488</f>
        <v>0</v>
      </c>
      <c r="E488" s="288">
        <f t="shared" si="18"/>
        <v>0</v>
      </c>
    </row>
    <row r="489" spans="1:5">
      <c r="B489" s="411" t="s">
        <v>699</v>
      </c>
      <c r="C489" s="288">
        <v>0</v>
      </c>
      <c r="D489" s="281">
        <v>0</v>
      </c>
      <c r="E489" s="288">
        <f t="shared" si="18"/>
        <v>0</v>
      </c>
    </row>
    <row r="490" spans="1:5">
      <c r="B490" s="338" t="s">
        <v>700</v>
      </c>
      <c r="C490" s="288"/>
      <c r="D490" s="281"/>
      <c r="E490" s="288"/>
    </row>
    <row r="491" spans="1:5">
      <c r="B491" s="338" t="s">
        <v>701</v>
      </c>
      <c r="C491" s="288"/>
      <c r="D491" s="281"/>
      <c r="E491" s="288"/>
    </row>
    <row r="492" spans="1:5">
      <c r="B492" s="468" t="s">
        <v>702</v>
      </c>
      <c r="C492" s="288"/>
      <c r="D492" s="281"/>
      <c r="E492" s="288"/>
    </row>
    <row r="493" spans="1:5">
      <c r="B493" s="338" t="s">
        <v>700</v>
      </c>
      <c r="C493" s="288">
        <v>0</v>
      </c>
      <c r="D493" s="281">
        <v>0</v>
      </c>
      <c r="E493" s="288">
        <v>0</v>
      </c>
    </row>
    <row r="494" spans="1:5">
      <c r="B494" s="338" t="s">
        <v>703</v>
      </c>
      <c r="C494" s="295">
        <v>0</v>
      </c>
      <c r="D494" s="294">
        <v>0</v>
      </c>
      <c r="E494" s="295">
        <f t="shared" si="18"/>
        <v>0</v>
      </c>
    </row>
    <row r="495" spans="1:5">
      <c r="B495" s="469"/>
      <c r="C495" s="288">
        <f>SUM(C484:C494)</f>
        <v>0</v>
      </c>
      <c r="D495" s="470">
        <f>SUM(D484:D494)</f>
        <v>0</v>
      </c>
      <c r="E495" s="296">
        <f>C495+D495</f>
        <v>0</v>
      </c>
    </row>
    <row r="496" spans="1:5">
      <c r="B496" s="284"/>
      <c r="C496" s="295"/>
      <c r="D496" s="295"/>
      <c r="E496" s="295"/>
    </row>
    <row r="497" spans="1:7">
      <c r="B497" s="429" t="s">
        <v>11</v>
      </c>
      <c r="C497" s="471">
        <f>C495</f>
        <v>0</v>
      </c>
      <c r="D497" s="471">
        <f>D495</f>
        <v>0</v>
      </c>
      <c r="E497" s="471">
        <f>E495</f>
        <v>0</v>
      </c>
    </row>
    <row r="498" spans="1:7">
      <c r="B498" s="472"/>
      <c r="C498" s="418"/>
      <c r="D498" s="418"/>
      <c r="E498" s="418"/>
    </row>
    <row r="499" spans="1:7" ht="48.75" customHeight="1">
      <c r="A499" s="458"/>
      <c r="B499" s="983" t="s">
        <v>704</v>
      </c>
      <c r="C499" s="983"/>
      <c r="D499" s="983"/>
      <c r="E499" s="983"/>
    </row>
    <row r="500" spans="1:7">
      <c r="A500" s="434">
        <v>17</v>
      </c>
      <c r="B500" s="104" t="s">
        <v>705</v>
      </c>
      <c r="C500" s="103"/>
      <c r="D500" s="437"/>
      <c r="E500" s="473"/>
      <c r="F500" s="437"/>
      <c r="G500" s="437"/>
    </row>
    <row r="501" spans="1:7" ht="47.25">
      <c r="A501" s="439"/>
      <c r="B501" s="440" t="s">
        <v>0</v>
      </c>
      <c r="C501" s="441" t="str">
        <f>C66</f>
        <v>Figures as per IGAAP Period Ended
 April 01, 2016</v>
      </c>
      <c r="D501" s="474" t="str">
        <f>D66</f>
        <v>Adjustments</v>
      </c>
      <c r="E501" s="441" t="str">
        <f>E66</f>
        <v>Figures as per Ind AS Period Ended
 April 01, 2016</v>
      </c>
    </row>
    <row r="502" spans="1:7" s="478" customFormat="1">
      <c r="A502" s="475"/>
      <c r="B502" s="336" t="s">
        <v>706</v>
      </c>
      <c r="C502" s="337"/>
      <c r="D502" s="476"/>
      <c r="E502" s="477"/>
    </row>
    <row r="503" spans="1:7" s="478" customFormat="1">
      <c r="A503" s="475"/>
      <c r="B503" s="424" t="s">
        <v>707</v>
      </c>
      <c r="C503" s="479"/>
      <c r="D503" s="480"/>
      <c r="E503" s="481"/>
    </row>
    <row r="504" spans="1:7" s="478" customFormat="1">
      <c r="A504" s="475"/>
      <c r="B504" s="424" t="s">
        <v>708</v>
      </c>
      <c r="C504" s="482"/>
      <c r="D504" s="480"/>
      <c r="E504" s="481"/>
    </row>
    <row r="505" spans="1:7" s="478" customFormat="1">
      <c r="A505" s="475"/>
      <c r="B505" s="424" t="s">
        <v>709</v>
      </c>
      <c r="C505" s="482"/>
      <c r="D505" s="480"/>
      <c r="E505" s="481"/>
    </row>
    <row r="506" spans="1:7" s="478" customFormat="1">
      <c r="A506" s="475"/>
      <c r="B506" s="424" t="s">
        <v>710</v>
      </c>
      <c r="C506" s="482"/>
      <c r="D506" s="480"/>
      <c r="E506" s="481"/>
    </row>
    <row r="507" spans="1:7" s="478" customFormat="1">
      <c r="A507" s="475"/>
      <c r="B507" s="483"/>
      <c r="C507" s="484"/>
      <c r="D507" s="480"/>
      <c r="E507" s="481"/>
    </row>
    <row r="508" spans="1:7" s="478" customFormat="1">
      <c r="A508" s="475"/>
      <c r="B508" s="485" t="s">
        <v>563</v>
      </c>
      <c r="C508" s="486">
        <f>SUM(C504:C507)</f>
        <v>0</v>
      </c>
      <c r="D508" s="486">
        <f>SUM(D504:D507)</f>
        <v>0</v>
      </c>
      <c r="E508" s="486">
        <f>SUM(E504:E507)</f>
        <v>0</v>
      </c>
    </row>
    <row r="509" spans="1:7" ht="36" customHeight="1">
      <c r="A509" s="458"/>
      <c r="B509" s="984" t="s">
        <v>711</v>
      </c>
      <c r="C509" s="984"/>
      <c r="D509" s="984"/>
      <c r="E509" s="984"/>
    </row>
    <row r="510" spans="1:7">
      <c r="A510" s="265">
        <v>18</v>
      </c>
      <c r="B510" s="269" t="s">
        <v>712</v>
      </c>
      <c r="C510" s="487"/>
      <c r="D510" s="487"/>
    </row>
    <row r="511" spans="1:7">
      <c r="A511" s="265" t="s">
        <v>713</v>
      </c>
      <c r="B511" s="269" t="s">
        <v>7</v>
      </c>
      <c r="C511" s="487"/>
      <c r="D511" s="487"/>
    </row>
    <row r="512" spans="1:7" ht="52.5" customHeight="1">
      <c r="B512" s="420" t="s">
        <v>0</v>
      </c>
      <c r="C512" s="332" t="str">
        <f>C480</f>
        <v>Figures as per IGAAP Period Ended
 April 01, 2016</v>
      </c>
      <c r="D512" s="275" t="s">
        <v>46</v>
      </c>
      <c r="E512" s="332" t="s">
        <v>1150</v>
      </c>
    </row>
    <row r="513" spans="1:5">
      <c r="A513" s="330"/>
      <c r="B513" s="488"/>
      <c r="C513" s="488"/>
      <c r="D513" s="489"/>
      <c r="E513" s="478"/>
    </row>
    <row r="514" spans="1:5">
      <c r="B514" s="284" t="s">
        <v>714</v>
      </c>
      <c r="C514" s="290"/>
      <c r="D514" s="286"/>
    </row>
    <row r="515" spans="1:5">
      <c r="B515" s="284" t="s">
        <v>715</v>
      </c>
      <c r="C515" s="284"/>
      <c r="D515" s="490">
        <v>0</v>
      </c>
    </row>
    <row r="516" spans="1:5">
      <c r="B516" s="491" t="s">
        <v>11</v>
      </c>
      <c r="C516" s="492"/>
      <c r="D516" s="493">
        <f>D515</f>
        <v>0</v>
      </c>
    </row>
    <row r="517" spans="1:5">
      <c r="B517" s="284"/>
      <c r="C517" s="284"/>
      <c r="D517" s="494"/>
    </row>
    <row r="518" spans="1:5">
      <c r="B518" s="284" t="s">
        <v>716</v>
      </c>
      <c r="C518" s="284"/>
      <c r="D518" s="311"/>
    </row>
    <row r="519" spans="1:5">
      <c r="B519" s="284" t="s">
        <v>715</v>
      </c>
      <c r="C519" s="284"/>
      <c r="D519" s="490">
        <v>0</v>
      </c>
    </row>
    <row r="520" spans="1:5">
      <c r="B520" s="491" t="s">
        <v>717</v>
      </c>
      <c r="C520" s="370"/>
      <c r="D520" s="370"/>
      <c r="E520" s="492"/>
    </row>
    <row r="521" spans="1:5">
      <c r="B521" s="495"/>
      <c r="C521" s="288"/>
      <c r="D521" s="288"/>
      <c r="E521" s="378"/>
    </row>
    <row r="522" spans="1:5">
      <c r="A522" s="265" t="s">
        <v>718</v>
      </c>
      <c r="B522" s="496" t="s">
        <v>719</v>
      </c>
      <c r="C522" s="288"/>
      <c r="D522" s="288"/>
    </row>
    <row r="523" spans="1:5">
      <c r="B523" s="496" t="s">
        <v>720</v>
      </c>
      <c r="C523" s="470"/>
      <c r="D523" s="288"/>
    </row>
    <row r="524" spans="1:5">
      <c r="B524" s="496" t="s">
        <v>721</v>
      </c>
      <c r="C524" s="470"/>
      <c r="D524" s="288"/>
    </row>
    <row r="525" spans="1:5">
      <c r="B525" s="497" t="s">
        <v>722</v>
      </c>
      <c r="C525" s="370"/>
      <c r="D525" s="370"/>
      <c r="E525" s="492"/>
    </row>
    <row r="526" spans="1:5">
      <c r="B526" s="498" t="s">
        <v>723</v>
      </c>
      <c r="C526" s="493">
        <f>C519</f>
        <v>0</v>
      </c>
      <c r="D526" s="493">
        <f>D519</f>
        <v>0</v>
      </c>
    </row>
    <row r="527" spans="1:5">
      <c r="B527" s="499"/>
      <c r="C527" s="487"/>
      <c r="D527" s="487"/>
    </row>
    <row r="528" spans="1:5">
      <c r="B528" s="268" t="s">
        <v>724</v>
      </c>
      <c r="C528" s="500"/>
    </row>
    <row r="529" spans="1:5">
      <c r="B529" s="501"/>
      <c r="C529" s="502"/>
    </row>
    <row r="530" spans="1:5">
      <c r="B530" s="394" t="s">
        <v>0</v>
      </c>
      <c r="C530" s="503" t="s">
        <v>725</v>
      </c>
      <c r="D530" s="503" t="s">
        <v>726</v>
      </c>
    </row>
    <row r="531" spans="1:5">
      <c r="B531" s="333"/>
      <c r="C531" s="504"/>
      <c r="D531" s="405"/>
      <c r="E531" s="478"/>
    </row>
    <row r="532" spans="1:5">
      <c r="B532" s="284" t="s">
        <v>727</v>
      </c>
      <c r="C532" s="505">
        <v>0</v>
      </c>
      <c r="D532" s="281">
        <v>0</v>
      </c>
    </row>
    <row r="533" spans="1:5">
      <c r="B533" s="284"/>
      <c r="C533" s="506"/>
      <c r="D533" s="294"/>
    </row>
    <row r="534" spans="1:5">
      <c r="B534" s="492" t="s">
        <v>11</v>
      </c>
      <c r="C534" s="432">
        <f>C532</f>
        <v>0</v>
      </c>
      <c r="D534" s="432">
        <f>D532</f>
        <v>0</v>
      </c>
    </row>
    <row r="536" spans="1:5">
      <c r="B536" s="268" t="s">
        <v>728</v>
      </c>
    </row>
    <row r="537" spans="1:5">
      <c r="B537" s="394" t="s">
        <v>0</v>
      </c>
      <c r="C537" s="985" t="s">
        <v>729</v>
      </c>
      <c r="D537" s="985"/>
    </row>
    <row r="538" spans="1:5">
      <c r="B538" s="492"/>
      <c r="C538" s="507" t="s">
        <v>730</v>
      </c>
      <c r="D538" s="507" t="s">
        <v>731</v>
      </c>
    </row>
    <row r="539" spans="1:5">
      <c r="B539" s="508" t="s">
        <v>732</v>
      </c>
      <c r="C539" s="509"/>
      <c r="D539" s="507"/>
    </row>
    <row r="540" spans="1:5">
      <c r="B540" s="508" t="s">
        <v>733</v>
      </c>
      <c r="C540" s="509"/>
      <c r="D540" s="507"/>
    </row>
    <row r="541" spans="1:5">
      <c r="B541" s="510" t="s">
        <v>734</v>
      </c>
      <c r="C541" s="511">
        <v>0</v>
      </c>
      <c r="D541" s="313">
        <v>0</v>
      </c>
    </row>
    <row r="543" spans="1:5">
      <c r="A543" s="265">
        <f>A510+1</f>
        <v>19</v>
      </c>
      <c r="B543" s="512" t="s">
        <v>735</v>
      </c>
      <c r="C543" s="316"/>
      <c r="D543" s="316"/>
      <c r="E543" s="513"/>
    </row>
    <row r="544" spans="1:5" ht="45" customHeight="1">
      <c r="B544" s="420" t="s">
        <v>0</v>
      </c>
      <c r="C544" s="332" t="str">
        <f>C512</f>
        <v>Figures as per IGAAP Period Ended
 April 01, 2016</v>
      </c>
      <c r="D544" s="275" t="s">
        <v>46</v>
      </c>
      <c r="E544" s="332" t="str">
        <f>E480</f>
        <v>Figures as per Ind AS Period Ended
 April 01, 2016</v>
      </c>
    </row>
    <row r="545" spans="2:5">
      <c r="B545" s="284"/>
      <c r="C545" s="514"/>
      <c r="D545" s="515"/>
      <c r="E545" s="290"/>
    </row>
    <row r="546" spans="2:5">
      <c r="B546" s="516"/>
      <c r="C546" s="296"/>
      <c r="D546" s="301"/>
    </row>
    <row r="547" spans="2:5">
      <c r="B547" s="280" t="s">
        <v>736</v>
      </c>
      <c r="C547" s="281"/>
      <c r="D547" s="293"/>
      <c r="E547" s="290"/>
    </row>
    <row r="548" spans="2:5">
      <c r="B548" s="284" t="s">
        <v>737</v>
      </c>
      <c r="C548" s="294">
        <v>0</v>
      </c>
      <c r="D548" s="388">
        <f>-C548</f>
        <v>0</v>
      </c>
      <c r="E548" s="352">
        <f>C548+D548</f>
        <v>0</v>
      </c>
    </row>
    <row r="549" spans="2:5">
      <c r="B549" s="284"/>
      <c r="C549" s="517"/>
      <c r="D549" s="293"/>
      <c r="E549" s="290"/>
    </row>
    <row r="550" spans="2:5">
      <c r="B550" s="280" t="s">
        <v>738</v>
      </c>
      <c r="C550" s="281"/>
      <c r="D550" s="293"/>
      <c r="E550" s="290"/>
    </row>
    <row r="551" spans="2:5">
      <c r="B551" s="284" t="s">
        <v>737</v>
      </c>
      <c r="C551" s="294">
        <v>0</v>
      </c>
      <c r="D551" s="388">
        <f>-C551</f>
        <v>0</v>
      </c>
      <c r="E551" s="352">
        <f>C551+D551</f>
        <v>0</v>
      </c>
    </row>
    <row r="552" spans="2:5">
      <c r="B552" s="284"/>
      <c r="C552" s="281"/>
      <c r="D552" s="293"/>
      <c r="E552" s="290"/>
    </row>
    <row r="553" spans="2:5">
      <c r="B553" s="280" t="s">
        <v>739</v>
      </c>
      <c r="C553" s="281"/>
      <c r="D553" s="293"/>
      <c r="E553" s="290"/>
    </row>
    <row r="554" spans="2:5">
      <c r="B554" s="284" t="s">
        <v>737</v>
      </c>
      <c r="C554" s="294">
        <v>0</v>
      </c>
      <c r="D554" s="388">
        <f>-D545-D549</f>
        <v>0</v>
      </c>
      <c r="E554" s="352">
        <f>C554+D554</f>
        <v>0</v>
      </c>
    </row>
    <row r="555" spans="2:5">
      <c r="B555" s="284"/>
      <c r="C555" s="281"/>
      <c r="D555" s="293"/>
      <c r="E555" s="349"/>
    </row>
    <row r="556" spans="2:5">
      <c r="B556" s="280" t="s">
        <v>740</v>
      </c>
      <c r="C556" s="281"/>
      <c r="D556" s="293"/>
      <c r="E556" s="290"/>
    </row>
    <row r="557" spans="2:5">
      <c r="B557" s="284" t="s">
        <v>737</v>
      </c>
      <c r="C557" s="294">
        <v>0</v>
      </c>
      <c r="D557" s="388">
        <f>-D548-D551</f>
        <v>0</v>
      </c>
      <c r="E557" s="352">
        <f>C557+D557</f>
        <v>0</v>
      </c>
    </row>
    <row r="558" spans="2:5">
      <c r="B558" s="284"/>
      <c r="C558" s="281"/>
      <c r="D558" s="293"/>
      <c r="E558" s="290"/>
    </row>
    <row r="559" spans="2:5">
      <c r="B559" s="280" t="s">
        <v>741</v>
      </c>
      <c r="C559" s="281"/>
      <c r="D559" s="293"/>
      <c r="E559" s="290"/>
    </row>
    <row r="560" spans="2:5">
      <c r="B560" s="284" t="s">
        <v>737</v>
      </c>
      <c r="C560" s="281">
        <v>0</v>
      </c>
      <c r="D560" s="388">
        <f>-D551-D554</f>
        <v>0</v>
      </c>
      <c r="E560" s="352">
        <f>C560+D560</f>
        <v>0</v>
      </c>
    </row>
    <row r="561" spans="1:8">
      <c r="B561" s="284"/>
      <c r="C561" s="308"/>
      <c r="D561" s="293"/>
      <c r="E561" s="290"/>
    </row>
    <row r="562" spans="1:8">
      <c r="B562" s="280" t="s">
        <v>742</v>
      </c>
      <c r="C562" s="281"/>
      <c r="D562" s="293"/>
      <c r="E562" s="290"/>
    </row>
    <row r="563" spans="1:8">
      <c r="B563" s="284" t="s">
        <v>737</v>
      </c>
      <c r="C563" s="281">
        <v>0</v>
      </c>
      <c r="D563" s="293">
        <f>-D767-D768</f>
        <v>0</v>
      </c>
      <c r="E563" s="281">
        <f>C563+D563</f>
        <v>0</v>
      </c>
    </row>
    <row r="564" spans="1:8">
      <c r="B564" s="284"/>
      <c r="C564" s="308"/>
      <c r="D564" s="397"/>
      <c r="E564" s="400"/>
    </row>
    <row r="565" spans="1:8">
      <c r="B565" s="280" t="s">
        <v>743</v>
      </c>
      <c r="C565" s="281"/>
      <c r="D565" s="293"/>
      <c r="E565" s="290"/>
    </row>
    <row r="566" spans="1:8">
      <c r="B566" s="284" t="s">
        <v>737</v>
      </c>
      <c r="C566" s="294">
        <v>0</v>
      </c>
      <c r="D566" s="388">
        <f>-D557-D560</f>
        <v>0</v>
      </c>
      <c r="E566" s="352">
        <f>C566+D566</f>
        <v>0</v>
      </c>
    </row>
    <row r="567" spans="1:8">
      <c r="B567" s="284"/>
      <c r="C567" s="294"/>
      <c r="D567" s="293"/>
      <c r="E567" s="381"/>
    </row>
    <row r="568" spans="1:8">
      <c r="B568" s="304" t="s">
        <v>563</v>
      </c>
      <c r="C568" s="518">
        <f>SUM(C545:C566)</f>
        <v>0</v>
      </c>
      <c r="D568" s="519">
        <f>SUM(D545:D566)</f>
        <v>0</v>
      </c>
      <c r="E568" s="519">
        <f>SUM(E545:E566)</f>
        <v>0</v>
      </c>
    </row>
    <row r="569" spans="1:8">
      <c r="A569" s="430"/>
      <c r="C569" s="520"/>
      <c r="D569" s="520"/>
      <c r="E569" s="513"/>
    </row>
    <row r="570" spans="1:8" s="103" customFormat="1">
      <c r="A570" s="451">
        <v>20</v>
      </c>
      <c r="B570" s="104" t="s">
        <v>25</v>
      </c>
      <c r="C570" s="521"/>
      <c r="D570" s="522"/>
      <c r="E570" s="522"/>
      <c r="F570" s="523"/>
      <c r="G570" s="523"/>
      <c r="H570" s="524"/>
    </row>
    <row r="571" spans="1:8" s="103" customFormat="1" ht="47.25">
      <c r="A571" s="525"/>
      <c r="B571" s="526" t="s">
        <v>0</v>
      </c>
      <c r="C571" s="527" t="str">
        <f>C544</f>
        <v>Figures as per IGAAP Period Ended
 April 01, 2016</v>
      </c>
      <c r="D571" s="527" t="str">
        <f>D544</f>
        <v>Adjustments</v>
      </c>
      <c r="E571" s="527" t="str">
        <f>E544</f>
        <v>Figures as per Ind AS Period Ended
 April 01, 2016</v>
      </c>
      <c r="F571" s="524"/>
    </row>
    <row r="572" spans="1:8" s="103" customFormat="1">
      <c r="A572" s="525"/>
      <c r="B572" s="528" t="s">
        <v>744</v>
      </c>
      <c r="C572" s="529"/>
      <c r="D572" s="477"/>
      <c r="E572" s="477"/>
      <c r="F572" s="524"/>
    </row>
    <row r="573" spans="1:8" s="103" customFormat="1">
      <c r="A573" s="525"/>
      <c r="B573" s="530" t="s">
        <v>745</v>
      </c>
      <c r="C573" s="531"/>
      <c r="D573" s="477"/>
      <c r="E573" s="477"/>
      <c r="F573" s="524"/>
    </row>
    <row r="574" spans="1:8" s="103" customFormat="1">
      <c r="A574" s="525"/>
      <c r="B574" s="530" t="s">
        <v>746</v>
      </c>
      <c r="C574" s="532"/>
      <c r="D574" s="477"/>
      <c r="E574" s="477"/>
      <c r="F574" s="524"/>
    </row>
    <row r="575" spans="1:8" s="103" customFormat="1">
      <c r="A575" s="525"/>
      <c r="B575" s="533" t="s">
        <v>747</v>
      </c>
      <c r="C575" s="534"/>
      <c r="D575" s="477"/>
      <c r="E575" s="477"/>
      <c r="F575" s="524"/>
    </row>
    <row r="576" spans="1:8" s="103" customFormat="1">
      <c r="A576" s="525"/>
      <c r="B576" s="533" t="s">
        <v>748</v>
      </c>
      <c r="C576" s="534"/>
      <c r="D576" s="477"/>
      <c r="E576" s="477"/>
      <c r="F576" s="524"/>
    </row>
    <row r="577" spans="1:6" s="103" customFormat="1">
      <c r="A577" s="525"/>
      <c r="B577" s="533" t="s">
        <v>746</v>
      </c>
      <c r="C577" s="534"/>
      <c r="D577" s="477"/>
      <c r="E577" s="477"/>
      <c r="F577" s="524"/>
    </row>
    <row r="578" spans="1:6" s="103" customFormat="1">
      <c r="A578" s="525"/>
      <c r="B578" s="533" t="s">
        <v>749</v>
      </c>
      <c r="C578" s="534"/>
      <c r="D578" s="477"/>
      <c r="E578" s="477"/>
      <c r="F578" s="524"/>
    </row>
    <row r="579" spans="1:6" s="103" customFormat="1">
      <c r="A579" s="525"/>
      <c r="B579" s="533" t="s">
        <v>750</v>
      </c>
      <c r="C579" s="534"/>
      <c r="D579" s="477"/>
      <c r="E579" s="477"/>
      <c r="F579" s="524"/>
    </row>
    <row r="580" spans="1:6" s="103" customFormat="1">
      <c r="A580" s="525"/>
      <c r="B580" s="533" t="s">
        <v>751</v>
      </c>
      <c r="C580" s="534"/>
      <c r="D580" s="477"/>
      <c r="E580" s="477"/>
      <c r="F580" s="524"/>
    </row>
    <row r="581" spans="1:6" s="103" customFormat="1">
      <c r="A581" s="525"/>
      <c r="B581" s="533" t="s">
        <v>752</v>
      </c>
      <c r="C581" s="534"/>
      <c r="D581" s="477"/>
      <c r="E581" s="477"/>
      <c r="F581" s="524"/>
    </row>
    <row r="582" spans="1:6" s="103" customFormat="1">
      <c r="A582" s="525"/>
      <c r="B582" s="533" t="s">
        <v>753</v>
      </c>
      <c r="C582" s="534"/>
      <c r="D582" s="477"/>
      <c r="E582" s="477"/>
      <c r="F582" s="524"/>
    </row>
    <row r="583" spans="1:6" s="103" customFormat="1">
      <c r="A583" s="525"/>
      <c r="B583" s="533" t="s">
        <v>754</v>
      </c>
      <c r="C583" s="534"/>
      <c r="D583" s="477"/>
      <c r="E583" s="477"/>
      <c r="F583" s="524"/>
    </row>
    <row r="584" spans="1:6" s="103" customFormat="1">
      <c r="A584" s="525"/>
      <c r="B584" s="533" t="s">
        <v>755</v>
      </c>
      <c r="C584" s="534"/>
      <c r="D584" s="477"/>
      <c r="E584" s="477"/>
      <c r="F584" s="524"/>
    </row>
    <row r="585" spans="1:6" s="103" customFormat="1">
      <c r="A585" s="525"/>
      <c r="B585" s="533" t="s">
        <v>756</v>
      </c>
      <c r="C585" s="534"/>
      <c r="D585" s="477"/>
      <c r="E585" s="477"/>
      <c r="F585" s="524"/>
    </row>
    <row r="586" spans="1:6" s="103" customFormat="1">
      <c r="A586" s="525"/>
      <c r="B586" s="533" t="s">
        <v>757</v>
      </c>
      <c r="C586" s="534"/>
      <c r="D586" s="477"/>
      <c r="E586" s="477"/>
      <c r="F586" s="524"/>
    </row>
    <row r="587" spans="1:6" s="103" customFormat="1">
      <c r="A587" s="525"/>
      <c r="B587" s="533" t="s">
        <v>758</v>
      </c>
      <c r="C587" s="534"/>
      <c r="D587" s="477"/>
      <c r="E587" s="477"/>
      <c r="F587" s="524"/>
    </row>
    <row r="588" spans="1:6" s="103" customFormat="1">
      <c r="A588" s="525"/>
      <c r="B588" s="535"/>
      <c r="C588" s="534"/>
      <c r="D588" s="477"/>
      <c r="E588" s="477"/>
      <c r="F588" s="524"/>
    </row>
    <row r="589" spans="1:6" s="103" customFormat="1">
      <c r="A589" s="525"/>
      <c r="B589" s="536" t="s">
        <v>593</v>
      </c>
      <c r="C589" s="537"/>
      <c r="D589" s="538"/>
      <c r="E589" s="538"/>
      <c r="F589" s="524"/>
    </row>
    <row r="590" spans="1:6" s="103" customFormat="1">
      <c r="A590" s="539"/>
      <c r="B590" s="540" t="s">
        <v>759</v>
      </c>
      <c r="C590" s="447"/>
      <c r="D590" s="541"/>
      <c r="E590" s="541"/>
      <c r="F590" s="524"/>
    </row>
    <row r="591" spans="1:6" s="103" customFormat="1">
      <c r="A591" s="539"/>
      <c r="B591" s="542" t="s">
        <v>745</v>
      </c>
      <c r="C591" s="543"/>
      <c r="D591" s="541"/>
      <c r="E591" s="541"/>
      <c r="F591" s="524"/>
    </row>
    <row r="592" spans="1:6" s="103" customFormat="1">
      <c r="A592" s="539"/>
      <c r="B592" s="542" t="s">
        <v>746</v>
      </c>
      <c r="C592" s="447"/>
      <c r="D592" s="541"/>
      <c r="E592" s="541"/>
      <c r="F592" s="524"/>
    </row>
    <row r="593" spans="1:6" s="103" customFormat="1">
      <c r="A593" s="539"/>
      <c r="B593" s="542" t="s">
        <v>747</v>
      </c>
      <c r="C593" s="447"/>
      <c r="D593" s="541"/>
      <c r="E593" s="541"/>
      <c r="F593" s="524"/>
    </row>
    <row r="594" spans="1:6" s="103" customFormat="1">
      <c r="A594" s="539"/>
      <c r="B594" s="542" t="s">
        <v>748</v>
      </c>
      <c r="C594" s="447"/>
      <c r="D594" s="541"/>
      <c r="E594" s="541"/>
      <c r="F594" s="524"/>
    </row>
    <row r="595" spans="1:6" s="103" customFormat="1">
      <c r="A595" s="539"/>
      <c r="B595" s="542" t="s">
        <v>746</v>
      </c>
      <c r="C595" s="447"/>
      <c r="D595" s="541"/>
      <c r="E595" s="541"/>
      <c r="F595" s="524"/>
    </row>
    <row r="596" spans="1:6" s="103" customFormat="1">
      <c r="A596" s="539"/>
      <c r="B596" s="540" t="s">
        <v>749</v>
      </c>
      <c r="C596" s="447"/>
      <c r="D596" s="541"/>
      <c r="E596" s="541"/>
      <c r="F596" s="524"/>
    </row>
    <row r="597" spans="1:6" s="103" customFormat="1">
      <c r="A597" s="539"/>
      <c r="B597" s="542" t="s">
        <v>750</v>
      </c>
      <c r="C597" s="447"/>
      <c r="D597" s="541"/>
      <c r="E597" s="541"/>
      <c r="F597" s="524"/>
    </row>
    <row r="598" spans="1:6" s="103" customFormat="1">
      <c r="A598" s="539"/>
      <c r="B598" s="542" t="s">
        <v>760</v>
      </c>
      <c r="C598" s="447"/>
      <c r="D598" s="541"/>
      <c r="E598" s="541"/>
      <c r="F598" s="524"/>
    </row>
    <row r="599" spans="1:6" s="103" customFormat="1">
      <c r="A599" s="539"/>
      <c r="B599" s="542" t="s">
        <v>761</v>
      </c>
      <c r="C599" s="447"/>
      <c r="D599" s="541"/>
      <c r="E599" s="541"/>
      <c r="F599" s="524"/>
    </row>
    <row r="600" spans="1:6" s="103" customFormat="1">
      <c r="A600" s="539"/>
      <c r="B600" s="542" t="s">
        <v>753</v>
      </c>
      <c r="C600" s="447"/>
      <c r="D600" s="541"/>
      <c r="E600" s="541"/>
      <c r="F600" s="524"/>
    </row>
    <row r="601" spans="1:6" s="103" customFormat="1">
      <c r="A601" s="539"/>
      <c r="B601" s="542" t="s">
        <v>762</v>
      </c>
      <c r="C601" s="447"/>
      <c r="D601" s="541"/>
      <c r="E601" s="541"/>
      <c r="F601" s="524"/>
    </row>
    <row r="602" spans="1:6" s="103" customFormat="1">
      <c r="A602" s="539"/>
      <c r="B602" s="542" t="s">
        <v>746</v>
      </c>
      <c r="C602" s="447"/>
      <c r="D602" s="541"/>
      <c r="E602" s="541"/>
      <c r="F602" s="524"/>
    </row>
    <row r="603" spans="1:6" s="103" customFormat="1">
      <c r="A603" s="539"/>
      <c r="B603" s="542" t="s">
        <v>753</v>
      </c>
      <c r="C603" s="447"/>
      <c r="D603" s="541"/>
      <c r="E603" s="541"/>
      <c r="F603" s="524"/>
    </row>
    <row r="604" spans="1:6" s="103" customFormat="1">
      <c r="A604" s="539"/>
      <c r="B604" s="542" t="s">
        <v>763</v>
      </c>
      <c r="C604" s="447"/>
      <c r="D604" s="541"/>
      <c r="E604" s="541"/>
      <c r="F604" s="524"/>
    </row>
    <row r="605" spans="1:6" s="103" customFormat="1">
      <c r="A605" s="539"/>
      <c r="B605" s="542" t="s">
        <v>764</v>
      </c>
      <c r="C605" s="447"/>
      <c r="D605" s="541"/>
      <c r="E605" s="541"/>
      <c r="F605" s="524"/>
    </row>
    <row r="606" spans="1:6" s="103" customFormat="1">
      <c r="A606" s="539"/>
      <c r="B606" s="542" t="s">
        <v>765</v>
      </c>
      <c r="C606" s="447"/>
      <c r="D606" s="541"/>
      <c r="E606" s="541"/>
      <c r="F606" s="524"/>
    </row>
    <row r="607" spans="1:6" s="103" customFormat="1">
      <c r="A607" s="539"/>
      <c r="B607" s="542" t="s">
        <v>766</v>
      </c>
      <c r="C607" s="447"/>
      <c r="D607" s="541"/>
      <c r="E607" s="541"/>
      <c r="F607" s="524"/>
    </row>
    <row r="608" spans="1:6" s="103" customFormat="1">
      <c r="A608" s="539"/>
      <c r="B608" s="542" t="s">
        <v>767</v>
      </c>
      <c r="C608" s="447"/>
      <c r="D608" s="541"/>
      <c r="E608" s="541"/>
      <c r="F608" s="524"/>
    </row>
    <row r="609" spans="1:6" s="103" customFormat="1">
      <c r="A609" s="439"/>
      <c r="B609" s="544" t="s">
        <v>11</v>
      </c>
      <c r="C609" s="545"/>
      <c r="D609" s="546">
        <f>SUM(D592:D608)</f>
        <v>0</v>
      </c>
      <c r="E609" s="546">
        <f>SUM(E592:E608)</f>
        <v>0</v>
      </c>
      <c r="F609" s="524"/>
    </row>
    <row r="610" spans="1:6">
      <c r="B610" s="547"/>
      <c r="C610" s="418"/>
      <c r="D610" s="418"/>
      <c r="E610" s="418"/>
    </row>
    <row r="611" spans="1:6">
      <c r="A611" s="265">
        <v>21</v>
      </c>
      <c r="B611" s="547" t="s">
        <v>768</v>
      </c>
    </row>
    <row r="612" spans="1:6" ht="47.25">
      <c r="B612" s="420" t="s">
        <v>0</v>
      </c>
      <c r="C612" s="332" t="str">
        <f>C544</f>
        <v>Figures as per IGAAP Period Ended
 April 01, 2016</v>
      </c>
      <c r="D612" s="363" t="s">
        <v>46</v>
      </c>
      <c r="E612" s="332" t="str">
        <f>E571</f>
        <v>Figures as per Ind AS Period Ended
 April 01, 2016</v>
      </c>
    </row>
    <row r="613" spans="1:6">
      <c r="B613" s="284"/>
      <c r="C613" s="548"/>
      <c r="D613" s="549"/>
      <c r="E613" s="283"/>
    </row>
    <row r="614" spans="1:6">
      <c r="B614" s="284" t="s">
        <v>769</v>
      </c>
      <c r="C614" s="490">
        <v>0</v>
      </c>
      <c r="D614" s="550">
        <v>0</v>
      </c>
      <c r="E614" s="381">
        <f>C614+D614</f>
        <v>0</v>
      </c>
    </row>
    <row r="615" spans="1:6">
      <c r="B615" s="284" t="s">
        <v>770</v>
      </c>
      <c r="C615" s="490">
        <v>0</v>
      </c>
      <c r="D615" s="550">
        <v>0</v>
      </c>
      <c r="E615" s="381">
        <f>C615+D615</f>
        <v>0</v>
      </c>
    </row>
    <row r="616" spans="1:6">
      <c r="B616" s="284" t="s">
        <v>771</v>
      </c>
      <c r="C616" s="490">
        <v>0</v>
      </c>
      <c r="D616" s="550">
        <v>0</v>
      </c>
      <c r="E616" s="381">
        <f>C616+D616</f>
        <v>0</v>
      </c>
    </row>
    <row r="617" spans="1:6">
      <c r="B617" s="284" t="s">
        <v>772</v>
      </c>
      <c r="C617" s="490">
        <v>0</v>
      </c>
      <c r="D617" s="550">
        <v>0</v>
      </c>
      <c r="E617" s="381">
        <f>C617+D617</f>
        <v>0</v>
      </c>
    </row>
    <row r="618" spans="1:6">
      <c r="B618" s="284"/>
      <c r="C618" s="490"/>
      <c r="D618" s="293"/>
      <c r="E618" s="283"/>
    </row>
    <row r="619" spans="1:6">
      <c r="B619" s="304" t="s">
        <v>11</v>
      </c>
      <c r="C619" s="551">
        <f>SUM(C614:C618)</f>
        <v>0</v>
      </c>
      <c r="D619" s="551">
        <f>SUM(D614:D618)</f>
        <v>0</v>
      </c>
      <c r="E619" s="370">
        <f>SUM(C619:D619)</f>
        <v>0</v>
      </c>
    </row>
    <row r="620" spans="1:6">
      <c r="B620" s="552"/>
      <c r="C620" s="553"/>
      <c r="D620" s="553"/>
      <c r="E620" s="387"/>
    </row>
    <row r="621" spans="1:6">
      <c r="B621" s="280" t="s">
        <v>773</v>
      </c>
      <c r="C621" s="316"/>
      <c r="D621" s="316"/>
      <c r="E621" s="283"/>
    </row>
    <row r="622" spans="1:6" ht="47.25">
      <c r="B622" s="394" t="s">
        <v>0</v>
      </c>
      <c r="C622" s="331" t="str">
        <f>C612</f>
        <v>Figures as per IGAAP Period Ended
 April 01, 2016</v>
      </c>
      <c r="D622" s="275" t="s">
        <v>46</v>
      </c>
      <c r="E622" s="332" t="str">
        <f>E612</f>
        <v>Figures as per Ind AS Period Ended
 April 01, 2016</v>
      </c>
    </row>
    <row r="623" spans="1:6">
      <c r="B623" s="333"/>
      <c r="C623" s="405"/>
      <c r="D623" s="405"/>
      <c r="E623" s="343"/>
    </row>
    <row r="624" spans="1:6">
      <c r="B624" s="284" t="s">
        <v>769</v>
      </c>
      <c r="C624" s="281">
        <v>0</v>
      </c>
      <c r="D624" s="277">
        <v>0</v>
      </c>
      <c r="E624" s="554">
        <f>SUM(C624:D624)</f>
        <v>0</v>
      </c>
    </row>
    <row r="625" spans="1:5">
      <c r="B625" s="284" t="s">
        <v>774</v>
      </c>
      <c r="C625" s="281"/>
      <c r="D625" s="281"/>
      <c r="E625" s="290"/>
    </row>
    <row r="626" spans="1:5">
      <c r="B626" s="284" t="s">
        <v>771</v>
      </c>
      <c r="C626" s="281">
        <v>0</v>
      </c>
      <c r="D626" s="281">
        <v>0</v>
      </c>
      <c r="E626" s="554">
        <f>SUM(C626:D626)</f>
        <v>0</v>
      </c>
    </row>
    <row r="627" spans="1:5">
      <c r="B627" s="284" t="s">
        <v>772</v>
      </c>
      <c r="C627" s="281">
        <v>0</v>
      </c>
      <c r="D627" s="281">
        <v>0</v>
      </c>
      <c r="E627" s="555">
        <f>C627+D627</f>
        <v>0</v>
      </c>
    </row>
    <row r="628" spans="1:5">
      <c r="B628" s="284"/>
      <c r="C628" s="281"/>
      <c r="D628" s="281"/>
      <c r="E628" s="555"/>
    </row>
    <row r="629" spans="1:5">
      <c r="B629" s="556" t="s">
        <v>11</v>
      </c>
      <c r="C629" s="353">
        <f>SUM(C626:C627)</f>
        <v>0</v>
      </c>
      <c r="D629" s="353">
        <f>SUM(D626:D627)</f>
        <v>0</v>
      </c>
      <c r="E629" s="353">
        <f>SUM(E626:E627)</f>
        <v>0</v>
      </c>
    </row>
    <row r="630" spans="1:5">
      <c r="B630" s="547"/>
      <c r="C630" s="557"/>
      <c r="D630" s="557"/>
      <c r="E630" s="298"/>
    </row>
    <row r="631" spans="1:5">
      <c r="A631" s="265">
        <v>22</v>
      </c>
      <c r="B631" s="271" t="s">
        <v>775</v>
      </c>
      <c r="C631" s="558"/>
      <c r="D631" s="558"/>
      <c r="E631" s="558"/>
    </row>
    <row r="632" spans="1:5" ht="47.25">
      <c r="B632" s="394" t="s">
        <v>0</v>
      </c>
      <c r="C632" s="332" t="str">
        <f>C612</f>
        <v>Figures as per IGAAP Period Ended
 April 01, 2016</v>
      </c>
      <c r="D632" s="275" t="s">
        <v>46</v>
      </c>
      <c r="E632" s="332" t="str">
        <f>E622</f>
        <v>Figures as per Ind AS Period Ended
 April 01, 2016</v>
      </c>
    </row>
    <row r="633" spans="1:5">
      <c r="B633" s="346" t="s">
        <v>744</v>
      </c>
      <c r="C633" s="277"/>
      <c r="D633" s="277"/>
      <c r="E633" s="277"/>
    </row>
    <row r="634" spans="1:5">
      <c r="B634" s="399" t="s">
        <v>776</v>
      </c>
      <c r="C634" s="277">
        <v>0</v>
      </c>
      <c r="D634" s="277">
        <v>0</v>
      </c>
      <c r="E634" s="277">
        <f>C634+D634</f>
        <v>0</v>
      </c>
    </row>
    <row r="635" spans="1:5">
      <c r="B635" s="399" t="s">
        <v>777</v>
      </c>
      <c r="C635" s="277"/>
      <c r="D635" s="277"/>
      <c r="E635" s="277"/>
    </row>
    <row r="636" spans="1:5">
      <c r="B636" s="399" t="s">
        <v>778</v>
      </c>
      <c r="C636" s="277">
        <v>0</v>
      </c>
      <c r="D636" s="277">
        <v>0</v>
      </c>
      <c r="E636" s="277">
        <f>C636+D636</f>
        <v>0</v>
      </c>
    </row>
    <row r="637" spans="1:5">
      <c r="B637" s="399" t="s">
        <v>779</v>
      </c>
      <c r="C637" s="277">
        <v>0</v>
      </c>
      <c r="D637" s="277">
        <v>0</v>
      </c>
      <c r="E637" s="277">
        <f>C637+D637</f>
        <v>0</v>
      </c>
    </row>
    <row r="638" spans="1:5">
      <c r="B638" s="399" t="s">
        <v>780</v>
      </c>
      <c r="C638" s="277">
        <v>0</v>
      </c>
      <c r="D638" s="277">
        <v>0</v>
      </c>
      <c r="E638" s="277">
        <f>C638+D638</f>
        <v>0</v>
      </c>
    </row>
    <row r="639" spans="1:5">
      <c r="B639" s="399" t="s">
        <v>781</v>
      </c>
      <c r="C639" s="277">
        <v>0</v>
      </c>
      <c r="D639" s="277">
        <v>0</v>
      </c>
      <c r="E639" s="277">
        <f>C639+D639</f>
        <v>0</v>
      </c>
    </row>
    <row r="640" spans="1:5">
      <c r="B640" s="399" t="s">
        <v>782</v>
      </c>
      <c r="C640" s="281"/>
      <c r="D640" s="277"/>
      <c r="E640" s="277"/>
    </row>
    <row r="641" spans="2:5">
      <c r="B641" s="399" t="s">
        <v>783</v>
      </c>
      <c r="C641" s="277">
        <v>0</v>
      </c>
      <c r="D641" s="277">
        <v>0</v>
      </c>
      <c r="E641" s="277">
        <f>C641+D641</f>
        <v>0</v>
      </c>
    </row>
    <row r="642" spans="2:5">
      <c r="B642" s="399" t="s">
        <v>784</v>
      </c>
      <c r="C642" s="277">
        <v>0</v>
      </c>
      <c r="D642" s="277">
        <v>0</v>
      </c>
      <c r="E642" s="277">
        <f>C642+D642</f>
        <v>0</v>
      </c>
    </row>
    <row r="643" spans="2:5">
      <c r="B643" s="399" t="s">
        <v>785</v>
      </c>
      <c r="C643" s="277">
        <v>0</v>
      </c>
      <c r="D643" s="277">
        <v>0</v>
      </c>
      <c r="E643" s="277">
        <f>C643+D643</f>
        <v>0</v>
      </c>
    </row>
    <row r="644" spans="2:5">
      <c r="B644" s="399" t="s">
        <v>786</v>
      </c>
      <c r="C644" s="281"/>
      <c r="D644" s="277"/>
      <c r="E644" s="277"/>
    </row>
    <row r="645" spans="2:5">
      <c r="B645" s="399" t="s">
        <v>787</v>
      </c>
      <c r="C645" s="277">
        <v>0</v>
      </c>
      <c r="D645" s="277">
        <v>0</v>
      </c>
      <c r="E645" s="277">
        <f>C645+D645</f>
        <v>0</v>
      </c>
    </row>
    <row r="646" spans="2:5">
      <c r="B646" s="399" t="s">
        <v>788</v>
      </c>
      <c r="C646" s="277">
        <v>0</v>
      </c>
      <c r="D646" s="277">
        <v>0</v>
      </c>
      <c r="E646" s="277">
        <f>C646+D646</f>
        <v>0</v>
      </c>
    </row>
    <row r="647" spans="2:5">
      <c r="B647" s="346"/>
      <c r="C647" s="277"/>
      <c r="D647" s="277"/>
      <c r="E647" s="277"/>
    </row>
    <row r="648" spans="2:5">
      <c r="B648" s="290"/>
      <c r="C648" s="281"/>
      <c r="D648" s="281"/>
      <c r="E648" s="559"/>
    </row>
    <row r="649" spans="2:5">
      <c r="B649" s="429" t="s">
        <v>11</v>
      </c>
      <c r="C649" s="457">
        <f>SUM(C634:C646)</f>
        <v>0</v>
      </c>
      <c r="D649" s="457">
        <f>SUM(D634:D646)</f>
        <v>0</v>
      </c>
      <c r="E649" s="560">
        <f>C649+D649</f>
        <v>0</v>
      </c>
    </row>
    <row r="650" spans="2:5">
      <c r="B650" s="561"/>
      <c r="C650" s="562"/>
      <c r="D650" s="562"/>
      <c r="E650" s="563"/>
    </row>
    <row r="651" spans="2:5" ht="15.75" customHeight="1">
      <c r="B651" s="979" t="s">
        <v>789</v>
      </c>
      <c r="C651" s="980"/>
      <c r="D651" s="980"/>
      <c r="E651" s="981"/>
    </row>
    <row r="652" spans="2:5">
      <c r="B652" s="357" t="s">
        <v>790</v>
      </c>
      <c r="C652" s="564"/>
      <c r="D652" s="564"/>
      <c r="E652" s="565"/>
    </row>
    <row r="653" spans="2:5" ht="47.25">
      <c r="B653" s="566" t="s">
        <v>0</v>
      </c>
      <c r="C653" s="331" t="str">
        <f>C632</f>
        <v>Figures as per IGAAP Period Ended
 April 01, 2016</v>
      </c>
      <c r="D653" s="331" t="str">
        <f>D632</f>
        <v>Adjustments</v>
      </c>
      <c r="E653" s="331" t="str">
        <f>E632</f>
        <v>Figures as per Ind AS Period Ended
 April 01, 2016</v>
      </c>
    </row>
    <row r="654" spans="2:5">
      <c r="B654" s="346" t="s">
        <v>706</v>
      </c>
      <c r="C654" s="278"/>
      <c r="D654" s="277"/>
      <c r="E654" s="277"/>
    </row>
    <row r="655" spans="2:5">
      <c r="B655" s="348" t="s">
        <v>776</v>
      </c>
      <c r="C655" s="293">
        <v>0</v>
      </c>
      <c r="D655" s="277">
        <v>0</v>
      </c>
      <c r="E655" s="277">
        <f>C655+D655</f>
        <v>0</v>
      </c>
    </row>
    <row r="656" spans="2:5">
      <c r="B656" s="348" t="s">
        <v>791</v>
      </c>
      <c r="C656" s="293">
        <v>0</v>
      </c>
      <c r="D656" s="277">
        <v>0</v>
      </c>
      <c r="E656" s="277">
        <f>C656+D656</f>
        <v>0</v>
      </c>
    </row>
    <row r="657" spans="2:5">
      <c r="B657" s="348" t="s">
        <v>792</v>
      </c>
      <c r="C657" s="293">
        <v>0</v>
      </c>
      <c r="D657" s="277">
        <v>0</v>
      </c>
      <c r="E657" s="277">
        <f>C657+D657</f>
        <v>0</v>
      </c>
    </row>
    <row r="658" spans="2:5">
      <c r="B658" s="348" t="s">
        <v>793</v>
      </c>
      <c r="C658" s="278"/>
      <c r="D658" s="277"/>
      <c r="E658" s="277"/>
    </row>
    <row r="659" spans="2:5">
      <c r="B659" s="348" t="s">
        <v>794</v>
      </c>
      <c r="C659" s="278"/>
      <c r="D659" s="277"/>
      <c r="E659" s="277"/>
    </row>
    <row r="660" spans="2:5">
      <c r="B660" s="348" t="s">
        <v>783</v>
      </c>
      <c r="C660" s="278"/>
      <c r="D660" s="277">
        <v>0</v>
      </c>
      <c r="E660" s="277">
        <f t="shared" ref="E660:E669" si="19">C660+D660</f>
        <v>0</v>
      </c>
    </row>
    <row r="661" spans="2:5">
      <c r="B661" s="348" t="s">
        <v>784</v>
      </c>
      <c r="C661" s="278"/>
      <c r="D661" s="277">
        <v>0</v>
      </c>
      <c r="E661" s="277">
        <f t="shared" si="19"/>
        <v>0</v>
      </c>
    </row>
    <row r="662" spans="2:5">
      <c r="B662" s="348" t="s">
        <v>785</v>
      </c>
      <c r="C662" s="278"/>
      <c r="D662" s="277">
        <v>0</v>
      </c>
      <c r="E662" s="277">
        <f t="shared" si="19"/>
        <v>0</v>
      </c>
    </row>
    <row r="663" spans="2:5">
      <c r="B663" s="348" t="s">
        <v>795</v>
      </c>
      <c r="C663" s="278"/>
      <c r="D663" s="277">
        <v>0</v>
      </c>
      <c r="E663" s="277">
        <f t="shared" si="19"/>
        <v>0</v>
      </c>
    </row>
    <row r="664" spans="2:5">
      <c r="B664" s="348" t="s">
        <v>796</v>
      </c>
      <c r="C664" s="278"/>
      <c r="D664" s="277">
        <v>0</v>
      </c>
      <c r="E664" s="277">
        <f t="shared" si="19"/>
        <v>0</v>
      </c>
    </row>
    <row r="665" spans="2:5">
      <c r="B665" s="348" t="s">
        <v>797</v>
      </c>
      <c r="C665" s="278"/>
      <c r="D665" s="277">
        <v>0</v>
      </c>
      <c r="E665" s="277">
        <f t="shared" si="19"/>
        <v>0</v>
      </c>
    </row>
    <row r="666" spans="2:5">
      <c r="B666" s="399" t="s">
        <v>798</v>
      </c>
      <c r="C666" s="490">
        <v>0</v>
      </c>
      <c r="D666" s="550">
        <v>0</v>
      </c>
      <c r="E666" s="381">
        <f t="shared" si="19"/>
        <v>0</v>
      </c>
    </row>
    <row r="667" spans="2:5">
      <c r="B667" s="399" t="s">
        <v>799</v>
      </c>
      <c r="C667" s="490">
        <v>0</v>
      </c>
      <c r="D667" s="550">
        <v>0</v>
      </c>
      <c r="E667" s="381">
        <f t="shared" si="19"/>
        <v>0</v>
      </c>
    </row>
    <row r="668" spans="2:5">
      <c r="B668" s="399" t="s">
        <v>800</v>
      </c>
      <c r="C668" s="490">
        <v>0</v>
      </c>
      <c r="D668" s="550">
        <v>0</v>
      </c>
      <c r="E668" s="381">
        <f t="shared" si="19"/>
        <v>0</v>
      </c>
    </row>
    <row r="669" spans="2:5">
      <c r="B669" s="348" t="s">
        <v>801</v>
      </c>
      <c r="C669" s="278"/>
      <c r="D669" s="277">
        <f>$C$713</f>
        <v>0</v>
      </c>
      <c r="E669" s="277">
        <f t="shared" si="19"/>
        <v>0</v>
      </c>
    </row>
    <row r="670" spans="2:5">
      <c r="B670" s="429" t="s">
        <v>11</v>
      </c>
      <c r="C670" s="457">
        <f>SUM(C655:C669)</f>
        <v>0</v>
      </c>
      <c r="D670" s="457">
        <f>SUM(D655:D669)</f>
        <v>0</v>
      </c>
      <c r="E670" s="457">
        <f>SUM(E655:E669)</f>
        <v>0</v>
      </c>
    </row>
    <row r="671" spans="2:5">
      <c r="B671" s="472"/>
      <c r="C671" s="520"/>
      <c r="D671" s="567"/>
      <c r="E671" s="567"/>
    </row>
    <row r="672" spans="2:5">
      <c r="B672" s="978" t="s">
        <v>802</v>
      </c>
      <c r="C672" s="978"/>
      <c r="D672" s="978"/>
      <c r="E672" s="978"/>
    </row>
    <row r="673" spans="1:5">
      <c r="B673" s="568"/>
      <c r="C673" s="568"/>
      <c r="D673" s="568"/>
      <c r="E673" s="568"/>
    </row>
    <row r="674" spans="1:5">
      <c r="A674" s="265">
        <v>23</v>
      </c>
      <c r="B674" s="269" t="s">
        <v>803</v>
      </c>
    </row>
    <row r="675" spans="1:5" ht="47.25">
      <c r="B675" s="420" t="s">
        <v>0</v>
      </c>
      <c r="C675" s="331" t="str">
        <f>C746</f>
        <v>Figures as per IGAAP Period Ended
 April 01, 2016</v>
      </c>
      <c r="D675" s="275" t="s">
        <v>46</v>
      </c>
      <c r="E675" s="332" t="str">
        <f>E746</f>
        <v>Figures as per Ind AS Period Ended
 April 01, 2016</v>
      </c>
    </row>
    <row r="676" spans="1:5">
      <c r="B676" s="284"/>
      <c r="C676" s="548"/>
      <c r="D676" s="549"/>
      <c r="E676" s="283"/>
    </row>
    <row r="677" spans="1:5">
      <c r="B677" s="280" t="s">
        <v>804</v>
      </c>
      <c r="C677" s="569"/>
      <c r="D677" s="550"/>
      <c r="E677" s="283"/>
    </row>
    <row r="678" spans="1:5">
      <c r="B678" s="284" t="s">
        <v>769</v>
      </c>
      <c r="C678" s="490">
        <v>0</v>
      </c>
      <c r="D678" s="550">
        <v>0</v>
      </c>
      <c r="E678" s="381">
        <f>C678+D678</f>
        <v>0</v>
      </c>
    </row>
    <row r="679" spans="1:5">
      <c r="B679" s="284" t="s">
        <v>805</v>
      </c>
      <c r="C679" s="490"/>
      <c r="D679" s="550"/>
      <c r="E679" s="381"/>
    </row>
    <row r="680" spans="1:5">
      <c r="B680" s="284" t="s">
        <v>771</v>
      </c>
      <c r="C680" s="490">
        <v>0</v>
      </c>
      <c r="D680" s="550">
        <v>0</v>
      </c>
      <c r="E680" s="381">
        <f>C680+D680</f>
        <v>0</v>
      </c>
    </row>
    <row r="681" spans="1:5">
      <c r="B681" s="284" t="s">
        <v>772</v>
      </c>
      <c r="C681" s="490">
        <v>0</v>
      </c>
      <c r="D681" s="293"/>
      <c r="E681" s="300"/>
    </row>
    <row r="682" spans="1:5">
      <c r="B682" s="284"/>
      <c r="C682" s="570">
        <f>SUM(C678:C681)</f>
        <v>0</v>
      </c>
      <c r="D682" s="570">
        <f>SUM(D678:D681)</f>
        <v>0</v>
      </c>
      <c r="E682" s="301">
        <f>SUM(C682:D682)</f>
        <v>0</v>
      </c>
    </row>
    <row r="683" spans="1:5">
      <c r="B683" s="280" t="s">
        <v>806</v>
      </c>
      <c r="C683" s="569"/>
      <c r="D683" s="293"/>
      <c r="E683" s="283"/>
    </row>
    <row r="684" spans="1:5">
      <c r="B684" s="399" t="s">
        <v>776</v>
      </c>
      <c r="C684" s="490">
        <v>0</v>
      </c>
      <c r="D684" s="550">
        <f>D634</f>
        <v>0</v>
      </c>
      <c r="E684" s="381">
        <f t="shared" ref="E684:E698" si="20">C684+D684</f>
        <v>0</v>
      </c>
    </row>
    <row r="685" spans="1:5">
      <c r="B685" s="399" t="s">
        <v>807</v>
      </c>
      <c r="C685" s="490">
        <v>0</v>
      </c>
      <c r="D685" s="550">
        <v>0</v>
      </c>
      <c r="E685" s="381">
        <f t="shared" si="20"/>
        <v>0</v>
      </c>
    </row>
    <row r="686" spans="1:5">
      <c r="B686" s="399" t="s">
        <v>808</v>
      </c>
      <c r="C686" s="490">
        <v>0</v>
      </c>
      <c r="D686" s="550">
        <v>0</v>
      </c>
      <c r="E686" s="381">
        <f t="shared" si="20"/>
        <v>0</v>
      </c>
    </row>
    <row r="687" spans="1:5">
      <c r="B687" s="399" t="s">
        <v>781</v>
      </c>
      <c r="C687" s="490">
        <v>0</v>
      </c>
      <c r="D687" s="550">
        <f>D639</f>
        <v>0</v>
      </c>
      <c r="E687" s="381">
        <f t="shared" si="20"/>
        <v>0</v>
      </c>
    </row>
    <row r="688" spans="1:5">
      <c r="B688" s="399" t="s">
        <v>809</v>
      </c>
      <c r="C688" s="490">
        <v>0</v>
      </c>
      <c r="D688" s="550">
        <v>0</v>
      </c>
      <c r="E688" s="381">
        <f t="shared" si="20"/>
        <v>0</v>
      </c>
    </row>
    <row r="689" spans="2:5">
      <c r="B689" s="399" t="s">
        <v>778</v>
      </c>
      <c r="C689" s="490">
        <v>0</v>
      </c>
      <c r="D689" s="550">
        <v>0</v>
      </c>
      <c r="E689" s="381">
        <f t="shared" si="20"/>
        <v>0</v>
      </c>
    </row>
    <row r="690" spans="2:5">
      <c r="B690" s="399" t="s">
        <v>779</v>
      </c>
      <c r="C690" s="490">
        <v>0</v>
      </c>
      <c r="D690" s="550">
        <v>0</v>
      </c>
      <c r="E690" s="381">
        <f t="shared" si="20"/>
        <v>0</v>
      </c>
    </row>
    <row r="691" spans="2:5">
      <c r="B691" s="399" t="s">
        <v>780</v>
      </c>
      <c r="C691" s="490">
        <v>0</v>
      </c>
      <c r="D691" s="550">
        <v>0</v>
      </c>
      <c r="E691" s="381">
        <f t="shared" si="20"/>
        <v>0</v>
      </c>
    </row>
    <row r="692" spans="2:5">
      <c r="B692" s="399" t="s">
        <v>810</v>
      </c>
      <c r="C692" s="490">
        <v>0</v>
      </c>
      <c r="D692" s="550">
        <v>0</v>
      </c>
      <c r="E692" s="381">
        <f t="shared" si="20"/>
        <v>0</v>
      </c>
    </row>
    <row r="693" spans="2:5">
      <c r="B693" s="399" t="s">
        <v>783</v>
      </c>
      <c r="C693" s="490">
        <v>0</v>
      </c>
      <c r="D693" s="550">
        <v>0</v>
      </c>
      <c r="E693" s="381">
        <f t="shared" si="20"/>
        <v>0</v>
      </c>
    </row>
    <row r="694" spans="2:5">
      <c r="B694" s="399" t="s">
        <v>784</v>
      </c>
      <c r="C694" s="490">
        <v>0</v>
      </c>
      <c r="D694" s="550">
        <v>0</v>
      </c>
      <c r="E694" s="381">
        <f t="shared" si="20"/>
        <v>0</v>
      </c>
    </row>
    <row r="695" spans="2:5">
      <c r="B695" s="399" t="s">
        <v>785</v>
      </c>
      <c r="C695" s="490">
        <v>0</v>
      </c>
      <c r="D695" s="550">
        <v>0</v>
      </c>
      <c r="E695" s="381">
        <f t="shared" si="20"/>
        <v>0</v>
      </c>
    </row>
    <row r="696" spans="2:5">
      <c r="B696" s="399" t="s">
        <v>811</v>
      </c>
      <c r="C696" s="490">
        <v>0</v>
      </c>
      <c r="D696" s="550">
        <v>0</v>
      </c>
      <c r="E696" s="381">
        <f t="shared" si="20"/>
        <v>0</v>
      </c>
    </row>
    <row r="697" spans="2:5">
      <c r="B697" s="399" t="s">
        <v>787</v>
      </c>
      <c r="C697" s="490">
        <v>0</v>
      </c>
      <c r="D697" s="550">
        <v>0</v>
      </c>
      <c r="E697" s="381">
        <f t="shared" si="20"/>
        <v>0</v>
      </c>
    </row>
    <row r="698" spans="2:5">
      <c r="B698" s="399" t="s">
        <v>788</v>
      </c>
      <c r="C698" s="490">
        <v>0</v>
      </c>
      <c r="D698" s="550">
        <v>0</v>
      </c>
      <c r="E698" s="381">
        <f t="shared" si="20"/>
        <v>0</v>
      </c>
    </row>
    <row r="699" spans="2:5">
      <c r="B699" s="571"/>
      <c r="C699" s="570">
        <f>SUM(C684:C698)</f>
        <v>0</v>
      </c>
      <c r="D699" s="570">
        <f>SUM(D684:D698)</f>
        <v>0</v>
      </c>
      <c r="E699" s="296">
        <f>SUM(C699:D699)</f>
        <v>0</v>
      </c>
    </row>
    <row r="700" spans="2:5">
      <c r="B700" s="304" t="s">
        <v>11</v>
      </c>
      <c r="C700" s="370">
        <f>+C699+C682</f>
        <v>0</v>
      </c>
      <c r="D700" s="303">
        <f>+D699+D682</f>
        <v>0</v>
      </c>
      <c r="E700" s="303">
        <f>+E699+E682</f>
        <v>0</v>
      </c>
    </row>
    <row r="701" spans="2:5">
      <c r="B701" s="390"/>
      <c r="C701" s="392"/>
      <c r="D701" s="392"/>
      <c r="E701" s="356"/>
    </row>
    <row r="702" spans="2:5">
      <c r="B702" s="979" t="s">
        <v>802</v>
      </c>
      <c r="C702" s="980"/>
      <c r="D702" s="980"/>
      <c r="E702" s="981"/>
    </row>
    <row r="703" spans="2:5">
      <c r="B703" s="357" t="s">
        <v>812</v>
      </c>
      <c r="C703" s="316"/>
      <c r="D703" s="316"/>
      <c r="E703" s="283"/>
    </row>
    <row r="704" spans="2:5" ht="47.25">
      <c r="B704" s="420" t="s">
        <v>0</v>
      </c>
      <c r="C704" s="332" t="str">
        <f>C653</f>
        <v>Figures as per IGAAP Period Ended
 April 01, 2016</v>
      </c>
      <c r="D704" s="275" t="s">
        <v>46</v>
      </c>
      <c r="E704" s="332" t="str">
        <f>E675</f>
        <v>Figures as per Ind AS Period Ended
 April 01, 2016</v>
      </c>
    </row>
    <row r="705" spans="1:5">
      <c r="A705" s="330"/>
      <c r="B705" s="333"/>
      <c r="C705" s="405"/>
      <c r="D705" s="407"/>
      <c r="E705" s="290"/>
    </row>
    <row r="706" spans="1:5">
      <c r="B706" s="399" t="s">
        <v>776</v>
      </c>
      <c r="C706" s="277">
        <v>0</v>
      </c>
      <c r="D706" s="277">
        <v>0</v>
      </c>
      <c r="E706" s="277">
        <f>C706+D706</f>
        <v>0</v>
      </c>
    </row>
    <row r="707" spans="1:5">
      <c r="B707" s="399" t="s">
        <v>807</v>
      </c>
      <c r="C707" s="277">
        <v>0</v>
      </c>
      <c r="D707" s="277">
        <v>0</v>
      </c>
      <c r="E707" s="277">
        <f>C707+D707</f>
        <v>0</v>
      </c>
    </row>
    <row r="708" spans="1:5">
      <c r="B708" s="399" t="s">
        <v>813</v>
      </c>
      <c r="C708" s="277">
        <v>0</v>
      </c>
      <c r="D708" s="277">
        <v>0</v>
      </c>
      <c r="E708" s="277">
        <f>C708+D708</f>
        <v>0</v>
      </c>
    </row>
    <row r="709" spans="1:5">
      <c r="B709" s="399" t="s">
        <v>814</v>
      </c>
      <c r="C709" s="277">
        <v>0</v>
      </c>
      <c r="D709" s="277">
        <v>0</v>
      </c>
      <c r="E709" s="277">
        <f>C709+D709</f>
        <v>0</v>
      </c>
    </row>
    <row r="710" spans="1:5">
      <c r="B710" s="399" t="s">
        <v>815</v>
      </c>
      <c r="C710" s="277">
        <v>0</v>
      </c>
      <c r="D710" s="277">
        <v>0</v>
      </c>
      <c r="E710" s="277">
        <f>C710+D710</f>
        <v>0</v>
      </c>
    </row>
    <row r="711" spans="1:5">
      <c r="B711" s="399" t="s">
        <v>816</v>
      </c>
      <c r="C711" s="277"/>
      <c r="D711" s="277"/>
      <c r="E711" s="277"/>
    </row>
    <row r="712" spans="1:5" ht="17.25" customHeight="1">
      <c r="B712" s="399" t="s">
        <v>817</v>
      </c>
      <c r="C712" s="572">
        <v>0</v>
      </c>
      <c r="D712" s="277"/>
      <c r="E712" s="277">
        <f t="shared" ref="E712:E719" si="21">C712+D712</f>
        <v>0</v>
      </c>
    </row>
    <row r="713" spans="1:5">
      <c r="B713" s="399" t="s">
        <v>809</v>
      </c>
      <c r="C713" s="277">
        <v>0</v>
      </c>
      <c r="D713" s="277">
        <v>0</v>
      </c>
      <c r="E713" s="277">
        <f t="shared" si="21"/>
        <v>0</v>
      </c>
    </row>
    <row r="714" spans="1:5">
      <c r="B714" s="399" t="s">
        <v>778</v>
      </c>
      <c r="C714" s="277">
        <v>0</v>
      </c>
      <c r="D714" s="277">
        <v>0</v>
      </c>
      <c r="E714" s="277">
        <f t="shared" si="21"/>
        <v>0</v>
      </c>
    </row>
    <row r="715" spans="1:5">
      <c r="B715" s="399" t="s">
        <v>779</v>
      </c>
      <c r="C715" s="277">
        <v>0</v>
      </c>
      <c r="D715" s="277">
        <v>0</v>
      </c>
      <c r="E715" s="277">
        <f t="shared" si="21"/>
        <v>0</v>
      </c>
    </row>
    <row r="716" spans="1:5">
      <c r="B716" s="399" t="s">
        <v>780</v>
      </c>
      <c r="C716" s="277">
        <v>0</v>
      </c>
      <c r="D716" s="277">
        <v>0</v>
      </c>
      <c r="E716" s="277">
        <f t="shared" si="21"/>
        <v>0</v>
      </c>
    </row>
    <row r="717" spans="1:5">
      <c r="B717" s="399" t="s">
        <v>818</v>
      </c>
      <c r="C717" s="277">
        <v>0</v>
      </c>
      <c r="D717" s="277">
        <v>0</v>
      </c>
      <c r="E717" s="277">
        <f t="shared" si="21"/>
        <v>0</v>
      </c>
    </row>
    <row r="718" spans="1:5">
      <c r="B718" s="399" t="s">
        <v>819</v>
      </c>
      <c r="C718" s="277">
        <v>0</v>
      </c>
      <c r="D718" s="277">
        <v>0</v>
      </c>
      <c r="E718" s="277">
        <f t="shared" si="21"/>
        <v>0</v>
      </c>
    </row>
    <row r="719" spans="1:5">
      <c r="B719" s="399" t="s">
        <v>820</v>
      </c>
      <c r="C719" s="277">
        <v>0</v>
      </c>
      <c r="D719" s="277">
        <v>0</v>
      </c>
      <c r="E719" s="277">
        <f t="shared" si="21"/>
        <v>0</v>
      </c>
    </row>
    <row r="720" spans="1:5">
      <c r="B720" s="399" t="s">
        <v>821</v>
      </c>
      <c r="C720" s="281"/>
      <c r="D720" s="277"/>
      <c r="E720" s="277"/>
    </row>
    <row r="721" spans="2:5">
      <c r="B721" s="399" t="s">
        <v>783</v>
      </c>
      <c r="C721" s="277">
        <v>0</v>
      </c>
      <c r="D721" s="277">
        <f>-C721</f>
        <v>0</v>
      </c>
      <c r="E721" s="277">
        <f>C721+D721</f>
        <v>0</v>
      </c>
    </row>
    <row r="722" spans="2:5">
      <c r="B722" s="399" t="s">
        <v>822</v>
      </c>
      <c r="C722" s="277">
        <v>0</v>
      </c>
      <c r="D722" s="277">
        <f>-C722</f>
        <v>0</v>
      </c>
      <c r="E722" s="277">
        <f>C722+D722</f>
        <v>0</v>
      </c>
    </row>
    <row r="723" spans="2:5">
      <c r="B723" s="399" t="s">
        <v>784</v>
      </c>
      <c r="C723" s="572">
        <v>0</v>
      </c>
      <c r="D723" s="277">
        <f>-C723</f>
        <v>0</v>
      </c>
      <c r="E723" s="277">
        <f>C723+D723</f>
        <v>0</v>
      </c>
    </row>
    <row r="724" spans="2:5">
      <c r="B724" s="399" t="s">
        <v>785</v>
      </c>
      <c r="C724" s="277">
        <v>0</v>
      </c>
      <c r="D724" s="277">
        <v>0</v>
      </c>
      <c r="E724" s="277">
        <f>C724+D724</f>
        <v>0</v>
      </c>
    </row>
    <row r="725" spans="2:5">
      <c r="B725" s="399" t="s">
        <v>795</v>
      </c>
      <c r="C725" s="277">
        <v>0</v>
      </c>
      <c r="D725" s="277">
        <f>-C725</f>
        <v>0</v>
      </c>
      <c r="E725" s="277">
        <f>C725+D725</f>
        <v>0</v>
      </c>
    </row>
    <row r="726" spans="2:5">
      <c r="B726" s="573" t="s">
        <v>823</v>
      </c>
      <c r="C726" s="281"/>
      <c r="D726" s="277"/>
      <c r="E726" s="277"/>
    </row>
    <row r="727" spans="2:5">
      <c r="B727" s="399" t="s">
        <v>824</v>
      </c>
      <c r="C727" s="277">
        <v>0</v>
      </c>
      <c r="D727" s="277">
        <v>0</v>
      </c>
      <c r="E727" s="277">
        <f t="shared" ref="E727:E739" si="22">C727+D727</f>
        <v>0</v>
      </c>
    </row>
    <row r="728" spans="2:5">
      <c r="B728" s="399" t="s">
        <v>825</v>
      </c>
      <c r="C728" s="277">
        <v>0</v>
      </c>
      <c r="D728" s="277">
        <v>0</v>
      </c>
      <c r="E728" s="277">
        <f t="shared" si="22"/>
        <v>0</v>
      </c>
    </row>
    <row r="729" spans="2:5">
      <c r="B729" s="399" t="s">
        <v>826</v>
      </c>
      <c r="C729" s="277">
        <v>0</v>
      </c>
      <c r="D729" s="277">
        <v>0</v>
      </c>
      <c r="E729" s="277">
        <f t="shared" si="22"/>
        <v>0</v>
      </c>
    </row>
    <row r="730" spans="2:5">
      <c r="B730" s="399" t="s">
        <v>827</v>
      </c>
      <c r="C730" s="277">
        <v>0</v>
      </c>
      <c r="D730" s="277">
        <v>0</v>
      </c>
      <c r="E730" s="277">
        <f t="shared" si="22"/>
        <v>0</v>
      </c>
    </row>
    <row r="731" spans="2:5">
      <c r="B731" s="399" t="s">
        <v>787</v>
      </c>
      <c r="C731" s="277">
        <v>0</v>
      </c>
      <c r="D731" s="277">
        <v>0</v>
      </c>
      <c r="E731" s="277">
        <f t="shared" si="22"/>
        <v>0</v>
      </c>
    </row>
    <row r="732" spans="2:5">
      <c r="B732" s="399" t="s">
        <v>828</v>
      </c>
      <c r="C732" s="277">
        <v>0</v>
      </c>
      <c r="D732" s="277">
        <v>0</v>
      </c>
      <c r="E732" s="277">
        <f t="shared" si="22"/>
        <v>0</v>
      </c>
    </row>
    <row r="733" spans="2:5">
      <c r="B733" s="399" t="s">
        <v>829</v>
      </c>
      <c r="C733" s="277">
        <v>0</v>
      </c>
      <c r="D733" s="277">
        <v>0</v>
      </c>
      <c r="E733" s="277">
        <f t="shared" si="22"/>
        <v>0</v>
      </c>
    </row>
    <row r="734" spans="2:5">
      <c r="B734" s="399" t="s">
        <v>830</v>
      </c>
      <c r="C734" s="277">
        <v>0</v>
      </c>
      <c r="D734" s="277">
        <v>0</v>
      </c>
      <c r="E734" s="277">
        <f t="shared" si="22"/>
        <v>0</v>
      </c>
    </row>
    <row r="735" spans="2:5">
      <c r="B735" s="399" t="s">
        <v>831</v>
      </c>
      <c r="C735" s="277">
        <v>0</v>
      </c>
      <c r="D735" s="277">
        <v>0</v>
      </c>
      <c r="E735" s="277">
        <f t="shared" si="22"/>
        <v>0</v>
      </c>
    </row>
    <row r="736" spans="2:5">
      <c r="B736" s="399" t="s">
        <v>832</v>
      </c>
      <c r="C736" s="277">
        <v>0</v>
      </c>
      <c r="D736" s="277">
        <v>0</v>
      </c>
      <c r="E736" s="277">
        <f t="shared" si="22"/>
        <v>0</v>
      </c>
    </row>
    <row r="737" spans="1:5">
      <c r="B737" s="399" t="s">
        <v>833</v>
      </c>
      <c r="C737" s="277">
        <v>0</v>
      </c>
      <c r="D737" s="277">
        <v>0</v>
      </c>
      <c r="E737" s="277">
        <f t="shared" si="22"/>
        <v>0</v>
      </c>
    </row>
    <row r="738" spans="1:5">
      <c r="B738" s="399" t="s">
        <v>788</v>
      </c>
      <c r="C738" s="277">
        <v>0</v>
      </c>
      <c r="D738" s="277">
        <v>0</v>
      </c>
      <c r="E738" s="277">
        <f t="shared" si="22"/>
        <v>0</v>
      </c>
    </row>
    <row r="739" spans="1:5">
      <c r="B739" s="399" t="s">
        <v>772</v>
      </c>
      <c r="C739" s="277">
        <v>0</v>
      </c>
      <c r="D739" s="277">
        <v>0</v>
      </c>
      <c r="E739" s="277">
        <f t="shared" si="22"/>
        <v>0</v>
      </c>
    </row>
    <row r="740" spans="1:5">
      <c r="B740" s="399"/>
      <c r="C740" s="334">
        <f>SUM(C706:C739)</f>
        <v>0</v>
      </c>
      <c r="D740" s="334">
        <f>SUM(D706:D739)</f>
        <v>0</v>
      </c>
      <c r="E740" s="334">
        <f>C740+D740</f>
        <v>0</v>
      </c>
    </row>
    <row r="741" spans="1:5">
      <c r="B741" s="399" t="s">
        <v>834</v>
      </c>
      <c r="C741" s="277">
        <v>0</v>
      </c>
      <c r="D741" s="277">
        <v>0</v>
      </c>
      <c r="E741" s="277">
        <f>C741+D741</f>
        <v>0</v>
      </c>
    </row>
    <row r="742" spans="1:5">
      <c r="B742" s="399" t="s">
        <v>835</v>
      </c>
      <c r="C742" s="277">
        <v>0</v>
      </c>
      <c r="D742" s="277">
        <v>0</v>
      </c>
      <c r="E742" s="277">
        <f>C742+D742</f>
        <v>0</v>
      </c>
    </row>
    <row r="743" spans="1:5">
      <c r="B743" s="429" t="s">
        <v>11</v>
      </c>
      <c r="C743" s="353">
        <f>SUM(C740:C742)</f>
        <v>0</v>
      </c>
      <c r="D743" s="353">
        <f>SUM(D740:D742)</f>
        <v>0</v>
      </c>
      <c r="E743" s="353">
        <f>SUM(E740:E742)</f>
        <v>0</v>
      </c>
    </row>
    <row r="744" spans="1:5">
      <c r="B744" s="978" t="s">
        <v>802</v>
      </c>
      <c r="C744" s="978"/>
      <c r="D744" s="978"/>
      <c r="E744" s="978"/>
    </row>
    <row r="745" spans="1:5">
      <c r="A745" s="265">
        <v>24</v>
      </c>
      <c r="B745" s="271" t="s">
        <v>836</v>
      </c>
    </row>
    <row r="746" spans="1:5" ht="47.25">
      <c r="B746" s="394" t="s">
        <v>0</v>
      </c>
      <c r="C746" s="332" t="str">
        <f>C632</f>
        <v>Figures as per IGAAP Period Ended
 April 01, 2016</v>
      </c>
      <c r="D746" s="363" t="s">
        <v>46</v>
      </c>
      <c r="E746" s="332" t="str">
        <f>E653</f>
        <v>Figures as per Ind AS Period Ended
 April 01, 2016</v>
      </c>
    </row>
    <row r="747" spans="1:5">
      <c r="B747" s="290"/>
      <c r="C747" s="574"/>
      <c r="D747" s="575"/>
      <c r="E747" s="290"/>
    </row>
    <row r="748" spans="1:5">
      <c r="B748" s="368" t="s">
        <v>837</v>
      </c>
      <c r="C748" s="576"/>
      <c r="D748" s="577"/>
      <c r="E748" s="290"/>
    </row>
    <row r="749" spans="1:5">
      <c r="B749" s="290" t="s">
        <v>838</v>
      </c>
      <c r="C749" s="569">
        <v>0</v>
      </c>
      <c r="D749" s="293">
        <v>0</v>
      </c>
      <c r="E749" s="288">
        <f>SUM(C749:D749)</f>
        <v>0</v>
      </c>
    </row>
    <row r="750" spans="1:5">
      <c r="B750" s="290" t="s">
        <v>839</v>
      </c>
      <c r="C750" s="569">
        <v>0</v>
      </c>
      <c r="D750" s="293">
        <v>0</v>
      </c>
      <c r="E750" s="288">
        <f>SUM(C750:D750)</f>
        <v>0</v>
      </c>
    </row>
    <row r="751" spans="1:5">
      <c r="B751" s="290" t="s">
        <v>840</v>
      </c>
      <c r="C751" s="569">
        <v>0</v>
      </c>
      <c r="D751" s="293">
        <v>0</v>
      </c>
      <c r="E751" s="288">
        <f>SUM(C751:D751)</f>
        <v>0</v>
      </c>
    </row>
    <row r="752" spans="1:5">
      <c r="B752" s="368" t="s">
        <v>806</v>
      </c>
      <c r="C752" s="569">
        <v>0</v>
      </c>
      <c r="D752" s="293">
        <v>0</v>
      </c>
      <c r="E752" s="288">
        <f>SUM(C752:D752)</f>
        <v>0</v>
      </c>
    </row>
    <row r="753" spans="2:5">
      <c r="B753" s="290"/>
      <c r="C753" s="578"/>
      <c r="D753" s="579"/>
      <c r="E753" s="290"/>
    </row>
    <row r="754" spans="2:5">
      <c r="B754" s="304" t="s">
        <v>11</v>
      </c>
      <c r="C754" s="580">
        <f>SUM(C749:C753)</f>
        <v>0</v>
      </c>
      <c r="D754" s="580">
        <f>SUM(D749:D753)</f>
        <v>0</v>
      </c>
      <c r="E754" s="581">
        <f>SUM(E749:E753)</f>
        <v>0</v>
      </c>
    </row>
    <row r="755" spans="2:5">
      <c r="B755" s="357" t="s">
        <v>841</v>
      </c>
      <c r="C755" s="316"/>
      <c r="D755" s="316"/>
      <c r="E755" s="283"/>
    </row>
    <row r="756" spans="2:5" ht="47.25">
      <c r="B756" s="394" t="s">
        <v>0</v>
      </c>
      <c r="C756" s="332" t="str">
        <f>C704</f>
        <v>Figures as per IGAAP Period Ended
 April 01, 2016</v>
      </c>
      <c r="D756" s="275" t="s">
        <v>46</v>
      </c>
      <c r="E756" s="332" t="str">
        <f>E746</f>
        <v>Figures as per Ind AS Period Ended
 April 01, 2016</v>
      </c>
    </row>
    <row r="757" spans="2:5">
      <c r="B757" s="384" t="s">
        <v>842</v>
      </c>
      <c r="C757" s="461"/>
      <c r="D757" s="550"/>
      <c r="E757" s="290"/>
    </row>
    <row r="758" spans="2:5">
      <c r="B758" s="290" t="s">
        <v>843</v>
      </c>
      <c r="C758" s="281">
        <v>0</v>
      </c>
      <c r="D758" s="293">
        <v>0</v>
      </c>
      <c r="E758" s="288">
        <f t="shared" ref="E758:E763" si="23">SUM(C758:D758)</f>
        <v>0</v>
      </c>
    </row>
    <row r="759" spans="2:5">
      <c r="B759" s="290" t="s">
        <v>844</v>
      </c>
      <c r="C759" s="281">
        <v>0</v>
      </c>
      <c r="D759" s="293">
        <v>0</v>
      </c>
      <c r="E759" s="288">
        <f t="shared" si="23"/>
        <v>0</v>
      </c>
    </row>
    <row r="760" spans="2:5">
      <c r="B760" s="290" t="s">
        <v>845</v>
      </c>
      <c r="C760" s="281">
        <v>0</v>
      </c>
      <c r="D760" s="293">
        <v>0</v>
      </c>
      <c r="E760" s="288">
        <f t="shared" si="23"/>
        <v>0</v>
      </c>
    </row>
    <row r="761" spans="2:5">
      <c r="B761" s="290" t="s">
        <v>846</v>
      </c>
      <c r="C761" s="281">
        <v>0</v>
      </c>
      <c r="D761" s="293">
        <v>0</v>
      </c>
      <c r="E761" s="288">
        <f t="shared" si="23"/>
        <v>0</v>
      </c>
    </row>
    <row r="762" spans="2:5">
      <c r="B762" s="290" t="s">
        <v>847</v>
      </c>
      <c r="C762" s="281">
        <v>0</v>
      </c>
      <c r="D762" s="293">
        <v>0</v>
      </c>
      <c r="E762" s="288">
        <f t="shared" si="23"/>
        <v>0</v>
      </c>
    </row>
    <row r="763" spans="2:5">
      <c r="B763" s="290" t="s">
        <v>848</v>
      </c>
      <c r="C763" s="281">
        <v>0</v>
      </c>
      <c r="D763" s="293">
        <v>0</v>
      </c>
      <c r="E763" s="288">
        <f t="shared" si="23"/>
        <v>0</v>
      </c>
    </row>
    <row r="764" spans="2:5">
      <c r="B764" s="582"/>
      <c r="C764" s="308">
        <f>SUM(C758:C763)</f>
        <v>0</v>
      </c>
      <c r="D764" s="308">
        <f>SUM(D758:D763)</f>
        <v>0</v>
      </c>
      <c r="E764" s="308">
        <f>SUM(E758:E763)</f>
        <v>0</v>
      </c>
    </row>
    <row r="765" spans="2:5">
      <c r="B765" s="384" t="s">
        <v>849</v>
      </c>
      <c r="C765" s="281"/>
      <c r="D765" s="550"/>
      <c r="E765" s="290"/>
    </row>
    <row r="766" spans="2:5">
      <c r="B766" s="290" t="s">
        <v>850</v>
      </c>
      <c r="C766" s="281">
        <v>0</v>
      </c>
      <c r="D766" s="550">
        <v>0</v>
      </c>
      <c r="E766" s="288">
        <f>SUM(C766:D766)</f>
        <v>0</v>
      </c>
    </row>
    <row r="767" spans="2:5">
      <c r="B767" s="290" t="s">
        <v>851</v>
      </c>
      <c r="C767" s="281">
        <v>0</v>
      </c>
      <c r="D767" s="550">
        <v>0</v>
      </c>
      <c r="E767" s="288">
        <f>SUM(C767:D767)</f>
        <v>0</v>
      </c>
    </row>
    <row r="768" spans="2:5">
      <c r="B768" s="290" t="s">
        <v>848</v>
      </c>
      <c r="C768" s="281">
        <v>0</v>
      </c>
      <c r="D768" s="550">
        <v>0</v>
      </c>
      <c r="E768" s="288">
        <f>SUM(C768:D768)</f>
        <v>0</v>
      </c>
    </row>
    <row r="769" spans="1:5">
      <c r="B769" s="582"/>
      <c r="C769" s="308">
        <f>SUM(C766:C768)</f>
        <v>0</v>
      </c>
      <c r="D769" s="308">
        <f>SUM(D766:D768)</f>
        <v>0</v>
      </c>
      <c r="E769" s="308">
        <f>SUM(E766:E768)</f>
        <v>0</v>
      </c>
    </row>
    <row r="770" spans="1:5">
      <c r="B770" s="429" t="s">
        <v>11</v>
      </c>
      <c r="C770" s="583">
        <f>C764+C769</f>
        <v>0</v>
      </c>
      <c r="D770" s="583">
        <f>D764+D769</f>
        <v>0</v>
      </c>
      <c r="E770" s="583">
        <f>E764+E769</f>
        <v>0</v>
      </c>
    </row>
    <row r="774" spans="1:5">
      <c r="A774" s="584" t="s">
        <v>852</v>
      </c>
      <c r="B774" s="584"/>
      <c r="C774" s="585" t="s">
        <v>853</v>
      </c>
      <c r="D774" s="585"/>
      <c r="E774" s="585" t="s">
        <v>854</v>
      </c>
    </row>
  </sheetData>
  <mergeCells count="21">
    <mergeCell ref="B406:C406"/>
    <mergeCell ref="B86:E86"/>
    <mergeCell ref="B184:E184"/>
    <mergeCell ref="B253:E253"/>
    <mergeCell ref="B254:E254"/>
    <mergeCell ref="B255:E255"/>
    <mergeCell ref="B283:E283"/>
    <mergeCell ref="B307:C307"/>
    <mergeCell ref="B331:E331"/>
    <mergeCell ref="B403:E403"/>
    <mergeCell ref="B404:E404"/>
    <mergeCell ref="B405:E405"/>
    <mergeCell ref="B672:E672"/>
    <mergeCell ref="B702:E702"/>
    <mergeCell ref="B744:E744"/>
    <mergeCell ref="B458:E458"/>
    <mergeCell ref="B459:E459"/>
    <mergeCell ref="B499:E499"/>
    <mergeCell ref="B509:E509"/>
    <mergeCell ref="C537:D537"/>
    <mergeCell ref="B651:E651"/>
  </mergeCells>
  <pageMargins left="0.7" right="0.7" top="0.75" bottom="0.75" header="0.3" footer="0.3"/>
  <pageSetup paperSize="9" scale="61" orientation="portrait" copies="2" r:id="rId1"/>
  <headerFooter>
    <oddFooter>Page &amp;P</oddFooter>
  </headerFooter>
  <rowBreaks count="3" manualBreakCount="3">
    <brk id="283" max="4" man="1"/>
    <brk id="630" max="4" man="1"/>
    <brk id="701" max="4" man="1"/>
  </rowBreaks>
  <colBreaks count="1" manualBreakCount="1">
    <brk id="5"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H116"/>
  <sheetViews>
    <sheetView view="pageBreakPreview" topLeftCell="A85" zoomScaleSheetLayoutView="100" workbookViewId="0">
      <selection activeCell="B74" sqref="B74:I74"/>
    </sheetView>
  </sheetViews>
  <sheetFormatPr defaultRowHeight="15"/>
  <cols>
    <col min="1" max="1" width="3.85546875" style="586" customWidth="1"/>
    <col min="2" max="2" width="37.5703125" customWidth="1"/>
    <col min="3" max="3" width="14.140625" customWidth="1"/>
    <col min="4" max="4" width="19.42578125" customWidth="1"/>
    <col min="5" max="5" width="14.7109375" customWidth="1"/>
    <col min="6" max="6" width="24.5703125" customWidth="1"/>
  </cols>
  <sheetData>
    <row r="1" spans="1:8" ht="16.5">
      <c r="B1" s="266" t="s">
        <v>504</v>
      </c>
      <c r="C1" s="268"/>
      <c r="D1" s="268"/>
      <c r="E1" s="268"/>
      <c r="F1" s="268"/>
      <c r="G1" s="268"/>
      <c r="H1" s="268"/>
    </row>
    <row r="2" spans="1:8" ht="15.75" customHeight="1">
      <c r="B2" s="587" t="s">
        <v>505</v>
      </c>
    </row>
    <row r="3" spans="1:8" ht="15.75">
      <c r="B3" s="588" t="s">
        <v>855</v>
      </c>
      <c r="C3" s="271"/>
      <c r="D3" s="271"/>
      <c r="E3" s="271"/>
      <c r="F3" s="271"/>
      <c r="G3" s="271"/>
      <c r="H3" s="271"/>
    </row>
    <row r="4" spans="1:8" ht="20.25" customHeight="1">
      <c r="A4" s="586">
        <v>4</v>
      </c>
      <c r="B4" s="269" t="s">
        <v>856</v>
      </c>
      <c r="C4" s="268"/>
      <c r="D4" s="267"/>
      <c r="E4" s="267"/>
      <c r="F4" s="272" t="str">
        <f>'[65]Impact-P&amp;L'!F4</f>
        <v>(Amount Rupees)</v>
      </c>
    </row>
    <row r="5" spans="1:8" ht="15.75">
      <c r="B5" s="268"/>
      <c r="C5" s="589"/>
      <c r="D5" s="589"/>
      <c r="E5" s="589"/>
      <c r="F5" s="589"/>
    </row>
    <row r="6" spans="1:8" ht="47.25">
      <c r="B6" s="273" t="s">
        <v>0</v>
      </c>
      <c r="C6" s="273" t="s">
        <v>857</v>
      </c>
      <c r="D6" s="273" t="s">
        <v>1151</v>
      </c>
      <c r="E6" s="261" t="s">
        <v>859</v>
      </c>
      <c r="F6" s="275" t="s">
        <v>1152</v>
      </c>
    </row>
    <row r="7" spans="1:8" ht="15.75">
      <c r="B7" s="467"/>
      <c r="C7" s="390"/>
      <c r="D7" s="290"/>
      <c r="E7" s="283"/>
      <c r="F7" s="293"/>
    </row>
    <row r="8" spans="1:8" ht="15.75">
      <c r="B8" s="467" t="s">
        <v>861</v>
      </c>
      <c r="C8" s="284"/>
      <c r="D8" s="290"/>
      <c r="E8" s="283"/>
      <c r="F8" s="293"/>
    </row>
    <row r="9" spans="1:8" ht="31.5">
      <c r="B9" s="590" t="s">
        <v>862</v>
      </c>
      <c r="C9" s="591"/>
      <c r="D9" s="592"/>
      <c r="E9" s="593"/>
      <c r="F9" s="593"/>
    </row>
    <row r="10" spans="1:8" ht="15.75">
      <c r="B10" s="467"/>
      <c r="C10" s="591"/>
      <c r="D10" s="592"/>
      <c r="E10" s="593"/>
      <c r="F10" s="593"/>
    </row>
    <row r="11" spans="1:8" ht="15.75">
      <c r="B11" s="467" t="s">
        <v>863</v>
      </c>
      <c r="C11" s="591">
        <v>0</v>
      </c>
      <c r="D11" s="592"/>
      <c r="E11" s="593"/>
      <c r="F11" s="593"/>
    </row>
    <row r="12" spans="1:8" ht="15.75">
      <c r="B12" s="594" t="s">
        <v>864</v>
      </c>
      <c r="C12" s="595">
        <v>0</v>
      </c>
      <c r="D12" s="592">
        <f>C11-C12</f>
        <v>0</v>
      </c>
      <c r="E12" s="593">
        <v>0</v>
      </c>
      <c r="F12" s="593">
        <f>D12+E12</f>
        <v>0</v>
      </c>
    </row>
    <row r="13" spans="1:8" ht="15.75">
      <c r="B13" s="594"/>
      <c r="C13" s="591"/>
      <c r="D13" s="592"/>
      <c r="E13" s="593"/>
      <c r="F13" s="593"/>
    </row>
    <row r="14" spans="1:8" ht="15.75">
      <c r="B14" s="467" t="s">
        <v>865</v>
      </c>
      <c r="C14" s="591">
        <v>0</v>
      </c>
      <c r="D14" s="592"/>
      <c r="E14" s="593"/>
      <c r="F14" s="593"/>
    </row>
    <row r="15" spans="1:8" ht="15.75">
      <c r="B15" s="594" t="s">
        <v>864</v>
      </c>
      <c r="C15" s="595">
        <v>0</v>
      </c>
      <c r="D15" s="592">
        <f>C14-C15</f>
        <v>0</v>
      </c>
      <c r="E15" s="593">
        <v>0</v>
      </c>
      <c r="F15" s="593">
        <f>D15+E15</f>
        <v>0</v>
      </c>
    </row>
    <row r="16" spans="1:8" ht="15.75">
      <c r="B16" s="590"/>
      <c r="C16" s="591"/>
      <c r="D16" s="592"/>
      <c r="E16" s="593"/>
      <c r="F16" s="593"/>
    </row>
    <row r="17" spans="2:6" ht="15.75">
      <c r="B17" s="467"/>
      <c r="C17" s="591"/>
      <c r="D17" s="592"/>
      <c r="E17" s="593"/>
      <c r="F17" s="593"/>
    </row>
    <row r="18" spans="2:6" ht="15.75">
      <c r="B18" s="467" t="s">
        <v>866</v>
      </c>
      <c r="C18" s="591">
        <v>0</v>
      </c>
      <c r="D18" s="592"/>
      <c r="E18" s="593"/>
      <c r="F18" s="593"/>
    </row>
    <row r="19" spans="2:6" ht="15.75">
      <c r="B19" s="594" t="s">
        <v>864</v>
      </c>
      <c r="C19" s="595">
        <v>0</v>
      </c>
      <c r="D19" s="592">
        <f>C18+C19</f>
        <v>0</v>
      </c>
      <c r="E19" s="593">
        <v>0</v>
      </c>
      <c r="F19" s="593">
        <f>D19+E19</f>
        <v>0</v>
      </c>
    </row>
    <row r="20" spans="2:6" ht="15.75">
      <c r="B20" s="596"/>
      <c r="C20" s="591" t="s">
        <v>867</v>
      </c>
      <c r="D20" s="592"/>
      <c r="E20" s="593"/>
      <c r="F20" s="593"/>
    </row>
    <row r="21" spans="2:6" ht="15.75">
      <c r="B21" s="596"/>
      <c r="C21" s="591"/>
      <c r="D21" s="592"/>
      <c r="E21" s="593"/>
      <c r="F21" s="593"/>
    </row>
    <row r="22" spans="2:6" ht="15.75">
      <c r="B22" s="467" t="s">
        <v>868</v>
      </c>
      <c r="C22" s="591">
        <v>0</v>
      </c>
      <c r="D22" s="592"/>
      <c r="E22" s="593"/>
      <c r="F22" s="593"/>
    </row>
    <row r="23" spans="2:6" ht="15.75">
      <c r="B23" s="594" t="s">
        <v>864</v>
      </c>
      <c r="C23" s="595">
        <v>0</v>
      </c>
      <c r="D23" s="592">
        <f>C22+C23</f>
        <v>0</v>
      </c>
      <c r="E23" s="593">
        <v>0</v>
      </c>
      <c r="F23" s="593">
        <f>D23+E23</f>
        <v>0</v>
      </c>
    </row>
    <row r="24" spans="2:6" ht="15.75">
      <c r="B24" s="467"/>
      <c r="C24" s="591"/>
      <c r="D24" s="592"/>
      <c r="E24" s="593"/>
      <c r="F24" s="593"/>
    </row>
    <row r="25" spans="2:6" ht="15.75">
      <c r="B25" s="467" t="s">
        <v>869</v>
      </c>
      <c r="C25" s="591">
        <v>0</v>
      </c>
      <c r="D25" s="592"/>
      <c r="E25" s="593"/>
      <c r="F25" s="593"/>
    </row>
    <row r="26" spans="2:6" ht="15.75">
      <c r="B26" s="594" t="s">
        <v>864</v>
      </c>
      <c r="C26" s="595">
        <v>0</v>
      </c>
      <c r="D26" s="592">
        <f>C25+C26</f>
        <v>0</v>
      </c>
      <c r="E26" s="593">
        <v>0</v>
      </c>
      <c r="F26" s="593">
        <f>D26+E26</f>
        <v>0</v>
      </c>
    </row>
    <row r="27" spans="2:6" ht="15.75">
      <c r="B27" s="594"/>
      <c r="C27" s="591"/>
      <c r="D27" s="592"/>
      <c r="E27" s="593"/>
      <c r="F27" s="593"/>
    </row>
    <row r="28" spans="2:6" ht="15.75">
      <c r="B28" s="467" t="s">
        <v>870</v>
      </c>
      <c r="C28" s="591">
        <v>0</v>
      </c>
      <c r="D28" s="592"/>
      <c r="E28" s="593"/>
      <c r="F28" s="593"/>
    </row>
    <row r="29" spans="2:6" ht="15.75">
      <c r="B29" s="594" t="s">
        <v>864</v>
      </c>
      <c r="C29" s="595">
        <v>0</v>
      </c>
      <c r="D29" s="592">
        <f>C28+C29</f>
        <v>0</v>
      </c>
      <c r="E29" s="592">
        <v>0</v>
      </c>
      <c r="F29" s="593">
        <f>D29+E29</f>
        <v>0</v>
      </c>
    </row>
    <row r="30" spans="2:6" ht="15.75">
      <c r="B30" s="594"/>
      <c r="C30" s="591"/>
      <c r="D30" s="592"/>
      <c r="E30" s="593"/>
      <c r="F30" s="593"/>
    </row>
    <row r="31" spans="2:6" ht="31.5">
      <c r="B31" s="597" t="s">
        <v>871</v>
      </c>
      <c r="C31" s="591">
        <v>0</v>
      </c>
      <c r="D31" s="592"/>
      <c r="E31" s="593"/>
      <c r="F31" s="593"/>
    </row>
    <row r="32" spans="2:6" ht="15.75">
      <c r="B32" s="594" t="s">
        <v>864</v>
      </c>
      <c r="C32" s="595">
        <v>0</v>
      </c>
      <c r="D32" s="592">
        <f>C31+C32</f>
        <v>0</v>
      </c>
      <c r="E32" s="593">
        <v>0</v>
      </c>
      <c r="F32" s="593">
        <f>D32+E32</f>
        <v>0</v>
      </c>
    </row>
    <row r="33" spans="2:6" ht="15.75">
      <c r="B33" s="594"/>
      <c r="C33" s="591"/>
      <c r="D33" s="592"/>
      <c r="E33" s="593"/>
      <c r="F33" s="593"/>
    </row>
    <row r="34" spans="2:6" ht="15.75">
      <c r="B34" s="596" t="s">
        <v>872</v>
      </c>
      <c r="C34" s="591">
        <v>0</v>
      </c>
      <c r="D34" s="592"/>
      <c r="E34" s="593"/>
      <c r="F34" s="593"/>
    </row>
    <row r="35" spans="2:6" ht="15.75">
      <c r="B35" s="594" t="s">
        <v>864</v>
      </c>
      <c r="C35" s="595">
        <v>0</v>
      </c>
      <c r="D35" s="592">
        <f>C34+C35</f>
        <v>0</v>
      </c>
      <c r="E35" s="593">
        <v>0</v>
      </c>
      <c r="F35" s="593">
        <f>D35+E35</f>
        <v>0</v>
      </c>
    </row>
    <row r="36" spans="2:6" ht="15.75">
      <c r="B36" s="467"/>
      <c r="C36" s="591"/>
      <c r="D36" s="592"/>
      <c r="E36" s="593"/>
      <c r="F36" s="593"/>
    </row>
    <row r="37" spans="2:6" ht="15.75">
      <c r="B37" s="467" t="s">
        <v>873</v>
      </c>
      <c r="C37" s="591">
        <v>0</v>
      </c>
      <c r="D37" s="592"/>
      <c r="E37" s="593"/>
      <c r="F37" s="593"/>
    </row>
    <row r="38" spans="2:6" ht="15.75">
      <c r="B38" s="594" t="s">
        <v>864</v>
      </c>
      <c r="C38" s="595">
        <v>0</v>
      </c>
      <c r="D38" s="592">
        <f>C37+C38</f>
        <v>0</v>
      </c>
      <c r="E38" s="593">
        <v>0</v>
      </c>
      <c r="F38" s="593">
        <f>D38+E38</f>
        <v>0</v>
      </c>
    </row>
    <row r="39" spans="2:6" ht="15.75">
      <c r="B39" s="467"/>
      <c r="C39" s="591"/>
      <c r="D39" s="592"/>
      <c r="E39" s="593"/>
      <c r="F39" s="593"/>
    </row>
    <row r="40" spans="2:6" ht="15.75">
      <c r="B40" s="467" t="s">
        <v>874</v>
      </c>
      <c r="C40" s="591">
        <v>0</v>
      </c>
      <c r="D40" s="592"/>
      <c r="E40" s="593"/>
      <c r="F40" s="593"/>
    </row>
    <row r="41" spans="2:6" ht="15.75">
      <c r="B41" s="594" t="s">
        <v>864</v>
      </c>
      <c r="C41" s="595">
        <v>0</v>
      </c>
      <c r="D41" s="592">
        <f>C40+C41</f>
        <v>0</v>
      </c>
      <c r="E41" s="593">
        <v>0</v>
      </c>
      <c r="F41" s="593">
        <f>D41+E41</f>
        <v>0</v>
      </c>
    </row>
    <row r="42" spans="2:6" ht="15.75">
      <c r="B42" s="594"/>
      <c r="C42" s="591"/>
      <c r="D42" s="592"/>
      <c r="E42" s="593"/>
      <c r="F42" s="593"/>
    </row>
    <row r="43" spans="2:6" ht="15.75">
      <c r="B43" s="467" t="s">
        <v>875</v>
      </c>
      <c r="C43" s="591">
        <v>0</v>
      </c>
      <c r="D43" s="592"/>
      <c r="E43" s="593"/>
      <c r="F43" s="593"/>
    </row>
    <row r="44" spans="2:6" ht="15.75">
      <c r="B44" s="594" t="s">
        <v>864</v>
      </c>
      <c r="C44" s="595">
        <v>0</v>
      </c>
      <c r="D44" s="592">
        <f>C43+C44</f>
        <v>0</v>
      </c>
      <c r="E44" s="593">
        <v>0</v>
      </c>
      <c r="F44" s="593">
        <f>D44+E44</f>
        <v>0</v>
      </c>
    </row>
    <row r="45" spans="2:6" ht="15.75">
      <c r="B45" s="594"/>
      <c r="C45" s="591"/>
      <c r="D45" s="592"/>
      <c r="E45" s="593"/>
      <c r="F45" s="593"/>
    </row>
    <row r="46" spans="2:6" ht="15.75">
      <c r="B46" s="467" t="s">
        <v>876</v>
      </c>
      <c r="C46" s="598">
        <v>0</v>
      </c>
      <c r="D46" s="592"/>
      <c r="E46" s="593"/>
      <c r="F46" s="593"/>
    </row>
    <row r="47" spans="2:6" ht="15.75">
      <c r="B47" s="594" t="s">
        <v>864</v>
      </c>
      <c r="C47" s="595">
        <v>0</v>
      </c>
      <c r="D47" s="592">
        <f>C46+C47</f>
        <v>0</v>
      </c>
      <c r="E47" s="593">
        <v>0</v>
      </c>
      <c r="F47" s="593">
        <f>D47+E47</f>
        <v>0</v>
      </c>
    </row>
    <row r="48" spans="2:6" ht="15.75">
      <c r="B48" s="594"/>
      <c r="C48" s="591"/>
      <c r="D48" s="592"/>
      <c r="E48" s="593"/>
      <c r="F48" s="593"/>
    </row>
    <row r="49" spans="1:6" ht="15.75">
      <c r="B49" s="357"/>
      <c r="C49" s="591"/>
      <c r="D49" s="592"/>
      <c r="E49" s="593"/>
      <c r="F49" s="599"/>
    </row>
    <row r="50" spans="1:6" ht="15.75">
      <c r="B50" s="997" t="s">
        <v>11</v>
      </c>
      <c r="C50" s="998"/>
      <c r="D50" s="457">
        <f>SUM(D12:D48)</f>
        <v>0</v>
      </c>
      <c r="E50" s="600">
        <f>SUM(E12:E48)</f>
        <v>0</v>
      </c>
      <c r="F50" s="600">
        <f>D50+E50</f>
        <v>0</v>
      </c>
    </row>
    <row r="51" spans="1:6" ht="15.75">
      <c r="B51" s="601"/>
      <c r="C51" s="520"/>
      <c r="D51" s="520"/>
      <c r="E51" s="520"/>
      <c r="F51" s="520"/>
    </row>
    <row r="52" spans="1:6" ht="15.75">
      <c r="B52" s="587" t="s">
        <v>877</v>
      </c>
      <c r="C52" s="602"/>
      <c r="D52" s="602"/>
    </row>
    <row r="53" spans="1:6" ht="15.75">
      <c r="B53" s="602"/>
      <c r="D53" s="603" t="s">
        <v>878</v>
      </c>
    </row>
    <row r="54" spans="1:6" ht="15.75">
      <c r="B54" s="604" t="s">
        <v>0</v>
      </c>
      <c r="C54" s="605" t="s">
        <v>879</v>
      </c>
      <c r="D54" s="606" t="s">
        <v>880</v>
      </c>
    </row>
    <row r="55" spans="1:6" ht="15.75">
      <c r="B55" s="607"/>
      <c r="C55" s="608"/>
      <c r="D55" s="609"/>
    </row>
    <row r="56" spans="1:6" ht="15.75">
      <c r="B56" s="609" t="s">
        <v>881</v>
      </c>
      <c r="C56" s="610">
        <v>0</v>
      </c>
      <c r="D56" s="610">
        <v>0</v>
      </c>
    </row>
    <row r="57" spans="1:6" ht="15.75">
      <c r="B57" s="609" t="s">
        <v>881</v>
      </c>
      <c r="C57" s="610">
        <v>0</v>
      </c>
      <c r="D57" s="610">
        <v>0</v>
      </c>
    </row>
    <row r="58" spans="1:6" ht="15.75">
      <c r="B58" s="611" t="s">
        <v>11</v>
      </c>
      <c r="C58" s="612">
        <f>SUM(C56:C57)</f>
        <v>0</v>
      </c>
      <c r="D58" s="613">
        <f>SUM(D56:D57)</f>
        <v>0</v>
      </c>
    </row>
    <row r="59" spans="1:6" ht="15.75">
      <c r="B59" s="601"/>
      <c r="C59" s="520"/>
      <c r="D59" s="520"/>
      <c r="E59" s="520"/>
      <c r="F59" s="520"/>
    </row>
    <row r="60" spans="1:6" ht="15.75">
      <c r="A60" s="586">
        <f>A4+1</f>
        <v>5</v>
      </c>
      <c r="B60" s="601" t="s">
        <v>882</v>
      </c>
      <c r="C60" s="520"/>
      <c r="D60" s="520"/>
      <c r="E60" s="520"/>
      <c r="F60" s="520"/>
    </row>
    <row r="61" spans="1:6" ht="15.75">
      <c r="B61" s="601"/>
      <c r="C61" s="520"/>
      <c r="D61" s="520"/>
      <c r="E61" s="520"/>
      <c r="F61" s="520"/>
    </row>
    <row r="62" spans="1:6" s="619" customFormat="1" ht="31.5">
      <c r="A62" s="614"/>
      <c r="B62" s="615" t="s">
        <v>0</v>
      </c>
      <c r="C62" s="616" t="s">
        <v>857</v>
      </c>
      <c r="D62" s="616" t="s">
        <v>1153</v>
      </c>
      <c r="E62" s="617" t="s">
        <v>859</v>
      </c>
      <c r="F62" s="618" t="s">
        <v>1154</v>
      </c>
    </row>
    <row r="63" spans="1:6" ht="15.75">
      <c r="B63" s="467"/>
      <c r="C63" s="390"/>
      <c r="D63" s="290"/>
      <c r="E63" s="283"/>
      <c r="F63" s="293"/>
    </row>
    <row r="64" spans="1:6" ht="15.75">
      <c r="B64" s="467" t="s">
        <v>885</v>
      </c>
      <c r="C64" s="284"/>
      <c r="D64" s="290"/>
      <c r="E64" s="283"/>
      <c r="F64" s="293"/>
    </row>
    <row r="65" spans="1:6" ht="31.5">
      <c r="B65" s="590" t="s">
        <v>862</v>
      </c>
      <c r="C65" s="284"/>
      <c r="D65" s="290"/>
      <c r="E65" s="283"/>
      <c r="F65" s="293"/>
    </row>
    <row r="66" spans="1:6" ht="15.75">
      <c r="B66" s="467"/>
      <c r="C66" s="284"/>
      <c r="D66" s="290"/>
      <c r="E66" s="283"/>
      <c r="F66" s="293"/>
    </row>
    <row r="67" spans="1:6" ht="15.75">
      <c r="B67" s="467" t="s">
        <v>886</v>
      </c>
      <c r="C67" s="620">
        <v>0</v>
      </c>
      <c r="D67" s="290"/>
      <c r="E67" s="283"/>
      <c r="F67" s="293"/>
    </row>
    <row r="68" spans="1:6" ht="31.5">
      <c r="B68" s="590" t="s">
        <v>862</v>
      </c>
      <c r="C68" s="294">
        <v>0</v>
      </c>
      <c r="D68" s="288">
        <f>C67+C68</f>
        <v>0</v>
      </c>
      <c r="E68" s="293">
        <v>0</v>
      </c>
      <c r="F68" s="293">
        <f>D68+E68</f>
        <v>0</v>
      </c>
    </row>
    <row r="69" spans="1:6" ht="15.75">
      <c r="B69" s="590"/>
      <c r="C69" s="620"/>
      <c r="D69" s="288"/>
      <c r="E69" s="283"/>
      <c r="F69" s="293"/>
    </row>
    <row r="70" spans="1:6" ht="15.75">
      <c r="B70" s="596" t="s">
        <v>887</v>
      </c>
      <c r="C70" s="281">
        <v>0</v>
      </c>
      <c r="D70" s="288"/>
      <c r="E70" s="283"/>
      <c r="F70" s="293"/>
    </row>
    <row r="71" spans="1:6" ht="31.5">
      <c r="B71" s="590" t="s">
        <v>862</v>
      </c>
      <c r="C71" s="294">
        <v>0</v>
      </c>
      <c r="D71" s="301">
        <f>C70+C71</f>
        <v>0</v>
      </c>
      <c r="E71" s="293">
        <v>0</v>
      </c>
      <c r="F71" s="293">
        <f>D71+E71</f>
        <v>0</v>
      </c>
    </row>
    <row r="72" spans="1:6" ht="15.75">
      <c r="B72" s="596"/>
      <c r="C72" s="620"/>
      <c r="D72" s="288"/>
      <c r="E72" s="283"/>
      <c r="F72" s="293"/>
    </row>
    <row r="73" spans="1:6" ht="15.75">
      <c r="B73" s="590"/>
      <c r="C73" s="620"/>
      <c r="D73" s="288"/>
      <c r="E73" s="283"/>
      <c r="F73" s="293"/>
    </row>
    <row r="74" spans="1:6" ht="15.75">
      <c r="B74" s="997" t="s">
        <v>11</v>
      </c>
      <c r="C74" s="998"/>
      <c r="D74" s="457">
        <f>SUM(D64:D73)</f>
        <v>0</v>
      </c>
      <c r="E74" s="600">
        <f>SUM(E64:E73)</f>
        <v>0</v>
      </c>
      <c r="F74" s="600">
        <f>D74+E74</f>
        <v>0</v>
      </c>
    </row>
    <row r="75" spans="1:6" ht="15.75">
      <c r="B75" s="601"/>
      <c r="C75" s="601"/>
      <c r="D75" s="520"/>
      <c r="E75" s="520"/>
      <c r="F75" s="520"/>
    </row>
    <row r="76" spans="1:6" ht="15.75">
      <c r="A76" s="621">
        <f>A60+1</f>
        <v>6</v>
      </c>
      <c r="B76" s="547" t="s">
        <v>888</v>
      </c>
      <c r="C76" s="267"/>
      <c r="D76" s="267"/>
      <c r="E76" s="268"/>
      <c r="F76" s="520"/>
    </row>
    <row r="77" spans="1:6" ht="15.75">
      <c r="B77" s="271"/>
      <c r="D77" s="267"/>
      <c r="E77" s="268"/>
      <c r="F77" s="272" t="str">
        <f>'[64]BS 04.16'!G4</f>
        <v>(Amount in Rupees)</v>
      </c>
    </row>
    <row r="78" spans="1:6" ht="47.25">
      <c r="B78" s="999" t="s">
        <v>0</v>
      </c>
      <c r="C78" s="999"/>
      <c r="D78" s="745" t="str">
        <f>D6</f>
        <v>Figures as per Net block April 01, 2016</v>
      </c>
      <c r="E78" s="617" t="s">
        <v>859</v>
      </c>
      <c r="F78" s="745" t="str">
        <f>F6</f>
        <v>Figures as per Ind As As At April 01, 2016</v>
      </c>
    </row>
    <row r="79" spans="1:6" ht="15.75">
      <c r="B79" s="1000"/>
      <c r="C79" s="1001"/>
      <c r="D79" s="624"/>
      <c r="E79" s="334"/>
      <c r="F79" s="283"/>
    </row>
    <row r="80" spans="1:6" ht="15.75">
      <c r="B80" s="979" t="s">
        <v>889</v>
      </c>
      <c r="C80" s="981"/>
      <c r="D80" s="625">
        <v>0</v>
      </c>
      <c r="E80" s="292">
        <v>0</v>
      </c>
      <c r="F80" s="301">
        <f>D80+E80</f>
        <v>0</v>
      </c>
    </row>
    <row r="81" spans="1:6" ht="15.75">
      <c r="B81" s="979" t="s">
        <v>890</v>
      </c>
      <c r="C81" s="981"/>
      <c r="D81" s="620"/>
      <c r="E81" s="292"/>
      <c r="F81" s="301">
        <f>D81+E81</f>
        <v>0</v>
      </c>
    </row>
    <row r="82" spans="1:6" ht="15.75">
      <c r="B82" s="979" t="s">
        <v>891</v>
      </c>
      <c r="C82" s="981"/>
      <c r="D82" s="620"/>
      <c r="E82" s="292"/>
      <c r="F82" s="301">
        <f>D82+E82</f>
        <v>0</v>
      </c>
    </row>
    <row r="83" spans="1:6" ht="15.75">
      <c r="B83" s="979" t="s">
        <v>892</v>
      </c>
      <c r="C83" s="981"/>
      <c r="D83" s="620"/>
      <c r="E83" s="292"/>
      <c r="F83" s="301">
        <f>D83+E83</f>
        <v>0</v>
      </c>
    </row>
    <row r="84" spans="1:6" ht="15.75">
      <c r="B84" s="1002" t="s">
        <v>11</v>
      </c>
      <c r="C84" s="1002"/>
      <c r="D84" s="457">
        <f>SUM(D80:D83)</f>
        <v>0</v>
      </c>
      <c r="E84" s="457">
        <f>SUM(E80:E83)</f>
        <v>0</v>
      </c>
      <c r="F84" s="457">
        <f>SUM(F80:F83)</f>
        <v>0</v>
      </c>
    </row>
    <row r="85" spans="1:6" ht="15.75">
      <c r="B85" s="520"/>
      <c r="C85" s="520"/>
      <c r="D85" s="520"/>
      <c r="E85" s="520"/>
      <c r="F85" s="520"/>
    </row>
    <row r="86" spans="1:6" ht="15.75" hidden="1" customHeight="1">
      <c r="B86" s="1003" t="s">
        <v>893</v>
      </c>
      <c r="C86" s="1004"/>
      <c r="D86" s="1004"/>
      <c r="E86" s="1004"/>
      <c r="F86" s="1004"/>
    </row>
    <row r="87" spans="1:6" ht="15.75" hidden="1">
      <c r="B87" s="1003" t="s">
        <v>894</v>
      </c>
      <c r="C87" s="1003"/>
      <c r="D87" s="1003"/>
      <c r="E87" s="1003"/>
      <c r="F87" s="1003"/>
    </row>
    <row r="88" spans="1:6" ht="133.5" hidden="1" customHeight="1">
      <c r="B88" s="996" t="s">
        <v>1155</v>
      </c>
      <c r="C88" s="996"/>
      <c r="D88" s="996"/>
      <c r="E88" s="996"/>
      <c r="F88" s="996"/>
    </row>
    <row r="89" spans="1:6" ht="15.75">
      <c r="B89" s="268"/>
      <c r="C89" s="558"/>
      <c r="D89" s="558"/>
      <c r="E89" s="558"/>
      <c r="F89" s="520"/>
    </row>
    <row r="90" spans="1:6" ht="15.75">
      <c r="A90" s="621">
        <f>A76+1</f>
        <v>7</v>
      </c>
      <c r="B90" s="269" t="s">
        <v>896</v>
      </c>
      <c r="C90" s="520"/>
      <c r="D90" s="520"/>
      <c r="E90" s="520"/>
      <c r="F90" s="520"/>
    </row>
    <row r="91" spans="1:6" ht="15.75">
      <c r="B91" s="601"/>
      <c r="C91" s="520"/>
      <c r="D91" s="520"/>
      <c r="E91" s="520"/>
      <c r="F91" s="520"/>
    </row>
    <row r="92" spans="1:6" s="628" customFormat="1" ht="31.5">
      <c r="A92" s="627"/>
      <c r="B92" s="273" t="s">
        <v>0</v>
      </c>
      <c r="C92" s="616" t="s">
        <v>857</v>
      </c>
      <c r="D92" s="616" t="s">
        <v>1153</v>
      </c>
      <c r="E92" s="617" t="s">
        <v>897</v>
      </c>
      <c r="F92" s="618" t="s">
        <v>1154</v>
      </c>
    </row>
    <row r="93" spans="1:6" ht="15.75">
      <c r="B93" s="629"/>
      <c r="C93" s="334"/>
      <c r="D93" s="334"/>
      <c r="E93" s="334"/>
      <c r="F93" s="334"/>
    </row>
    <row r="94" spans="1:6" ht="15.75">
      <c r="B94" s="333" t="s">
        <v>898</v>
      </c>
      <c r="C94" s="277">
        <v>0</v>
      </c>
      <c r="D94" s="277"/>
      <c r="E94" s="277"/>
      <c r="F94" s="277"/>
    </row>
    <row r="95" spans="1:6" ht="31.5">
      <c r="B95" s="590" t="s">
        <v>899</v>
      </c>
      <c r="C95" s="277">
        <v>0</v>
      </c>
      <c r="D95" s="277">
        <f>C94+C95</f>
        <v>0</v>
      </c>
      <c r="E95" s="277">
        <v>0</v>
      </c>
      <c r="F95" s="277">
        <f>D95+E95</f>
        <v>0</v>
      </c>
    </row>
    <row r="96" spans="1:6" ht="15.75">
      <c r="B96" s="631" t="s">
        <v>11</v>
      </c>
      <c r="C96" s="746"/>
      <c r="D96" s="457"/>
      <c r="E96" s="600"/>
      <c r="F96" s="600"/>
    </row>
    <row r="97" spans="1:8" ht="15.75">
      <c r="B97" s="633"/>
      <c r="C97" s="634"/>
      <c r="D97" s="634"/>
      <c r="E97" s="634"/>
      <c r="F97" s="634"/>
    </row>
    <row r="98" spans="1:8" ht="15.75">
      <c r="B98" s="601"/>
      <c r="C98" s="520"/>
      <c r="D98" s="520"/>
      <c r="E98" s="520"/>
      <c r="F98" s="520"/>
    </row>
    <row r="100" spans="1:8" ht="15.75">
      <c r="A100" s="584" t="s">
        <v>852</v>
      </c>
      <c r="B100" s="584"/>
      <c r="C100" s="585" t="s">
        <v>853</v>
      </c>
      <c r="D100" s="585"/>
      <c r="E100" s="585" t="s">
        <v>854</v>
      </c>
    </row>
    <row r="101" spans="1:8" ht="40.5" customHeight="1"/>
    <row r="102" spans="1:8" hidden="1"/>
    <row r="103" spans="1:8" ht="12.75" customHeight="1"/>
    <row r="104" spans="1:8" s="586" customFormat="1" ht="23.25" customHeight="1">
      <c r="B104"/>
      <c r="C104"/>
      <c r="D104"/>
      <c r="E104"/>
      <c r="F104"/>
      <c r="G104"/>
      <c r="H104"/>
    </row>
    <row r="105" spans="1:8" s="586" customFormat="1" ht="12.75" customHeight="1">
      <c r="B105"/>
      <c r="C105"/>
      <c r="D105"/>
      <c r="E105"/>
      <c r="F105"/>
      <c r="G105"/>
      <c r="H105"/>
    </row>
    <row r="106" spans="1:8" s="586" customFormat="1" ht="45.75" customHeight="1">
      <c r="B106"/>
      <c r="C106"/>
      <c r="D106"/>
      <c r="E106"/>
      <c r="F106"/>
      <c r="G106"/>
      <c r="H106"/>
    </row>
    <row r="107" spans="1:8" s="586" customFormat="1" ht="15.75" customHeight="1">
      <c r="B107"/>
      <c r="C107"/>
      <c r="D107"/>
      <c r="E107"/>
      <c r="F107"/>
      <c r="G107"/>
      <c r="H107"/>
    </row>
    <row r="108" spans="1:8" s="586" customFormat="1" ht="31.5" customHeight="1">
      <c r="B108"/>
      <c r="C108"/>
      <c r="D108"/>
      <c r="E108"/>
      <c r="F108"/>
      <c r="G108"/>
      <c r="H108"/>
    </row>
    <row r="109" spans="1:8" s="586" customFormat="1" ht="49.5" customHeight="1">
      <c r="B109"/>
      <c r="C109"/>
      <c r="D109"/>
      <c r="E109"/>
      <c r="F109"/>
      <c r="G109"/>
      <c r="H109"/>
    </row>
    <row r="113" spans="2:8" s="586" customFormat="1" ht="15.75" customHeight="1">
      <c r="B113"/>
      <c r="C113"/>
      <c r="D113"/>
      <c r="E113"/>
      <c r="F113"/>
      <c r="G113"/>
      <c r="H113"/>
    </row>
    <row r="114" spans="2:8" s="586" customFormat="1" ht="15.75" customHeight="1">
      <c r="B114"/>
      <c r="C114"/>
      <c r="D114"/>
      <c r="E114"/>
      <c r="F114"/>
      <c r="G114"/>
      <c r="H114"/>
    </row>
    <row r="115" spans="2:8" s="586" customFormat="1" ht="15.75" customHeight="1">
      <c r="B115"/>
      <c r="C115"/>
      <c r="D115"/>
      <c r="E115"/>
      <c r="F115"/>
      <c r="G115"/>
      <c r="H115"/>
    </row>
    <row r="116" spans="2:8" s="586" customFormat="1" ht="15.75" customHeight="1">
      <c r="B116"/>
      <c r="C116"/>
      <c r="D116"/>
      <c r="E116"/>
      <c r="F116"/>
      <c r="G116"/>
      <c r="H116"/>
    </row>
  </sheetData>
  <mergeCells count="12">
    <mergeCell ref="B88:F88"/>
    <mergeCell ref="B50:C50"/>
    <mergeCell ref="B74:C74"/>
    <mergeCell ref="B78:C78"/>
    <mergeCell ref="B79:C79"/>
    <mergeCell ref="B80:C80"/>
    <mergeCell ref="B81:C81"/>
    <mergeCell ref="B82:C82"/>
    <mergeCell ref="B83:C83"/>
    <mergeCell ref="B84:C84"/>
    <mergeCell ref="B86:F86"/>
    <mergeCell ref="B87:F87"/>
  </mergeCells>
  <pageMargins left="0.7" right="0.7" top="0.75" bottom="0.75" header="0.3" footer="0.3"/>
  <pageSetup paperSize="9" scale="66" orientation="portrait" copies="2" r:id="rId1"/>
  <headerFooter>
    <oddFooter>Page &amp;P</oddFooter>
  </headerFooter>
  <rowBreaks count="1" manualBreakCount="1">
    <brk id="59"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H774"/>
  <sheetViews>
    <sheetView view="pageBreakPreview" topLeftCell="A256" zoomScaleSheetLayoutView="100" workbookViewId="0">
      <selection activeCell="B74" sqref="B74:I74"/>
    </sheetView>
  </sheetViews>
  <sheetFormatPr defaultRowHeight="15.75"/>
  <cols>
    <col min="1" max="1" width="7.42578125" style="265" customWidth="1"/>
    <col min="2" max="2" width="66" style="268" customWidth="1"/>
    <col min="3" max="3" width="24.7109375" style="267" customWidth="1"/>
    <col min="4" max="4" width="20.85546875" style="267" bestFit="1" customWidth="1"/>
    <col min="5" max="5" width="23.42578125" style="268" customWidth="1"/>
    <col min="6" max="16384" width="9.140625" style="268"/>
  </cols>
  <sheetData>
    <row r="1" spans="1:5" ht="16.5">
      <c r="B1" s="266" t="s">
        <v>504</v>
      </c>
    </row>
    <row r="2" spans="1:5">
      <c r="B2" s="269" t="s">
        <v>505</v>
      </c>
      <c r="C2" s="268"/>
      <c r="D2" s="268"/>
    </row>
    <row r="3" spans="1:5">
      <c r="B3" s="270" t="str">
        <f>'[64]BS 04.16'!A3</f>
        <v>Branch/Division _______________</v>
      </c>
      <c r="C3" s="268"/>
      <c r="D3" s="268"/>
    </row>
    <row r="4" spans="1:5">
      <c r="A4" s="265">
        <f>'[64]PPE 04.16'!A114+1</f>
        <v>8</v>
      </c>
      <c r="B4" s="271" t="s">
        <v>506</v>
      </c>
      <c r="C4" s="268"/>
      <c r="D4" s="268"/>
      <c r="E4" s="272" t="str">
        <f>'[65]Impact-PPE'!F4</f>
        <v>(Amount Rupees)</v>
      </c>
    </row>
    <row r="5" spans="1:5" s="269" customFormat="1" ht="47.25">
      <c r="A5" s="265"/>
      <c r="B5" s="273" t="s">
        <v>0</v>
      </c>
      <c r="C5" s="274" t="s">
        <v>507</v>
      </c>
      <c r="D5" s="275" t="s">
        <v>46</v>
      </c>
      <c r="E5" s="274" t="s">
        <v>508</v>
      </c>
    </row>
    <row r="6" spans="1:5">
      <c r="B6" s="276"/>
      <c r="C6" s="277"/>
      <c r="D6" s="278"/>
      <c r="E6" s="279"/>
    </row>
    <row r="7" spans="1:5">
      <c r="B7" s="280" t="s">
        <v>509</v>
      </c>
      <c r="C7" s="281"/>
      <c r="D7" s="282"/>
      <c r="E7" s="283"/>
    </row>
    <row r="8" spans="1:5">
      <c r="B8" s="284"/>
      <c r="C8" s="281"/>
      <c r="D8" s="282"/>
      <c r="E8" s="283"/>
    </row>
    <row r="9" spans="1:5">
      <c r="B9" s="280" t="s">
        <v>510</v>
      </c>
      <c r="C9" s="285"/>
      <c r="D9" s="286"/>
      <c r="E9" s="287"/>
    </row>
    <row r="10" spans="1:5">
      <c r="B10" s="284"/>
      <c r="C10" s="281"/>
      <c r="D10" s="286"/>
      <c r="E10" s="288"/>
    </row>
    <row r="11" spans="1:5">
      <c r="B11" s="280" t="s">
        <v>511</v>
      </c>
      <c r="C11" s="281"/>
      <c r="D11" s="289"/>
      <c r="E11" s="290"/>
    </row>
    <row r="12" spans="1:5">
      <c r="B12" s="284"/>
      <c r="C12" s="281"/>
      <c r="D12" s="289"/>
      <c r="E12" s="290"/>
    </row>
    <row r="13" spans="1:5">
      <c r="B13" s="284" t="s">
        <v>512</v>
      </c>
      <c r="C13" s="281"/>
      <c r="D13" s="289"/>
      <c r="E13" s="290"/>
    </row>
    <row r="14" spans="1:5">
      <c r="B14" s="284"/>
      <c r="C14" s="281"/>
      <c r="D14" s="289"/>
      <c r="E14" s="290"/>
    </row>
    <row r="15" spans="1:5" ht="31.5">
      <c r="B15" s="291" t="s">
        <v>513</v>
      </c>
      <c r="C15" s="292"/>
      <c r="D15" s="293"/>
      <c r="E15" s="288"/>
    </row>
    <row r="16" spans="1:5">
      <c r="B16" s="291"/>
      <c r="C16" s="292"/>
      <c r="D16" s="293"/>
      <c r="E16" s="288"/>
    </row>
    <row r="17" spans="2:5" ht="31.5">
      <c r="B17" s="284" t="s">
        <v>514</v>
      </c>
      <c r="C17" s="292"/>
      <c r="D17" s="293"/>
      <c r="E17" s="288"/>
    </row>
    <row r="18" spans="2:5" ht="31.5">
      <c r="B18" s="291" t="s">
        <v>513</v>
      </c>
      <c r="C18" s="294"/>
      <c r="D18" s="295"/>
      <c r="E18" s="295"/>
    </row>
    <row r="19" spans="2:5">
      <c r="B19" s="284"/>
      <c r="C19" s="292"/>
      <c r="D19" s="296"/>
      <c r="E19" s="296"/>
    </row>
    <row r="20" spans="2:5">
      <c r="B20" s="284"/>
      <c r="C20" s="281"/>
      <c r="D20" s="297"/>
      <c r="E20" s="290"/>
    </row>
    <row r="21" spans="2:5">
      <c r="B21" s="284" t="s">
        <v>515</v>
      </c>
      <c r="C21" s="281"/>
      <c r="D21" s="297"/>
      <c r="E21" s="290"/>
    </row>
    <row r="22" spans="2:5">
      <c r="B22" s="284"/>
      <c r="C22" s="281"/>
      <c r="D22" s="297"/>
      <c r="E22" s="290"/>
    </row>
    <row r="23" spans="2:5" ht="31.5">
      <c r="B23" s="291" t="s">
        <v>513</v>
      </c>
      <c r="C23" s="281"/>
      <c r="D23" s="298"/>
      <c r="E23" s="288"/>
    </row>
    <row r="24" spans="2:5">
      <c r="B24" s="284"/>
      <c r="C24" s="281"/>
      <c r="D24" s="297"/>
      <c r="E24" s="290"/>
    </row>
    <row r="25" spans="2:5" ht="31.5">
      <c r="B25" s="291" t="s">
        <v>513</v>
      </c>
      <c r="C25" s="281"/>
      <c r="D25" s="297"/>
      <c r="E25" s="290"/>
    </row>
    <row r="26" spans="2:5">
      <c r="B26" s="284" t="s">
        <v>516</v>
      </c>
      <c r="C26" s="294"/>
      <c r="D26" s="299"/>
      <c r="E26" s="300"/>
    </row>
    <row r="27" spans="2:5">
      <c r="B27" s="284"/>
      <c r="C27" s="281"/>
      <c r="D27" s="281"/>
      <c r="E27" s="301"/>
    </row>
    <row r="28" spans="2:5">
      <c r="B28" s="284"/>
      <c r="C28" s="281"/>
      <c r="D28" s="289"/>
      <c r="E28" s="283"/>
    </row>
    <row r="29" spans="2:5">
      <c r="B29" s="284" t="s">
        <v>517</v>
      </c>
      <c r="C29" s="281"/>
      <c r="D29" s="289"/>
      <c r="E29" s="283"/>
    </row>
    <row r="30" spans="2:5" ht="31.5">
      <c r="B30" s="291" t="s">
        <v>518</v>
      </c>
      <c r="C30" s="281"/>
      <c r="D30" s="289"/>
      <c r="E30" s="301"/>
    </row>
    <row r="31" spans="2:5" ht="43.5" customHeight="1">
      <c r="B31" s="291" t="s">
        <v>519</v>
      </c>
      <c r="C31" s="281"/>
      <c r="D31" s="289"/>
      <c r="E31" s="301"/>
    </row>
    <row r="32" spans="2:5" ht="34.5" customHeight="1">
      <c r="B32" s="291" t="s">
        <v>520</v>
      </c>
      <c r="C32" s="281"/>
      <c r="D32" s="289"/>
      <c r="E32" s="301"/>
    </row>
    <row r="33" spans="1:5" ht="31.5">
      <c r="B33" s="291" t="s">
        <v>521</v>
      </c>
      <c r="C33" s="281"/>
      <c r="D33" s="289"/>
      <c r="E33" s="301"/>
    </row>
    <row r="34" spans="1:5" ht="63" customHeight="1">
      <c r="B34" s="291" t="s">
        <v>522</v>
      </c>
      <c r="C34" s="294"/>
      <c r="D34" s="302"/>
      <c r="E34" s="303"/>
    </row>
    <row r="35" spans="1:5">
      <c r="B35" s="284"/>
      <c r="C35" s="281"/>
      <c r="D35" s="281"/>
      <c r="E35" s="281"/>
    </row>
    <row r="36" spans="1:5">
      <c r="B36" s="284" t="s">
        <v>523</v>
      </c>
      <c r="C36" s="281"/>
      <c r="D36" s="289"/>
      <c r="E36" s="283"/>
    </row>
    <row r="37" spans="1:5">
      <c r="B37" s="284" t="s">
        <v>524</v>
      </c>
      <c r="C37" s="281"/>
      <c r="D37" s="289"/>
      <c r="E37" s="283"/>
    </row>
    <row r="38" spans="1:5">
      <c r="B38" s="284" t="s">
        <v>525</v>
      </c>
      <c r="C38" s="281"/>
      <c r="D38" s="289"/>
      <c r="E38" s="301"/>
    </row>
    <row r="39" spans="1:5">
      <c r="B39" s="284" t="s">
        <v>526</v>
      </c>
      <c r="C39" s="294"/>
      <c r="D39" s="294"/>
      <c r="E39" s="303"/>
    </row>
    <row r="40" spans="1:5">
      <c r="B40" s="284"/>
      <c r="C40" s="292"/>
      <c r="D40" s="289"/>
      <c r="E40" s="301"/>
    </row>
    <row r="41" spans="1:5">
      <c r="B41" s="304" t="s">
        <v>11</v>
      </c>
      <c r="C41" s="305"/>
      <c r="D41" s="305"/>
      <c r="E41" s="305"/>
    </row>
    <row r="42" spans="1:5">
      <c r="B42" s="306" t="s">
        <v>527</v>
      </c>
      <c r="C42" s="307"/>
      <c r="D42" s="308"/>
      <c r="E42" s="309"/>
    </row>
    <row r="43" spans="1:5">
      <c r="B43" s="284" t="s">
        <v>525</v>
      </c>
      <c r="C43" s="310"/>
      <c r="D43" s="281"/>
      <c r="E43" s="311"/>
    </row>
    <row r="44" spans="1:5">
      <c r="B44" s="284" t="s">
        <v>526</v>
      </c>
      <c r="C44" s="310"/>
      <c r="D44" s="281"/>
      <c r="E44" s="311"/>
    </row>
    <row r="45" spans="1:5">
      <c r="B45" s="310"/>
      <c r="C45" s="310"/>
      <c r="D45" s="281"/>
      <c r="E45" s="311"/>
    </row>
    <row r="46" spans="1:5">
      <c r="B46" s="304" t="s">
        <v>11</v>
      </c>
      <c r="C46" s="312"/>
      <c r="D46" s="313"/>
      <c r="E46" s="314"/>
    </row>
    <row r="47" spans="1:5">
      <c r="B47" s="315"/>
      <c r="C47" s="315"/>
      <c r="D47" s="316"/>
      <c r="E47" s="317"/>
    </row>
    <row r="48" spans="1:5">
      <c r="A48" s="318"/>
      <c r="B48" s="269" t="s">
        <v>528</v>
      </c>
    </row>
    <row r="49" spans="1:5">
      <c r="A49" s="318"/>
    </row>
    <row r="50" spans="1:5" ht="31.5">
      <c r="A50" s="268"/>
      <c r="B50" s="319" t="s">
        <v>529</v>
      </c>
      <c r="C50" s="320" t="s">
        <v>530</v>
      </c>
      <c r="D50" s="320" t="s">
        <v>531</v>
      </c>
      <c r="E50" s="320" t="s">
        <v>532</v>
      </c>
    </row>
    <row r="51" spans="1:5">
      <c r="A51" s="268"/>
      <c r="B51" s="321" t="s">
        <v>533</v>
      </c>
      <c r="C51" s="322"/>
      <c r="D51" s="322"/>
      <c r="E51" s="323"/>
    </row>
    <row r="52" spans="1:5">
      <c r="A52" s="318"/>
      <c r="B52" s="324"/>
      <c r="C52" s="324"/>
      <c r="D52" s="324"/>
      <c r="E52" s="324"/>
    </row>
    <row r="53" spans="1:5">
      <c r="A53" s="318"/>
      <c r="B53" s="325" t="s">
        <v>534</v>
      </c>
      <c r="C53" s="324"/>
      <c r="D53" s="324"/>
      <c r="E53" s="324"/>
    </row>
    <row r="54" spans="1:5" ht="31.5">
      <c r="A54" s="326"/>
      <c r="B54" s="319" t="s">
        <v>535</v>
      </c>
      <c r="C54" s="320" t="s">
        <v>530</v>
      </c>
      <c r="D54" s="320" t="s">
        <v>531</v>
      </c>
      <c r="E54" s="320" t="s">
        <v>532</v>
      </c>
    </row>
    <row r="55" spans="1:5">
      <c r="A55" s="326"/>
      <c r="B55" s="321" t="s">
        <v>536</v>
      </c>
      <c r="C55" s="321"/>
      <c r="D55" s="321"/>
      <c r="E55" s="327"/>
    </row>
    <row r="56" spans="1:5">
      <c r="A56" s="318"/>
      <c r="B56" s="324"/>
      <c r="C56" s="324"/>
      <c r="D56" s="324"/>
      <c r="E56" s="324"/>
    </row>
    <row r="57" spans="1:5">
      <c r="A57" s="318"/>
      <c r="B57" s="325" t="s">
        <v>537</v>
      </c>
      <c r="C57" s="324"/>
      <c r="D57" s="324"/>
      <c r="E57" s="324"/>
    </row>
    <row r="58" spans="1:5" ht="31.5">
      <c r="A58" s="326"/>
      <c r="B58" s="319" t="s">
        <v>538</v>
      </c>
      <c r="C58" s="320" t="s">
        <v>530</v>
      </c>
      <c r="D58" s="320" t="s">
        <v>531</v>
      </c>
      <c r="E58" s="320" t="s">
        <v>532</v>
      </c>
    </row>
    <row r="59" spans="1:5">
      <c r="A59" s="326"/>
      <c r="B59" s="321" t="s">
        <v>536</v>
      </c>
      <c r="C59" s="322"/>
      <c r="D59" s="322"/>
      <c r="E59" s="323"/>
    </row>
    <row r="60" spans="1:5">
      <c r="A60" s="326"/>
      <c r="B60" s="321" t="s">
        <v>536</v>
      </c>
      <c r="C60" s="321"/>
      <c r="D60" s="321"/>
      <c r="E60" s="328"/>
    </row>
    <row r="61" spans="1:5">
      <c r="A61" s="326"/>
      <c r="B61" s="321" t="s">
        <v>536</v>
      </c>
      <c r="C61" s="329"/>
      <c r="D61" s="321"/>
      <c r="E61" s="328"/>
    </row>
    <row r="62" spans="1:5">
      <c r="A62" s="326"/>
      <c r="B62" s="321" t="s">
        <v>536</v>
      </c>
      <c r="C62" s="321"/>
      <c r="D62" s="321"/>
      <c r="E62" s="328"/>
    </row>
    <row r="63" spans="1:5">
      <c r="A63" s="318"/>
      <c r="B63" s="324"/>
      <c r="C63" s="324"/>
      <c r="D63" s="324"/>
    </row>
    <row r="64" spans="1:5">
      <c r="A64" s="330">
        <f>A4+1</f>
        <v>9</v>
      </c>
      <c r="B64" s="271" t="s">
        <v>539</v>
      </c>
    </row>
    <row r="65" spans="1:5">
      <c r="B65" s="271"/>
      <c r="D65" s="268"/>
      <c r="E65" s="272"/>
    </row>
    <row r="66" spans="1:5" s="269" customFormat="1" ht="47.25">
      <c r="A66" s="265"/>
      <c r="B66" s="261" t="s">
        <v>0</v>
      </c>
      <c r="C66" s="331" t="str">
        <f>C5</f>
        <v>Figures as per IGAAP Period Ended
 March 31, 2017</v>
      </c>
      <c r="D66" s="275" t="s">
        <v>46</v>
      </c>
      <c r="E66" s="332" t="str">
        <f>E5</f>
        <v>Figures as per Ind AS Period Ended
 March 31, 2017</v>
      </c>
    </row>
    <row r="67" spans="1:5">
      <c r="B67" s="333"/>
      <c r="C67" s="334"/>
      <c r="D67" s="278"/>
      <c r="E67" s="335"/>
    </row>
    <row r="68" spans="1:5">
      <c r="B68" s="336" t="s">
        <v>540</v>
      </c>
      <c r="C68" s="337"/>
      <c r="D68" s="278"/>
      <c r="E68" s="335"/>
    </row>
    <row r="69" spans="1:5">
      <c r="B69" s="338" t="s">
        <v>541</v>
      </c>
      <c r="C69" s="339"/>
      <c r="D69" s="278"/>
      <c r="E69" s="335"/>
    </row>
    <row r="70" spans="1:5">
      <c r="B70" s="338" t="s">
        <v>542</v>
      </c>
      <c r="C70" s="339"/>
      <c r="D70" s="278"/>
      <c r="E70" s="335"/>
    </row>
    <row r="71" spans="1:5">
      <c r="B71" s="338" t="s">
        <v>543</v>
      </c>
      <c r="C71" s="339"/>
      <c r="D71" s="278"/>
      <c r="E71" s="335"/>
    </row>
    <row r="72" spans="1:5">
      <c r="B72" s="340" t="s">
        <v>544</v>
      </c>
      <c r="C72" s="341"/>
      <c r="D72" s="342"/>
      <c r="E72" s="343"/>
    </row>
    <row r="73" spans="1:5">
      <c r="B73" s="338" t="s">
        <v>545</v>
      </c>
      <c r="C73" s="339"/>
      <c r="D73" s="278"/>
      <c r="E73" s="335"/>
    </row>
    <row r="74" spans="1:5">
      <c r="B74" s="344" t="s">
        <v>546</v>
      </c>
      <c r="C74" s="345"/>
      <c r="D74" s="345"/>
      <c r="E74" s="345"/>
    </row>
    <row r="75" spans="1:5">
      <c r="B75" s="346"/>
      <c r="C75" s="277"/>
      <c r="D75" s="278"/>
      <c r="E75" s="335"/>
    </row>
    <row r="76" spans="1:5">
      <c r="B76" s="347" t="s">
        <v>547</v>
      </c>
      <c r="C76" s="290"/>
      <c r="D76" s="293"/>
      <c r="E76" s="290"/>
    </row>
    <row r="77" spans="1:5">
      <c r="B77" s="348" t="s">
        <v>541</v>
      </c>
      <c r="C77" s="288"/>
      <c r="D77" s="293"/>
      <c r="E77" s="290"/>
    </row>
    <row r="78" spans="1:5">
      <c r="B78" s="348" t="s">
        <v>542</v>
      </c>
      <c r="C78" s="288"/>
      <c r="D78" s="288"/>
      <c r="E78" s="349"/>
    </row>
    <row r="79" spans="1:5">
      <c r="B79" s="348" t="s">
        <v>548</v>
      </c>
      <c r="C79" s="295"/>
      <c r="D79" s="295"/>
      <c r="E79" s="349"/>
    </row>
    <row r="80" spans="1:5">
      <c r="B80" s="350" t="s">
        <v>544</v>
      </c>
      <c r="C80" s="288"/>
      <c r="D80" s="288"/>
      <c r="E80" s="351"/>
    </row>
    <row r="81" spans="1:5">
      <c r="B81" s="339" t="s">
        <v>545</v>
      </c>
      <c r="C81" s="295"/>
      <c r="D81" s="295"/>
      <c r="E81" s="352"/>
    </row>
    <row r="82" spans="1:5">
      <c r="B82" s="344" t="s">
        <v>549</v>
      </c>
      <c r="C82" s="345"/>
      <c r="D82" s="345"/>
      <c r="E82" s="345"/>
    </row>
    <row r="83" spans="1:5">
      <c r="B83" s="348"/>
      <c r="C83" s="288"/>
      <c r="D83" s="293"/>
      <c r="E83" s="349"/>
    </row>
    <row r="84" spans="1:5">
      <c r="B84" s="312" t="s">
        <v>550</v>
      </c>
      <c r="C84" s="353"/>
      <c r="D84" s="353"/>
      <c r="E84" s="353"/>
    </row>
    <row r="85" spans="1:5">
      <c r="A85" s="318"/>
      <c r="B85" s="354"/>
      <c r="C85" s="355"/>
      <c r="D85" s="355"/>
      <c r="E85" s="356"/>
    </row>
    <row r="86" spans="1:5" ht="15.75" customHeight="1">
      <c r="A86" s="318"/>
      <c r="B86" s="988" t="s">
        <v>551</v>
      </c>
      <c r="C86" s="989"/>
      <c r="D86" s="989"/>
      <c r="E86" s="990"/>
    </row>
    <row r="87" spans="1:5">
      <c r="B87" s="357" t="s">
        <v>552</v>
      </c>
      <c r="C87" s="316"/>
      <c r="D87" s="316"/>
      <c r="E87" s="283"/>
    </row>
    <row r="88" spans="1:5">
      <c r="B88" s="358"/>
      <c r="C88" s="359"/>
      <c r="D88" s="360"/>
      <c r="E88" s="361" t="str">
        <f>E463</f>
        <v>(Amount in Rs.)</v>
      </c>
    </row>
    <row r="89" spans="1:5" s="269" customFormat="1" ht="47.25">
      <c r="A89" s="265"/>
      <c r="B89" s="362" t="s">
        <v>0</v>
      </c>
      <c r="C89" s="332" t="str">
        <f>C464</f>
        <v>Figures as per IGAAP Period Ended
 March 31, 2017</v>
      </c>
      <c r="D89" s="363" t="s">
        <v>46</v>
      </c>
      <c r="E89" s="332" t="str">
        <f>E66</f>
        <v>Figures as per Ind AS Period Ended
 March 31, 2017</v>
      </c>
    </row>
    <row r="90" spans="1:5">
      <c r="B90" s="364"/>
      <c r="C90" s="365"/>
      <c r="D90" s="366"/>
      <c r="E90" s="290"/>
    </row>
    <row r="91" spans="1:5">
      <c r="B91" s="336" t="s">
        <v>540</v>
      </c>
      <c r="C91" s="337"/>
      <c r="D91" s="278"/>
      <c r="E91" s="335"/>
    </row>
    <row r="92" spans="1:5">
      <c r="B92" s="338" t="s">
        <v>541</v>
      </c>
      <c r="C92" s="339"/>
      <c r="D92" s="278"/>
      <c r="E92" s="335"/>
    </row>
    <row r="93" spans="1:5">
      <c r="B93" s="338" t="s">
        <v>542</v>
      </c>
      <c r="C93" s="339"/>
      <c r="D93" s="278"/>
      <c r="E93" s="335"/>
    </row>
    <row r="94" spans="1:5">
      <c r="B94" s="338" t="s">
        <v>543</v>
      </c>
      <c r="C94" s="339"/>
      <c r="D94" s="278"/>
      <c r="E94" s="335"/>
    </row>
    <row r="95" spans="1:5">
      <c r="B95" s="340" t="s">
        <v>544</v>
      </c>
      <c r="C95" s="341"/>
      <c r="D95" s="342"/>
      <c r="E95" s="343"/>
    </row>
    <row r="96" spans="1:5">
      <c r="B96" s="338" t="s">
        <v>545</v>
      </c>
      <c r="C96" s="339"/>
      <c r="D96" s="278"/>
      <c r="E96" s="335"/>
    </row>
    <row r="97" spans="2:5">
      <c r="B97" s="344" t="s">
        <v>546</v>
      </c>
      <c r="C97" s="345"/>
      <c r="D97" s="345"/>
      <c r="E97" s="345"/>
    </row>
    <row r="98" spans="2:5">
      <c r="B98" s="367"/>
      <c r="C98" s="368"/>
      <c r="D98" s="285"/>
      <c r="E98" s="290"/>
    </row>
    <row r="99" spans="2:5" ht="31.5">
      <c r="B99" s="367" t="s">
        <v>553</v>
      </c>
      <c r="C99" s="288"/>
      <c r="D99" s="281"/>
      <c r="E99" s="290"/>
    </row>
    <row r="100" spans="2:5">
      <c r="B100" s="348" t="s">
        <v>554</v>
      </c>
      <c r="C100" s="288"/>
      <c r="D100" s="281"/>
      <c r="E100" s="349"/>
    </row>
    <row r="101" spans="2:5">
      <c r="B101" s="348" t="s">
        <v>555</v>
      </c>
      <c r="C101" s="288"/>
      <c r="D101" s="281"/>
      <c r="E101" s="349"/>
    </row>
    <row r="102" spans="2:5">
      <c r="B102" s="348" t="s">
        <v>556</v>
      </c>
      <c r="C102" s="288"/>
      <c r="D102" s="294"/>
      <c r="E102" s="352"/>
    </row>
    <row r="103" spans="2:5">
      <c r="B103" s="369"/>
      <c r="C103" s="296"/>
      <c r="D103" s="281"/>
      <c r="E103" s="349"/>
    </row>
    <row r="104" spans="2:5">
      <c r="B104" s="369" t="s">
        <v>557</v>
      </c>
      <c r="C104" s="288"/>
      <c r="D104" s="281"/>
      <c r="E104" s="349"/>
    </row>
    <row r="105" spans="2:5">
      <c r="B105" s="344" t="s">
        <v>549</v>
      </c>
      <c r="C105" s="370"/>
      <c r="D105" s="313"/>
      <c r="E105" s="371"/>
    </row>
    <row r="106" spans="2:5">
      <c r="B106" s="369"/>
      <c r="C106" s="288"/>
      <c r="D106" s="281"/>
      <c r="E106" s="290"/>
    </row>
    <row r="107" spans="2:5">
      <c r="B107" s="372" t="s">
        <v>558</v>
      </c>
      <c r="C107" s="288"/>
      <c r="D107" s="281"/>
      <c r="E107" s="290"/>
    </row>
    <row r="108" spans="2:5">
      <c r="B108" s="339" t="s">
        <v>554</v>
      </c>
      <c r="C108" s="288"/>
      <c r="D108" s="281"/>
      <c r="E108" s="349"/>
    </row>
    <row r="109" spans="2:5">
      <c r="B109" s="339" t="s">
        <v>559</v>
      </c>
      <c r="C109" s="288"/>
      <c r="D109" s="281"/>
      <c r="E109" s="349"/>
    </row>
    <row r="110" spans="2:5">
      <c r="B110" s="339" t="s">
        <v>560</v>
      </c>
      <c r="C110" s="373"/>
      <c r="D110" s="294"/>
      <c r="E110" s="352"/>
    </row>
    <row r="111" spans="2:5">
      <c r="B111" s="369"/>
      <c r="C111" s="296"/>
      <c r="D111" s="281"/>
      <c r="E111" s="349"/>
    </row>
    <row r="112" spans="2:5">
      <c r="B112" s="369" t="s">
        <v>561</v>
      </c>
      <c r="C112" s="374"/>
      <c r="D112" s="294"/>
      <c r="E112" s="352"/>
    </row>
    <row r="113" spans="1:5">
      <c r="B113" s="344" t="s">
        <v>562</v>
      </c>
      <c r="C113" s="370"/>
      <c r="D113" s="313"/>
      <c r="E113" s="371"/>
    </row>
    <row r="114" spans="1:5">
      <c r="B114" s="375"/>
      <c r="C114" s="295"/>
      <c r="D114" s="281"/>
      <c r="E114" s="290"/>
    </row>
    <row r="115" spans="1:5">
      <c r="B115" s="344" t="s">
        <v>563</v>
      </c>
      <c r="C115" s="353"/>
      <c r="D115" s="353"/>
      <c r="E115" s="353"/>
    </row>
    <row r="116" spans="1:5" ht="15.75" customHeight="1">
      <c r="A116" s="318"/>
      <c r="B116" s="376"/>
      <c r="C116" s="376"/>
      <c r="D116" s="376"/>
      <c r="E116" s="376"/>
    </row>
    <row r="117" spans="1:5">
      <c r="A117" s="318">
        <v>10</v>
      </c>
      <c r="B117" s="377" t="s">
        <v>564</v>
      </c>
      <c r="C117" s="298"/>
      <c r="D117" s="316"/>
      <c r="E117" s="378"/>
    </row>
    <row r="118" spans="1:5" s="269" customFormat="1" ht="47.25">
      <c r="A118" s="318"/>
      <c r="B118" s="362" t="s">
        <v>0</v>
      </c>
      <c r="C118" s="332" t="str">
        <f>C66</f>
        <v>Figures as per IGAAP Period Ended
 March 31, 2017</v>
      </c>
      <c r="D118" s="275" t="s">
        <v>46</v>
      </c>
      <c r="E118" s="332" t="str">
        <f>E501</f>
        <v>Figures as per Ind AS Period Ended
 March 31, 2017</v>
      </c>
    </row>
    <row r="119" spans="1:5">
      <c r="A119" s="318"/>
      <c r="B119" s="379" t="s">
        <v>565</v>
      </c>
      <c r="C119" s="290"/>
      <c r="D119" s="293"/>
      <c r="E119" s="283"/>
    </row>
    <row r="120" spans="1:5">
      <c r="A120" s="318"/>
      <c r="B120" s="380" t="s">
        <v>566</v>
      </c>
      <c r="C120" s="281">
        <v>0</v>
      </c>
      <c r="D120" s="293">
        <v>0</v>
      </c>
      <c r="E120" s="381">
        <f>C120-D120</f>
        <v>0</v>
      </c>
    </row>
    <row r="121" spans="1:5">
      <c r="A121" s="318"/>
      <c r="B121" s="380" t="s">
        <v>567</v>
      </c>
      <c r="C121" s="288">
        <v>0</v>
      </c>
      <c r="D121" s="293">
        <v>0</v>
      </c>
      <c r="E121" s="381">
        <f>C121+D121</f>
        <v>0</v>
      </c>
    </row>
    <row r="122" spans="1:5">
      <c r="A122" s="318"/>
      <c r="B122" s="380" t="s">
        <v>568</v>
      </c>
      <c r="C122" s="281">
        <v>0</v>
      </c>
      <c r="D122" s="294">
        <v>0</v>
      </c>
      <c r="E122" s="352">
        <f>C122+D122</f>
        <v>0</v>
      </c>
    </row>
    <row r="123" spans="1:5">
      <c r="A123" s="318"/>
      <c r="B123" s="382" t="s">
        <v>544</v>
      </c>
      <c r="C123" s="296">
        <f>SUM(C120:C122)</f>
        <v>0</v>
      </c>
      <c r="D123" s="293">
        <f>SUM(D120:D122)</f>
        <v>0</v>
      </c>
      <c r="E123" s="301">
        <f>SUM(C123:D123)</f>
        <v>0</v>
      </c>
    </row>
    <row r="124" spans="1:5">
      <c r="A124" s="318"/>
      <c r="B124" s="380" t="s">
        <v>569</v>
      </c>
      <c r="C124" s="281">
        <v>0</v>
      </c>
      <c r="D124" s="293">
        <v>0</v>
      </c>
      <c r="E124" s="352">
        <f>C124+D124</f>
        <v>0</v>
      </c>
    </row>
    <row r="125" spans="1:5">
      <c r="A125" s="318"/>
      <c r="B125" s="383" t="s">
        <v>570</v>
      </c>
      <c r="C125" s="296">
        <f>+C123-C124</f>
        <v>0</v>
      </c>
      <c r="D125" s="296">
        <f>+D123-D124</f>
        <v>0</v>
      </c>
      <c r="E125" s="381">
        <f>C125+D125</f>
        <v>0</v>
      </c>
    </row>
    <row r="126" spans="1:5">
      <c r="A126" s="318"/>
      <c r="B126" s="384" t="s">
        <v>571</v>
      </c>
      <c r="C126" s="288"/>
      <c r="D126" s="293"/>
      <c r="E126" s="283"/>
    </row>
    <row r="127" spans="1:5">
      <c r="A127" s="318"/>
      <c r="B127" s="380" t="s">
        <v>572</v>
      </c>
      <c r="C127" s="281">
        <v>0</v>
      </c>
      <c r="D127" s="293">
        <v>0</v>
      </c>
      <c r="E127" s="381">
        <f t="shared" ref="E127:E132" si="0">C127+D127</f>
        <v>0</v>
      </c>
    </row>
    <row r="128" spans="1:5">
      <c r="A128" s="318"/>
      <c r="B128" s="380" t="s">
        <v>573</v>
      </c>
      <c r="C128" s="281">
        <v>0</v>
      </c>
      <c r="D128" s="293">
        <v>0</v>
      </c>
      <c r="E128" s="381">
        <f t="shared" si="0"/>
        <v>0</v>
      </c>
    </row>
    <row r="129" spans="1:5">
      <c r="A129" s="318"/>
      <c r="B129" s="380" t="s">
        <v>574</v>
      </c>
      <c r="C129" s="281">
        <v>0</v>
      </c>
      <c r="D129" s="293">
        <v>0</v>
      </c>
      <c r="E129" s="352">
        <f t="shared" si="0"/>
        <v>0</v>
      </c>
    </row>
    <row r="130" spans="1:5">
      <c r="A130" s="318"/>
      <c r="B130" s="382" t="s">
        <v>544</v>
      </c>
      <c r="C130" s="308">
        <f>SUM(C127:C129)</f>
        <v>0</v>
      </c>
      <c r="D130" s="308">
        <f>+D127+D128+D129</f>
        <v>0</v>
      </c>
      <c r="E130" s="381">
        <f t="shared" si="0"/>
        <v>0</v>
      </c>
    </row>
    <row r="131" spans="1:5">
      <c r="A131" s="318"/>
      <c r="B131" s="380" t="s">
        <v>575</v>
      </c>
      <c r="C131" s="281">
        <v>0</v>
      </c>
      <c r="D131" s="293">
        <v>0</v>
      </c>
      <c r="E131" s="352">
        <f t="shared" si="0"/>
        <v>0</v>
      </c>
    </row>
    <row r="132" spans="1:5">
      <c r="A132" s="318"/>
      <c r="B132" s="383" t="s">
        <v>576</v>
      </c>
      <c r="C132" s="296">
        <f>+C130-C131</f>
        <v>0</v>
      </c>
      <c r="D132" s="296">
        <v>0</v>
      </c>
      <c r="E132" s="381">
        <f t="shared" si="0"/>
        <v>0</v>
      </c>
    </row>
    <row r="133" spans="1:5">
      <c r="A133" s="318"/>
      <c r="B133" s="380"/>
      <c r="C133" s="288"/>
      <c r="D133" s="293"/>
      <c r="E133" s="283"/>
    </row>
    <row r="134" spans="1:5">
      <c r="A134" s="318"/>
      <c r="B134" s="384" t="s">
        <v>577</v>
      </c>
      <c r="C134" s="288"/>
      <c r="D134" s="293"/>
      <c r="E134" s="283"/>
    </row>
    <row r="135" spans="1:5">
      <c r="A135" s="318"/>
      <c r="B135" s="380" t="s">
        <v>578</v>
      </c>
      <c r="C135" s="373">
        <v>0</v>
      </c>
      <c r="D135" s="293">
        <f>-C135</f>
        <v>0</v>
      </c>
      <c r="E135" s="381">
        <f t="shared" ref="E135:E140" si="1">C135+D135</f>
        <v>0</v>
      </c>
    </row>
    <row r="136" spans="1:5">
      <c r="A136" s="318"/>
      <c r="B136" s="380" t="s">
        <v>579</v>
      </c>
      <c r="C136" s="288">
        <v>0</v>
      </c>
      <c r="D136" s="293">
        <v>0</v>
      </c>
      <c r="E136" s="381">
        <f t="shared" si="1"/>
        <v>0</v>
      </c>
    </row>
    <row r="137" spans="1:5">
      <c r="A137" s="318"/>
      <c r="B137" s="380" t="s">
        <v>580</v>
      </c>
      <c r="C137" s="373">
        <v>0</v>
      </c>
      <c r="D137" s="293">
        <v>0</v>
      </c>
      <c r="E137" s="352">
        <f t="shared" si="1"/>
        <v>0</v>
      </c>
    </row>
    <row r="138" spans="1:5">
      <c r="A138" s="318"/>
      <c r="B138" s="382" t="s">
        <v>544</v>
      </c>
      <c r="C138" s="296">
        <f>SUM(C135:C137)</f>
        <v>0</v>
      </c>
      <c r="D138" s="296">
        <f>SUM(D135:D137)</f>
        <v>0</v>
      </c>
      <c r="E138" s="381">
        <f t="shared" si="1"/>
        <v>0</v>
      </c>
    </row>
    <row r="139" spans="1:5">
      <c r="A139" s="318"/>
      <c r="B139" s="380" t="s">
        <v>575</v>
      </c>
      <c r="C139" s="373">
        <v>0</v>
      </c>
      <c r="D139" s="293">
        <v>0</v>
      </c>
      <c r="E139" s="352">
        <f t="shared" si="1"/>
        <v>0</v>
      </c>
    </row>
    <row r="140" spans="1:5">
      <c r="A140" s="318"/>
      <c r="B140" s="340" t="s">
        <v>581</v>
      </c>
      <c r="C140" s="385">
        <f>+C138-C139</f>
        <v>0</v>
      </c>
      <c r="D140" s="385">
        <f>+D138-D139</f>
        <v>0</v>
      </c>
      <c r="E140" s="386">
        <f t="shared" si="1"/>
        <v>0</v>
      </c>
    </row>
    <row r="141" spans="1:5">
      <c r="A141" s="318"/>
      <c r="B141" s="333"/>
      <c r="C141" s="277"/>
      <c r="D141" s="278"/>
      <c r="E141" s="278"/>
    </row>
    <row r="142" spans="1:5">
      <c r="A142" s="318"/>
      <c r="B142" s="333" t="s">
        <v>582</v>
      </c>
      <c r="C142" s="277"/>
      <c r="D142" s="278"/>
      <c r="E142" s="278"/>
    </row>
    <row r="143" spans="1:5">
      <c r="A143" s="318"/>
      <c r="B143" s="380" t="s">
        <v>578</v>
      </c>
      <c r="C143" s="373">
        <v>0</v>
      </c>
      <c r="D143" s="293">
        <v>0</v>
      </c>
      <c r="E143" s="381">
        <f t="shared" ref="E143:E148" si="2">C143+D143</f>
        <v>0</v>
      </c>
    </row>
    <row r="144" spans="1:5">
      <c r="A144" s="318"/>
      <c r="B144" s="380" t="s">
        <v>579</v>
      </c>
      <c r="C144" s="288">
        <v>0</v>
      </c>
      <c r="D144" s="293">
        <v>0</v>
      </c>
      <c r="E144" s="381">
        <f t="shared" si="2"/>
        <v>0</v>
      </c>
    </row>
    <row r="145" spans="1:5">
      <c r="A145" s="318"/>
      <c r="B145" s="380" t="s">
        <v>580</v>
      </c>
      <c r="C145" s="373">
        <v>0</v>
      </c>
      <c r="D145" s="293">
        <v>0</v>
      </c>
      <c r="E145" s="352">
        <f t="shared" si="2"/>
        <v>0</v>
      </c>
    </row>
    <row r="146" spans="1:5">
      <c r="A146" s="318"/>
      <c r="B146" s="382" t="s">
        <v>544</v>
      </c>
      <c r="C146" s="296">
        <f>SUM(C143:C145)</f>
        <v>0</v>
      </c>
      <c r="D146" s="296">
        <f>SUM(D143:D145)</f>
        <v>0</v>
      </c>
      <c r="E146" s="381">
        <f t="shared" si="2"/>
        <v>0</v>
      </c>
    </row>
    <row r="147" spans="1:5">
      <c r="A147" s="318"/>
      <c r="B147" s="380" t="s">
        <v>575</v>
      </c>
      <c r="C147" s="373">
        <v>0</v>
      </c>
      <c r="D147" s="293">
        <v>0</v>
      </c>
      <c r="E147" s="352">
        <f t="shared" si="2"/>
        <v>0</v>
      </c>
    </row>
    <row r="148" spans="1:5">
      <c r="A148" s="318"/>
      <c r="B148" s="340" t="s">
        <v>583</v>
      </c>
      <c r="C148" s="296">
        <v>0</v>
      </c>
      <c r="D148" s="308">
        <v>0</v>
      </c>
      <c r="E148" s="381">
        <f t="shared" si="2"/>
        <v>0</v>
      </c>
    </row>
    <row r="149" spans="1:5">
      <c r="A149" s="318"/>
      <c r="B149" s="380"/>
      <c r="C149" s="288"/>
      <c r="D149" s="293"/>
      <c r="E149" s="381"/>
    </row>
    <row r="150" spans="1:5">
      <c r="A150" s="318"/>
      <c r="B150" s="333" t="s">
        <v>584</v>
      </c>
      <c r="C150" s="277"/>
      <c r="D150" s="278"/>
      <c r="E150" s="278"/>
    </row>
    <row r="151" spans="1:5">
      <c r="A151" s="318"/>
      <c r="B151" s="380" t="s">
        <v>578</v>
      </c>
      <c r="C151" s="373">
        <v>0</v>
      </c>
      <c r="D151" s="373">
        <f>-C151</f>
        <v>0</v>
      </c>
      <c r="E151" s="381">
        <f t="shared" ref="E151:E156" si="3">C151+D151</f>
        <v>0</v>
      </c>
    </row>
    <row r="152" spans="1:5">
      <c r="A152" s="318"/>
      <c r="B152" s="380" t="s">
        <v>579</v>
      </c>
      <c r="C152" s="288">
        <v>0</v>
      </c>
      <c r="D152" s="288">
        <f>-C152</f>
        <v>0</v>
      </c>
      <c r="E152" s="381">
        <f t="shared" si="3"/>
        <v>0</v>
      </c>
    </row>
    <row r="153" spans="1:5">
      <c r="A153" s="318"/>
      <c r="B153" s="380" t="s">
        <v>580</v>
      </c>
      <c r="C153" s="373">
        <v>0</v>
      </c>
      <c r="D153" s="293">
        <v>0</v>
      </c>
      <c r="E153" s="352">
        <f t="shared" si="3"/>
        <v>0</v>
      </c>
    </row>
    <row r="154" spans="1:5">
      <c r="A154" s="318"/>
      <c r="B154" s="382" t="s">
        <v>544</v>
      </c>
      <c r="C154" s="296">
        <f>SUM(C151:C153)</f>
        <v>0</v>
      </c>
      <c r="D154" s="296">
        <f>SUM(D151:D153)</f>
        <v>0</v>
      </c>
      <c r="E154" s="381">
        <f t="shared" si="3"/>
        <v>0</v>
      </c>
    </row>
    <row r="155" spans="1:5">
      <c r="A155" s="318"/>
      <c r="B155" s="380" t="s">
        <v>575</v>
      </c>
      <c r="C155" s="373">
        <v>0</v>
      </c>
      <c r="D155" s="293">
        <v>0</v>
      </c>
      <c r="E155" s="352">
        <f t="shared" si="3"/>
        <v>0</v>
      </c>
    </row>
    <row r="156" spans="1:5">
      <c r="A156" s="318"/>
      <c r="B156" s="340" t="s">
        <v>585</v>
      </c>
      <c r="C156" s="296">
        <f>C154-C155</f>
        <v>0</v>
      </c>
      <c r="D156" s="308">
        <f>D154-D155</f>
        <v>0</v>
      </c>
      <c r="E156" s="381">
        <f t="shared" si="3"/>
        <v>0</v>
      </c>
    </row>
    <row r="157" spans="1:5">
      <c r="A157" s="318"/>
      <c r="B157" s="380"/>
      <c r="C157" s="288"/>
      <c r="D157" s="293"/>
      <c r="E157" s="381"/>
    </row>
    <row r="158" spans="1:5">
      <c r="A158" s="318"/>
      <c r="B158" s="333" t="s">
        <v>586</v>
      </c>
      <c r="C158" s="277"/>
      <c r="D158" s="278"/>
      <c r="E158" s="278"/>
    </row>
    <row r="159" spans="1:5">
      <c r="A159" s="318"/>
      <c r="B159" s="380" t="s">
        <v>578</v>
      </c>
      <c r="C159" s="373">
        <v>0</v>
      </c>
      <c r="D159" s="293">
        <f>-C159</f>
        <v>0</v>
      </c>
      <c r="E159" s="381">
        <f t="shared" ref="E159:E164" si="4">C159+D159</f>
        <v>0</v>
      </c>
    </row>
    <row r="160" spans="1:5">
      <c r="A160" s="318"/>
      <c r="B160" s="380" t="s">
        <v>579</v>
      </c>
      <c r="C160" s="288">
        <v>0</v>
      </c>
      <c r="D160" s="293">
        <v>0</v>
      </c>
      <c r="E160" s="381">
        <f t="shared" si="4"/>
        <v>0</v>
      </c>
    </row>
    <row r="161" spans="1:5">
      <c r="A161" s="318"/>
      <c r="B161" s="380" t="s">
        <v>580</v>
      </c>
      <c r="C161" s="373">
        <v>0</v>
      </c>
      <c r="D161" s="293">
        <v>0</v>
      </c>
      <c r="E161" s="352">
        <f t="shared" si="4"/>
        <v>0</v>
      </c>
    </row>
    <row r="162" spans="1:5">
      <c r="A162" s="318"/>
      <c r="B162" s="382" t="s">
        <v>544</v>
      </c>
      <c r="C162" s="296">
        <f>SUM(C159:C161)</f>
        <v>0</v>
      </c>
      <c r="D162" s="296">
        <f>SUM(D159:D161)</f>
        <v>0</v>
      </c>
      <c r="E162" s="381">
        <f t="shared" si="4"/>
        <v>0</v>
      </c>
    </row>
    <row r="163" spans="1:5">
      <c r="A163" s="318"/>
      <c r="B163" s="380" t="s">
        <v>575</v>
      </c>
      <c r="C163" s="373">
        <v>0</v>
      </c>
      <c r="D163" s="293">
        <v>0</v>
      </c>
      <c r="E163" s="352">
        <f t="shared" si="4"/>
        <v>0</v>
      </c>
    </row>
    <row r="164" spans="1:5">
      <c r="A164" s="318"/>
      <c r="B164" s="340" t="s">
        <v>587</v>
      </c>
      <c r="C164" s="296">
        <v>0</v>
      </c>
      <c r="D164" s="308">
        <v>0</v>
      </c>
      <c r="E164" s="381">
        <f t="shared" si="4"/>
        <v>0</v>
      </c>
    </row>
    <row r="165" spans="1:5">
      <c r="A165" s="318"/>
      <c r="B165" s="380"/>
      <c r="C165" s="288"/>
      <c r="D165" s="293"/>
      <c r="E165" s="381"/>
    </row>
    <row r="166" spans="1:5">
      <c r="A166" s="318"/>
      <c r="B166" s="333" t="s">
        <v>588</v>
      </c>
      <c r="C166" s="277"/>
      <c r="D166" s="278"/>
      <c r="E166" s="278"/>
    </row>
    <row r="167" spans="1:5">
      <c r="A167" s="318"/>
      <c r="B167" s="380" t="s">
        <v>578</v>
      </c>
      <c r="C167" s="373">
        <v>0</v>
      </c>
      <c r="D167" s="293">
        <f>-C167</f>
        <v>0</v>
      </c>
      <c r="E167" s="381">
        <f t="shared" ref="E167:E172" si="5">C167+D167</f>
        <v>0</v>
      </c>
    </row>
    <row r="168" spans="1:5">
      <c r="A168" s="318"/>
      <c r="B168" s="380" t="s">
        <v>579</v>
      </c>
      <c r="C168" s="288">
        <v>0</v>
      </c>
      <c r="D168" s="293">
        <v>0</v>
      </c>
      <c r="E168" s="381">
        <f t="shared" si="5"/>
        <v>0</v>
      </c>
    </row>
    <row r="169" spans="1:5">
      <c r="A169" s="318"/>
      <c r="B169" s="380" t="s">
        <v>580</v>
      </c>
      <c r="C169" s="373">
        <v>0</v>
      </c>
      <c r="D169" s="293">
        <v>0</v>
      </c>
      <c r="E169" s="352">
        <f t="shared" si="5"/>
        <v>0</v>
      </c>
    </row>
    <row r="170" spans="1:5">
      <c r="A170" s="318"/>
      <c r="B170" s="382" t="s">
        <v>544</v>
      </c>
      <c r="C170" s="296">
        <f>SUM(C167:C169)</f>
        <v>0</v>
      </c>
      <c r="D170" s="387">
        <f>SUM(D167:D169)</f>
        <v>0</v>
      </c>
      <c r="E170" s="381">
        <f t="shared" si="5"/>
        <v>0</v>
      </c>
    </row>
    <row r="171" spans="1:5">
      <c r="A171" s="318"/>
      <c r="B171" s="380" t="s">
        <v>575</v>
      </c>
      <c r="C171" s="373">
        <v>0</v>
      </c>
      <c r="D171" s="293">
        <v>0</v>
      </c>
      <c r="E171" s="349">
        <f t="shared" si="5"/>
        <v>0</v>
      </c>
    </row>
    <row r="172" spans="1:5">
      <c r="A172" s="318"/>
      <c r="B172" s="340" t="s">
        <v>589</v>
      </c>
      <c r="C172" s="288">
        <v>0</v>
      </c>
      <c r="D172" s="293">
        <v>0</v>
      </c>
      <c r="E172" s="381">
        <f t="shared" si="5"/>
        <v>0</v>
      </c>
    </row>
    <row r="173" spans="1:5">
      <c r="A173" s="318"/>
      <c r="B173" s="380"/>
      <c r="C173" s="288"/>
      <c r="D173" s="293"/>
      <c r="E173" s="381"/>
    </row>
    <row r="174" spans="1:5">
      <c r="A174" s="318"/>
      <c r="B174" s="333" t="s">
        <v>590</v>
      </c>
      <c r="C174" s="277"/>
      <c r="D174" s="278"/>
      <c r="E174" s="278"/>
    </row>
    <row r="175" spans="1:5">
      <c r="A175" s="318"/>
      <c r="B175" s="380" t="s">
        <v>578</v>
      </c>
      <c r="C175" s="288">
        <f>SUM(C172:C174)</f>
        <v>0</v>
      </c>
      <c r="D175" s="293">
        <v>0</v>
      </c>
      <c r="E175" s="381">
        <f t="shared" ref="E175:E180" si="6">C175+D175</f>
        <v>0</v>
      </c>
    </row>
    <row r="176" spans="1:5">
      <c r="A176" s="318"/>
      <c r="B176" s="380" t="s">
        <v>591</v>
      </c>
      <c r="C176" s="288">
        <f>SUM(C173:C175)</f>
        <v>0</v>
      </c>
      <c r="D176" s="293">
        <v>0</v>
      </c>
      <c r="E176" s="381">
        <f t="shared" si="6"/>
        <v>0</v>
      </c>
    </row>
    <row r="177" spans="1:5">
      <c r="A177" s="318"/>
      <c r="B177" s="380" t="s">
        <v>580</v>
      </c>
      <c r="C177" s="295">
        <f>SUM(C174:C176)</f>
        <v>0</v>
      </c>
      <c r="D177" s="293">
        <v>0</v>
      </c>
      <c r="E177" s="352">
        <f t="shared" si="6"/>
        <v>0</v>
      </c>
    </row>
    <row r="178" spans="1:5">
      <c r="A178" s="318"/>
      <c r="B178" s="382" t="s">
        <v>544</v>
      </c>
      <c r="C178" s="296">
        <f>SUM(C175:C177)</f>
        <v>0</v>
      </c>
      <c r="D178" s="387">
        <f>SUM(D175:D177)</f>
        <v>0</v>
      </c>
      <c r="E178" s="381">
        <f t="shared" si="6"/>
        <v>0</v>
      </c>
    </row>
    <row r="179" spans="1:5">
      <c r="A179" s="318"/>
      <c r="B179" s="380" t="s">
        <v>575</v>
      </c>
      <c r="C179" s="294">
        <v>0</v>
      </c>
      <c r="D179" s="388">
        <v>0</v>
      </c>
      <c r="E179" s="352">
        <f t="shared" si="6"/>
        <v>0</v>
      </c>
    </row>
    <row r="180" spans="1:5">
      <c r="A180" s="318"/>
      <c r="B180" s="340" t="s">
        <v>592</v>
      </c>
      <c r="C180" s="288">
        <v>0</v>
      </c>
      <c r="D180" s="293">
        <v>0</v>
      </c>
      <c r="E180" s="381">
        <f t="shared" si="6"/>
        <v>0</v>
      </c>
    </row>
    <row r="181" spans="1:5">
      <c r="A181" s="318"/>
      <c r="B181" s="380"/>
      <c r="C181" s="288"/>
      <c r="D181" s="293"/>
      <c r="E181" s="381"/>
    </row>
    <row r="182" spans="1:5">
      <c r="A182" s="318"/>
      <c r="B182" s="389" t="s">
        <v>593</v>
      </c>
      <c r="C182" s="353">
        <f>+C146+C154+C162+C170+C178+C132</f>
        <v>0</v>
      </c>
      <c r="D182" s="353">
        <f>+D146+D154+D162+D170+D178+D132</f>
        <v>0</v>
      </c>
      <c r="E182" s="353">
        <f>+E146+E154+E162+E170+E178+E132</f>
        <v>0</v>
      </c>
    </row>
    <row r="183" spans="1:5">
      <c r="A183" s="318"/>
      <c r="B183" s="390"/>
      <c r="C183" s="391"/>
      <c r="D183" s="392"/>
      <c r="E183" s="356"/>
    </row>
    <row r="184" spans="1:5" ht="31.5" customHeight="1">
      <c r="A184" s="393"/>
      <c r="B184" s="991" t="s">
        <v>594</v>
      </c>
      <c r="C184" s="982"/>
      <c r="D184" s="982"/>
      <c r="E184" s="992"/>
    </row>
    <row r="185" spans="1:5">
      <c r="B185" s="357" t="s">
        <v>595</v>
      </c>
      <c r="C185" s="316"/>
      <c r="D185" s="316"/>
      <c r="E185" s="283"/>
    </row>
    <row r="186" spans="1:5">
      <c r="B186" s="358"/>
      <c r="C186" s="359"/>
      <c r="D186" s="360"/>
      <c r="E186" s="361"/>
    </row>
    <row r="187" spans="1:5" s="269" customFormat="1" ht="47.25">
      <c r="A187" s="265"/>
      <c r="B187" s="394" t="s">
        <v>0</v>
      </c>
      <c r="C187" s="332" t="str">
        <f>C118</f>
        <v>Figures as per IGAAP Period Ended
 March 31, 2017</v>
      </c>
      <c r="D187" s="275" t="s">
        <v>46</v>
      </c>
      <c r="E187" s="332" t="str">
        <f>E118</f>
        <v>Figures as per Ind AS Period Ended
 March 31, 2017</v>
      </c>
    </row>
    <row r="188" spans="1:5">
      <c r="B188" s="395"/>
      <c r="C188" s="396"/>
      <c r="D188" s="397"/>
      <c r="E188" s="290"/>
    </row>
    <row r="189" spans="1:5">
      <c r="B189" s="398" t="s">
        <v>596</v>
      </c>
      <c r="C189" s="288"/>
      <c r="D189" s="293"/>
      <c r="E189" s="290"/>
    </row>
    <row r="190" spans="1:5">
      <c r="B190" s="399" t="s">
        <v>597</v>
      </c>
      <c r="C190" s="373">
        <v>0</v>
      </c>
      <c r="D190" s="293">
        <f>-C190</f>
        <v>0</v>
      </c>
      <c r="E190" s="349">
        <f>C190+D190</f>
        <v>0</v>
      </c>
    </row>
    <row r="191" spans="1:5">
      <c r="B191" s="399" t="s">
        <v>598</v>
      </c>
      <c r="C191" s="288">
        <v>0</v>
      </c>
      <c r="D191" s="293">
        <f>-C191</f>
        <v>0</v>
      </c>
      <c r="E191" s="349">
        <f>C191+D191</f>
        <v>0</v>
      </c>
    </row>
    <row r="192" spans="1:5">
      <c r="B192" s="399" t="s">
        <v>599</v>
      </c>
      <c r="C192" s="288">
        <v>0</v>
      </c>
      <c r="D192" s="293">
        <f>-C192</f>
        <v>0</v>
      </c>
      <c r="E192" s="352">
        <f>C192+D192</f>
        <v>0</v>
      </c>
    </row>
    <row r="193" spans="2:5">
      <c r="B193" s="399"/>
      <c r="C193" s="296">
        <f>SUM(C190:C192)</f>
        <v>0</v>
      </c>
      <c r="D193" s="308">
        <f>-C193</f>
        <v>0</v>
      </c>
      <c r="E193" s="296">
        <f>SUM(E190:E192)</f>
        <v>0</v>
      </c>
    </row>
    <row r="194" spans="2:5">
      <c r="B194" s="399" t="s">
        <v>600</v>
      </c>
      <c r="C194" s="288">
        <v>0</v>
      </c>
      <c r="D194" s="293">
        <f>C194</f>
        <v>0</v>
      </c>
      <c r="E194" s="349">
        <v>0</v>
      </c>
    </row>
    <row r="195" spans="2:5">
      <c r="B195" s="382" t="s">
        <v>570</v>
      </c>
      <c r="C195" s="296"/>
      <c r="D195" s="397"/>
      <c r="E195" s="400"/>
    </row>
    <row r="196" spans="2:5">
      <c r="B196" s="398" t="s">
        <v>601</v>
      </c>
      <c r="C196" s="288"/>
      <c r="D196" s="293"/>
      <c r="E196" s="290"/>
    </row>
    <row r="197" spans="2:5">
      <c r="B197" s="399" t="s">
        <v>597</v>
      </c>
      <c r="C197" s="373">
        <v>0</v>
      </c>
      <c r="D197" s="293">
        <f>-C197</f>
        <v>0</v>
      </c>
      <c r="E197" s="349">
        <f>C197+D197</f>
        <v>0</v>
      </c>
    </row>
    <row r="198" spans="2:5">
      <c r="B198" s="399" t="s">
        <v>598</v>
      </c>
      <c r="C198" s="288">
        <v>0</v>
      </c>
      <c r="D198" s="293">
        <f>-C198</f>
        <v>0</v>
      </c>
      <c r="E198" s="349">
        <f>C198+D198</f>
        <v>0</v>
      </c>
    </row>
    <row r="199" spans="2:5">
      <c r="B199" s="399" t="s">
        <v>599</v>
      </c>
      <c r="C199" s="288">
        <v>0</v>
      </c>
      <c r="D199" s="293">
        <f>-C199</f>
        <v>0</v>
      </c>
      <c r="E199" s="352">
        <f>C199+D199</f>
        <v>0</v>
      </c>
    </row>
    <row r="200" spans="2:5">
      <c r="B200" s="399"/>
      <c r="C200" s="296">
        <f>SUM(C197:C199)</f>
        <v>0</v>
      </c>
      <c r="D200" s="401">
        <f>-C200</f>
        <v>0</v>
      </c>
      <c r="E200" s="296">
        <f>SUM(E197:E199)</f>
        <v>0</v>
      </c>
    </row>
    <row r="201" spans="2:5">
      <c r="B201" s="399" t="s">
        <v>600</v>
      </c>
      <c r="C201" s="288">
        <v>0</v>
      </c>
      <c r="D201" s="316">
        <f>C201</f>
        <v>0</v>
      </c>
      <c r="E201" s="349">
        <v>0</v>
      </c>
    </row>
    <row r="202" spans="2:5">
      <c r="B202" s="382" t="s">
        <v>576</v>
      </c>
      <c r="C202" s="296"/>
      <c r="D202" s="392"/>
      <c r="E202" s="351"/>
    </row>
    <row r="203" spans="2:5">
      <c r="B203" s="382"/>
      <c r="C203" s="288"/>
      <c r="D203" s="316"/>
      <c r="E203" s="349"/>
    </row>
    <row r="204" spans="2:5">
      <c r="B204" s="398" t="s">
        <v>602</v>
      </c>
      <c r="C204" s="373"/>
      <c r="D204" s="293"/>
      <c r="E204" s="290"/>
    </row>
    <row r="205" spans="2:5">
      <c r="B205" s="399" t="s">
        <v>603</v>
      </c>
      <c r="C205" s="373">
        <v>0</v>
      </c>
      <c r="D205" s="293">
        <v>0</v>
      </c>
      <c r="E205" s="288">
        <f>C205+D205</f>
        <v>0</v>
      </c>
    </row>
    <row r="206" spans="2:5">
      <c r="B206" s="399" t="s">
        <v>604</v>
      </c>
      <c r="C206" s="373">
        <v>0</v>
      </c>
      <c r="D206" s="293">
        <v>0</v>
      </c>
      <c r="E206" s="288">
        <f>C206+D206</f>
        <v>0</v>
      </c>
    </row>
    <row r="207" spans="2:5">
      <c r="B207" s="399" t="s">
        <v>605</v>
      </c>
      <c r="C207" s="373">
        <v>0</v>
      </c>
      <c r="D207" s="293">
        <v>0</v>
      </c>
      <c r="E207" s="288">
        <f>C207+D207</f>
        <v>0</v>
      </c>
    </row>
    <row r="208" spans="2:5">
      <c r="B208" s="399"/>
      <c r="C208" s="296">
        <f>SUM(C205:C207)</f>
        <v>0</v>
      </c>
      <c r="D208" s="401">
        <f>-C208</f>
        <v>0</v>
      </c>
      <c r="E208" s="296">
        <f>SUM(E205:E207)</f>
        <v>0</v>
      </c>
    </row>
    <row r="209" spans="2:5">
      <c r="B209" s="399" t="s">
        <v>600</v>
      </c>
      <c r="C209" s="288">
        <v>0</v>
      </c>
      <c r="D209" s="316">
        <f>C209</f>
        <v>0</v>
      </c>
      <c r="E209" s="349">
        <v>0</v>
      </c>
    </row>
    <row r="210" spans="2:5">
      <c r="B210" s="382" t="s">
        <v>581</v>
      </c>
      <c r="C210" s="296"/>
      <c r="D210" s="392"/>
      <c r="E210" s="351"/>
    </row>
    <row r="211" spans="2:5">
      <c r="B211" s="399"/>
      <c r="C211" s="288"/>
      <c r="D211" s="316"/>
      <c r="E211" s="349"/>
    </row>
    <row r="212" spans="2:5">
      <c r="B212" s="402" t="s">
        <v>606</v>
      </c>
      <c r="C212" s="288"/>
      <c r="D212" s="293"/>
      <c r="E212" s="290"/>
    </row>
    <row r="213" spans="2:5">
      <c r="B213" s="399" t="s">
        <v>597</v>
      </c>
      <c r="C213" s="373">
        <v>0</v>
      </c>
      <c r="D213" s="293">
        <v>0</v>
      </c>
      <c r="E213" s="349">
        <f>C213+D213</f>
        <v>0</v>
      </c>
    </row>
    <row r="214" spans="2:5">
      <c r="B214" s="399" t="s">
        <v>598</v>
      </c>
      <c r="C214" s="288">
        <v>0</v>
      </c>
      <c r="D214" s="293">
        <v>0</v>
      </c>
      <c r="E214" s="349">
        <f>C214+D214</f>
        <v>0</v>
      </c>
    </row>
    <row r="215" spans="2:5">
      <c r="B215" s="399" t="s">
        <v>599</v>
      </c>
      <c r="C215" s="288">
        <v>0</v>
      </c>
      <c r="D215" s="293">
        <f>-C215</f>
        <v>0</v>
      </c>
      <c r="E215" s="352">
        <f>C215+D215</f>
        <v>0</v>
      </c>
    </row>
    <row r="216" spans="2:5">
      <c r="B216" s="399"/>
      <c r="C216" s="296">
        <f>SUM(C213:C215)</f>
        <v>0</v>
      </c>
      <c r="D216" s="401">
        <v>0</v>
      </c>
      <c r="E216" s="296">
        <f>SUM(E213:E215)</f>
        <v>0</v>
      </c>
    </row>
    <row r="217" spans="2:5">
      <c r="B217" s="399" t="s">
        <v>600</v>
      </c>
      <c r="C217" s="288">
        <v>0</v>
      </c>
      <c r="D217" s="316">
        <f>C217</f>
        <v>0</v>
      </c>
      <c r="E217" s="349">
        <v>0</v>
      </c>
    </row>
    <row r="218" spans="2:5">
      <c r="B218" s="382" t="s">
        <v>583</v>
      </c>
      <c r="C218" s="296">
        <f>+C216-C217</f>
        <v>0</v>
      </c>
      <c r="D218" s="296">
        <f>+D216-D217</f>
        <v>0</v>
      </c>
      <c r="E218" s="296">
        <f>+E216-E217</f>
        <v>0</v>
      </c>
    </row>
    <row r="219" spans="2:5">
      <c r="B219" s="382"/>
      <c r="C219" s="288"/>
      <c r="D219" s="316"/>
      <c r="E219" s="349"/>
    </row>
    <row r="220" spans="2:5">
      <c r="B220" s="402" t="s">
        <v>607</v>
      </c>
      <c r="C220" s="288"/>
      <c r="D220" s="293"/>
      <c r="E220" s="290"/>
    </row>
    <row r="221" spans="2:5">
      <c r="B221" s="399" t="s">
        <v>597</v>
      </c>
      <c r="C221" s="373">
        <v>0</v>
      </c>
      <c r="D221" s="373">
        <f>-C221</f>
        <v>0</v>
      </c>
      <c r="E221" s="349">
        <f>C221+D221</f>
        <v>0</v>
      </c>
    </row>
    <row r="222" spans="2:5">
      <c r="B222" s="399" t="s">
        <v>598</v>
      </c>
      <c r="C222" s="288">
        <v>0</v>
      </c>
      <c r="D222" s="288">
        <f>-C222</f>
        <v>0</v>
      </c>
      <c r="E222" s="349">
        <f>C222+D222</f>
        <v>0</v>
      </c>
    </row>
    <row r="223" spans="2:5">
      <c r="B223" s="399" t="s">
        <v>599</v>
      </c>
      <c r="C223" s="288">
        <v>0</v>
      </c>
      <c r="D223" s="288">
        <v>0</v>
      </c>
      <c r="E223" s="352">
        <f>C223+D223</f>
        <v>0</v>
      </c>
    </row>
    <row r="224" spans="2:5">
      <c r="B224" s="399"/>
      <c r="C224" s="296">
        <f>SUM(C221:C223)</f>
        <v>0</v>
      </c>
      <c r="D224" s="296">
        <f>SUM(D221:D223)</f>
        <v>0</v>
      </c>
      <c r="E224" s="296">
        <f>SUM(E221:E223)</f>
        <v>0</v>
      </c>
    </row>
    <row r="225" spans="2:5">
      <c r="B225" s="399" t="s">
        <v>600</v>
      </c>
      <c r="C225" s="288">
        <v>0</v>
      </c>
      <c r="D225" s="288">
        <v>0</v>
      </c>
      <c r="E225" s="349">
        <v>0</v>
      </c>
    </row>
    <row r="226" spans="2:5">
      <c r="B226" s="382" t="s">
        <v>585</v>
      </c>
      <c r="C226" s="296">
        <f>+C224-C225</f>
        <v>0</v>
      </c>
      <c r="D226" s="296">
        <f>+D224-D225</f>
        <v>0</v>
      </c>
      <c r="E226" s="296">
        <f>+E224-E225</f>
        <v>0</v>
      </c>
    </row>
    <row r="227" spans="2:5">
      <c r="B227" s="382"/>
      <c r="C227" s="288"/>
      <c r="D227" s="316"/>
      <c r="E227" s="349"/>
    </row>
    <row r="228" spans="2:5">
      <c r="B228" s="398" t="s">
        <v>608</v>
      </c>
      <c r="C228" s="288"/>
      <c r="D228" s="293"/>
      <c r="E228" s="290"/>
    </row>
    <row r="229" spans="2:5">
      <c r="B229" s="399" t="s">
        <v>597</v>
      </c>
      <c r="C229" s="373">
        <v>0</v>
      </c>
      <c r="D229" s="293">
        <f>-C229</f>
        <v>0</v>
      </c>
      <c r="E229" s="349">
        <f>C229+D229</f>
        <v>0</v>
      </c>
    </row>
    <row r="230" spans="2:5">
      <c r="B230" s="399" t="s">
        <v>598</v>
      </c>
      <c r="C230" s="288">
        <v>0</v>
      </c>
      <c r="D230" s="293">
        <f>-C230</f>
        <v>0</v>
      </c>
      <c r="E230" s="349">
        <f>C230+D230</f>
        <v>0</v>
      </c>
    </row>
    <row r="231" spans="2:5">
      <c r="B231" s="399" t="s">
        <v>599</v>
      </c>
      <c r="C231" s="288">
        <v>0</v>
      </c>
      <c r="D231" s="293">
        <f>-C231</f>
        <v>0</v>
      </c>
      <c r="E231" s="352">
        <f>C231+D231</f>
        <v>0</v>
      </c>
    </row>
    <row r="232" spans="2:5">
      <c r="B232" s="399"/>
      <c r="C232" s="296">
        <f>SUM(C229:C231)</f>
        <v>0</v>
      </c>
      <c r="D232" s="308">
        <f>-C232</f>
        <v>0</v>
      </c>
      <c r="E232" s="296">
        <f>SUM(E229:E231)</f>
        <v>0</v>
      </c>
    </row>
    <row r="233" spans="2:5">
      <c r="B233" s="399" t="s">
        <v>600</v>
      </c>
      <c r="C233" s="288">
        <v>0</v>
      </c>
      <c r="D233" s="293">
        <f>C233</f>
        <v>0</v>
      </c>
      <c r="E233" s="349">
        <v>0</v>
      </c>
    </row>
    <row r="234" spans="2:5">
      <c r="B234" s="382" t="s">
        <v>587</v>
      </c>
      <c r="C234" s="296"/>
      <c r="D234" s="397"/>
      <c r="E234" s="400"/>
    </row>
    <row r="235" spans="2:5">
      <c r="B235" s="382"/>
      <c r="C235" s="288"/>
      <c r="D235" s="293"/>
      <c r="E235" s="290"/>
    </row>
    <row r="236" spans="2:5">
      <c r="B236" s="398" t="s">
        <v>609</v>
      </c>
      <c r="C236" s="288"/>
      <c r="D236" s="293"/>
      <c r="E236" s="290"/>
    </row>
    <row r="237" spans="2:5">
      <c r="B237" s="399" t="s">
        <v>597</v>
      </c>
      <c r="C237" s="373">
        <v>0</v>
      </c>
      <c r="D237" s="293">
        <f>-C237</f>
        <v>0</v>
      </c>
      <c r="E237" s="349">
        <f>C237+D237</f>
        <v>0</v>
      </c>
    </row>
    <row r="238" spans="2:5">
      <c r="B238" s="399" t="s">
        <v>598</v>
      </c>
      <c r="C238" s="288">
        <v>0</v>
      </c>
      <c r="D238" s="293">
        <f>-C238</f>
        <v>0</v>
      </c>
      <c r="E238" s="349">
        <f>C238+D238</f>
        <v>0</v>
      </c>
    </row>
    <row r="239" spans="2:5">
      <c r="B239" s="399" t="s">
        <v>599</v>
      </c>
      <c r="C239" s="288">
        <v>0</v>
      </c>
      <c r="D239" s="293">
        <f>-C239</f>
        <v>0</v>
      </c>
      <c r="E239" s="352">
        <f>C239+D239</f>
        <v>0</v>
      </c>
    </row>
    <row r="240" spans="2:5">
      <c r="B240" s="399"/>
      <c r="C240" s="296">
        <f>SUM(C237:C239)</f>
        <v>0</v>
      </c>
      <c r="D240" s="401">
        <f>-C240</f>
        <v>0</v>
      </c>
      <c r="E240" s="296">
        <f>SUM(E237:E239)</f>
        <v>0</v>
      </c>
    </row>
    <row r="241" spans="2:5">
      <c r="B241" s="399" t="s">
        <v>600</v>
      </c>
      <c r="C241" s="288">
        <v>0</v>
      </c>
      <c r="D241" s="316">
        <f>C241</f>
        <v>0</v>
      </c>
      <c r="E241" s="349">
        <v>0</v>
      </c>
    </row>
    <row r="242" spans="2:5">
      <c r="B242" s="382" t="s">
        <v>589</v>
      </c>
      <c r="C242" s="296"/>
      <c r="D242" s="392"/>
      <c r="E242" s="351"/>
    </row>
    <row r="243" spans="2:5">
      <c r="B243" s="382"/>
      <c r="C243" s="288"/>
      <c r="D243" s="316"/>
      <c r="E243" s="349"/>
    </row>
    <row r="244" spans="2:5">
      <c r="B244" s="398" t="s">
        <v>610</v>
      </c>
      <c r="C244" s="288"/>
      <c r="D244" s="293"/>
      <c r="E244" s="290"/>
    </row>
    <row r="245" spans="2:5">
      <c r="B245" s="399" t="s">
        <v>597</v>
      </c>
      <c r="C245" s="373">
        <v>0</v>
      </c>
      <c r="D245" s="293">
        <f>-C245</f>
        <v>0</v>
      </c>
      <c r="E245" s="349">
        <f>C245+D245</f>
        <v>0</v>
      </c>
    </row>
    <row r="246" spans="2:5">
      <c r="B246" s="399" t="s">
        <v>598</v>
      </c>
      <c r="C246" s="288">
        <v>0</v>
      </c>
      <c r="D246" s="293">
        <f>-C246</f>
        <v>0</v>
      </c>
      <c r="E246" s="349">
        <f>C246+D246</f>
        <v>0</v>
      </c>
    </row>
    <row r="247" spans="2:5">
      <c r="B247" s="399" t="s">
        <v>599</v>
      </c>
      <c r="C247" s="288">
        <v>0</v>
      </c>
      <c r="D247" s="293">
        <f>-C247</f>
        <v>0</v>
      </c>
      <c r="E247" s="352">
        <f>C247+D247</f>
        <v>0</v>
      </c>
    </row>
    <row r="248" spans="2:5">
      <c r="B248" s="382"/>
      <c r="C248" s="296">
        <f>SUM(C245:C247)</f>
        <v>0</v>
      </c>
      <c r="D248" s="401">
        <f>-C248</f>
        <v>0</v>
      </c>
      <c r="E248" s="296">
        <f>SUM(E245:E247)</f>
        <v>0</v>
      </c>
    </row>
    <row r="249" spans="2:5">
      <c r="B249" s="399" t="s">
        <v>600</v>
      </c>
      <c r="C249" s="288">
        <v>0</v>
      </c>
      <c r="D249" s="316">
        <f>C249</f>
        <v>0</v>
      </c>
      <c r="E249" s="349">
        <v>0</v>
      </c>
    </row>
    <row r="250" spans="2:5">
      <c r="B250" s="382" t="s">
        <v>592</v>
      </c>
      <c r="C250" s="296"/>
      <c r="D250" s="392"/>
      <c r="E250" s="351"/>
    </row>
    <row r="251" spans="2:5">
      <c r="B251" s="399"/>
      <c r="C251" s="288"/>
      <c r="D251" s="316"/>
      <c r="E251" s="349"/>
    </row>
    <row r="252" spans="2:5">
      <c r="B252" s="389" t="s">
        <v>11</v>
      </c>
      <c r="C252" s="370">
        <f>+C195+C202+C210+C218+C226+C234+C242+C250</f>
        <v>0</v>
      </c>
      <c r="D252" s="370">
        <f>SUM(D195+D202+D210+D218+D226+D234+D242+D250)</f>
        <v>0</v>
      </c>
      <c r="E252" s="370">
        <f>+E195+E202+E210+E218+E226+E234+E242+E250</f>
        <v>0</v>
      </c>
    </row>
    <row r="253" spans="2:5">
      <c r="B253" s="982"/>
      <c r="C253" s="982"/>
      <c r="D253" s="982"/>
      <c r="E253" s="982"/>
    </row>
    <row r="254" spans="2:5">
      <c r="B254" s="978" t="s">
        <v>611</v>
      </c>
      <c r="C254" s="978"/>
      <c r="D254" s="978"/>
      <c r="E254" s="978"/>
    </row>
    <row r="255" spans="2:5">
      <c r="B255" s="993" t="s">
        <v>612</v>
      </c>
      <c r="C255" s="993"/>
      <c r="D255" s="993"/>
      <c r="E255" s="993"/>
    </row>
    <row r="256" spans="2:5">
      <c r="B256" s="403"/>
      <c r="C256" s="403"/>
      <c r="D256" s="403"/>
      <c r="E256" s="403"/>
    </row>
    <row r="257" spans="1:5">
      <c r="A257" s="265">
        <f>A117+1</f>
        <v>11</v>
      </c>
      <c r="B257" s="404" t="s">
        <v>613</v>
      </c>
      <c r="C257" s="403"/>
      <c r="D257" s="403"/>
      <c r="E257" s="403"/>
    </row>
    <row r="258" spans="1:5" s="269" customFormat="1" ht="47.25">
      <c r="A258" s="265"/>
      <c r="B258" s="394" t="s">
        <v>0</v>
      </c>
      <c r="C258" s="332" t="str">
        <f>C118</f>
        <v>Figures as per IGAAP Period Ended
 March 31, 2017</v>
      </c>
      <c r="D258" s="275" t="s">
        <v>46</v>
      </c>
      <c r="E258" s="332" t="str">
        <f>E187</f>
        <v>Figures as per Ind AS Period Ended
 March 31, 2017</v>
      </c>
    </row>
    <row r="259" spans="1:5">
      <c r="B259" s="333"/>
      <c r="C259" s="405"/>
      <c r="D259" s="406"/>
      <c r="E259" s="407"/>
    </row>
    <row r="260" spans="1:5">
      <c r="A260" s="318"/>
      <c r="B260" s="333" t="s">
        <v>614</v>
      </c>
      <c r="C260" s="277"/>
      <c r="D260" s="278"/>
      <c r="E260" s="278"/>
    </row>
    <row r="261" spans="1:5">
      <c r="A261" s="318"/>
      <c r="B261" s="380" t="s">
        <v>578</v>
      </c>
      <c r="C261" s="373">
        <v>0</v>
      </c>
      <c r="D261" s="293">
        <f t="shared" ref="D261:D266" si="7">C151</f>
        <v>0</v>
      </c>
      <c r="E261" s="381">
        <f t="shared" ref="E261:E266" si="8">C261+D261</f>
        <v>0</v>
      </c>
    </row>
    <row r="262" spans="1:5">
      <c r="A262" s="318"/>
      <c r="B262" s="380" t="s">
        <v>579</v>
      </c>
      <c r="C262" s="288">
        <v>0</v>
      </c>
      <c r="D262" s="293">
        <f t="shared" si="7"/>
        <v>0</v>
      </c>
      <c r="E262" s="381">
        <f t="shared" si="8"/>
        <v>0</v>
      </c>
    </row>
    <row r="263" spans="1:5">
      <c r="A263" s="318"/>
      <c r="B263" s="380" t="s">
        <v>580</v>
      </c>
      <c r="C263" s="373">
        <v>0</v>
      </c>
      <c r="D263" s="293">
        <f t="shared" si="7"/>
        <v>0</v>
      </c>
      <c r="E263" s="352">
        <f t="shared" si="8"/>
        <v>0</v>
      </c>
    </row>
    <row r="264" spans="1:5">
      <c r="A264" s="318"/>
      <c r="B264" s="382" t="s">
        <v>544</v>
      </c>
      <c r="C264" s="296">
        <f>SUM(C261:C263)</f>
        <v>0</v>
      </c>
      <c r="D264" s="296">
        <f t="shared" si="7"/>
        <v>0</v>
      </c>
      <c r="E264" s="381">
        <f t="shared" si="8"/>
        <v>0</v>
      </c>
    </row>
    <row r="265" spans="1:5">
      <c r="A265" s="318"/>
      <c r="B265" s="380" t="s">
        <v>575</v>
      </c>
      <c r="C265" s="373">
        <v>0</v>
      </c>
      <c r="D265" s="293">
        <f t="shared" si="7"/>
        <v>0</v>
      </c>
      <c r="E265" s="352">
        <f t="shared" si="8"/>
        <v>0</v>
      </c>
    </row>
    <row r="266" spans="1:5">
      <c r="A266" s="318"/>
      <c r="B266" s="340" t="s">
        <v>11</v>
      </c>
      <c r="C266" s="296">
        <v>0</v>
      </c>
      <c r="D266" s="308">
        <f t="shared" si="7"/>
        <v>0</v>
      </c>
      <c r="E266" s="381">
        <f t="shared" si="8"/>
        <v>0</v>
      </c>
    </row>
    <row r="267" spans="1:5">
      <c r="B267" s="333"/>
      <c r="C267" s="408"/>
      <c r="D267" s="407"/>
      <c r="E267" s="407"/>
    </row>
    <row r="268" spans="1:5">
      <c r="B268" s="409" t="s">
        <v>615</v>
      </c>
      <c r="C268" s="408"/>
      <c r="D268" s="407"/>
      <c r="E268" s="407"/>
    </row>
    <row r="269" spans="1:5">
      <c r="B269" s="410" t="s">
        <v>616</v>
      </c>
      <c r="C269" s="408"/>
      <c r="D269" s="407"/>
      <c r="E269" s="407"/>
    </row>
    <row r="270" spans="1:5">
      <c r="B270" s="411" t="s">
        <v>617</v>
      </c>
      <c r="C270" s="288">
        <v>0</v>
      </c>
      <c r="D270" s="412">
        <v>0</v>
      </c>
      <c r="E270" s="301">
        <f>C270+D270</f>
        <v>0</v>
      </c>
    </row>
    <row r="271" spans="1:5">
      <c r="B271" s="411" t="s">
        <v>618</v>
      </c>
      <c r="C271" s="288">
        <v>0</v>
      </c>
      <c r="D271" s="412">
        <v>0</v>
      </c>
      <c r="E271" s="301">
        <f>C271+D271</f>
        <v>0</v>
      </c>
    </row>
    <row r="272" spans="1:5">
      <c r="B272" s="411"/>
      <c r="C272" s="288"/>
      <c r="D272" s="412"/>
      <c r="E272" s="301"/>
    </row>
    <row r="273" spans="1:5">
      <c r="B273" s="333" t="s">
        <v>619</v>
      </c>
      <c r="C273" s="277"/>
      <c r="D273" s="278"/>
      <c r="E273" s="278"/>
    </row>
    <row r="274" spans="1:5">
      <c r="B274" s="380" t="s">
        <v>578</v>
      </c>
      <c r="C274" s="288">
        <f>SUM(C271:C273)</f>
        <v>0</v>
      </c>
      <c r="D274" s="293">
        <v>0</v>
      </c>
      <c r="E274" s="381">
        <f t="shared" ref="E274:E279" si="9">C274+D274</f>
        <v>0</v>
      </c>
    </row>
    <row r="275" spans="1:5">
      <c r="B275" s="380" t="s">
        <v>591</v>
      </c>
      <c r="C275" s="288">
        <f>SUM(C272:C274)</f>
        <v>0</v>
      </c>
      <c r="D275" s="293">
        <f>C394</f>
        <v>0</v>
      </c>
      <c r="E275" s="381">
        <f t="shared" si="9"/>
        <v>0</v>
      </c>
    </row>
    <row r="276" spans="1:5">
      <c r="B276" s="380" t="s">
        <v>580</v>
      </c>
      <c r="C276" s="288">
        <f>SUM(C273:C275)</f>
        <v>0</v>
      </c>
      <c r="D276" s="281">
        <v>0</v>
      </c>
      <c r="E276" s="349">
        <f t="shared" si="9"/>
        <v>0</v>
      </c>
    </row>
    <row r="277" spans="1:5">
      <c r="B277" s="382" t="s">
        <v>544</v>
      </c>
      <c r="C277" s="296">
        <v>0</v>
      </c>
      <c r="D277" s="308">
        <v>0</v>
      </c>
      <c r="E277" s="351">
        <f t="shared" si="9"/>
        <v>0</v>
      </c>
    </row>
    <row r="278" spans="1:5">
      <c r="B278" s="380" t="s">
        <v>575</v>
      </c>
      <c r="C278" s="288">
        <v>0</v>
      </c>
      <c r="D278" s="281">
        <v>0</v>
      </c>
      <c r="E278" s="349">
        <f t="shared" si="9"/>
        <v>0</v>
      </c>
    </row>
    <row r="279" spans="1:5">
      <c r="B279" s="382" t="s">
        <v>11</v>
      </c>
      <c r="C279" s="296">
        <v>0</v>
      </c>
      <c r="D279" s="308">
        <v>0</v>
      </c>
      <c r="E279" s="351">
        <f t="shared" si="9"/>
        <v>0</v>
      </c>
    </row>
    <row r="280" spans="1:5">
      <c r="B280" s="380"/>
      <c r="C280" s="288"/>
      <c r="D280" s="281"/>
      <c r="E280" s="352"/>
    </row>
    <row r="281" spans="1:5">
      <c r="B281" s="413" t="s">
        <v>593</v>
      </c>
      <c r="C281" s="353"/>
      <c r="D281" s="353">
        <f>D266+D270+D271+D279</f>
        <v>0</v>
      </c>
      <c r="E281" s="353">
        <f>E266+E270+E271+E279</f>
        <v>0</v>
      </c>
    </row>
    <row r="282" spans="1:5">
      <c r="B282" s="414"/>
      <c r="C282" s="415"/>
      <c r="D282" s="415"/>
      <c r="E282" s="416"/>
    </row>
    <row r="283" spans="1:5">
      <c r="B283" s="991" t="s">
        <v>620</v>
      </c>
      <c r="C283" s="982"/>
      <c r="D283" s="982"/>
      <c r="E283" s="992"/>
    </row>
    <row r="284" spans="1:5">
      <c r="B284" s="417"/>
      <c r="C284" s="418"/>
      <c r="D284" s="418"/>
      <c r="E284" s="419"/>
    </row>
    <row r="285" spans="1:5">
      <c r="B285" s="357" t="s">
        <v>621</v>
      </c>
      <c r="C285" s="316"/>
      <c r="D285" s="316"/>
      <c r="E285" s="283"/>
    </row>
    <row r="286" spans="1:5">
      <c r="B286" s="358"/>
      <c r="C286" s="359"/>
      <c r="D286" s="360"/>
      <c r="E286" s="361">
        <f>E186</f>
        <v>0</v>
      </c>
    </row>
    <row r="287" spans="1:5" s="269" customFormat="1" ht="47.25">
      <c r="A287" s="265"/>
      <c r="B287" s="420" t="s">
        <v>0</v>
      </c>
      <c r="C287" s="332" t="str">
        <f>C187</f>
        <v>Figures as per IGAAP Period Ended
 March 31, 2017</v>
      </c>
      <c r="D287" s="275" t="s">
        <v>46</v>
      </c>
      <c r="E287" s="332" t="str">
        <f>E187</f>
        <v>Figures as per Ind AS Period Ended
 March 31, 2017</v>
      </c>
    </row>
    <row r="288" spans="1:5">
      <c r="B288" s="421"/>
      <c r="C288" s="396"/>
      <c r="D288" s="397"/>
      <c r="E288" s="290"/>
    </row>
    <row r="289" spans="2:5">
      <c r="B289" s="402" t="s">
        <v>622</v>
      </c>
      <c r="C289" s="288"/>
      <c r="D289" s="293"/>
      <c r="E289" s="290"/>
    </row>
    <row r="290" spans="2:5">
      <c r="B290" s="399" t="s">
        <v>597</v>
      </c>
      <c r="C290" s="373">
        <v>0</v>
      </c>
      <c r="D290" s="293">
        <f t="shared" ref="D290:D295" si="10">C221</f>
        <v>0</v>
      </c>
      <c r="E290" s="349">
        <f>C290+D290</f>
        <v>0</v>
      </c>
    </row>
    <row r="291" spans="2:5">
      <c r="B291" s="399" t="s">
        <v>598</v>
      </c>
      <c r="C291" s="288">
        <v>0</v>
      </c>
      <c r="D291" s="293">
        <f t="shared" si="10"/>
        <v>0</v>
      </c>
      <c r="E291" s="349">
        <f>C291+D291</f>
        <v>0</v>
      </c>
    </row>
    <row r="292" spans="2:5">
      <c r="B292" s="399" t="s">
        <v>599</v>
      </c>
      <c r="C292" s="288">
        <v>0</v>
      </c>
      <c r="D292" s="293">
        <f t="shared" si="10"/>
        <v>0</v>
      </c>
      <c r="E292" s="352">
        <f>C292+D292</f>
        <v>0</v>
      </c>
    </row>
    <row r="293" spans="2:5">
      <c r="B293" s="422" t="s">
        <v>623</v>
      </c>
      <c r="C293" s="296">
        <f>SUM(C290:C292)</f>
        <v>0</v>
      </c>
      <c r="D293" s="401">
        <f t="shared" si="10"/>
        <v>0</v>
      </c>
      <c r="E293" s="296">
        <f>SUM(E290:E292)</f>
        <v>0</v>
      </c>
    </row>
    <row r="294" spans="2:5">
      <c r="B294" s="399" t="s">
        <v>600</v>
      </c>
      <c r="C294" s="288">
        <v>0</v>
      </c>
      <c r="D294" s="316">
        <f t="shared" si="10"/>
        <v>0</v>
      </c>
      <c r="E294" s="349">
        <v>0</v>
      </c>
    </row>
    <row r="295" spans="2:5">
      <c r="B295" s="382" t="s">
        <v>11</v>
      </c>
      <c r="C295" s="296">
        <f>+C293-C294</f>
        <v>0</v>
      </c>
      <c r="D295" s="296">
        <f t="shared" si="10"/>
        <v>0</v>
      </c>
      <c r="E295" s="296">
        <f>+E293-E294</f>
        <v>0</v>
      </c>
    </row>
    <row r="296" spans="2:5">
      <c r="B296" s="399"/>
      <c r="C296" s="373"/>
      <c r="D296" s="293"/>
      <c r="E296" s="283"/>
    </row>
    <row r="297" spans="2:5">
      <c r="B297" s="423" t="s">
        <v>624</v>
      </c>
      <c r="C297" s="288"/>
      <c r="D297" s="293"/>
      <c r="E297" s="301"/>
    </row>
    <row r="298" spans="2:5">
      <c r="B298" s="424" t="s">
        <v>625</v>
      </c>
      <c r="C298" s="288">
        <v>0</v>
      </c>
      <c r="D298" s="412">
        <v>0</v>
      </c>
      <c r="E298" s="301">
        <f>C298+D298</f>
        <v>0</v>
      </c>
    </row>
    <row r="299" spans="2:5" ht="15.75" customHeight="1">
      <c r="B299" s="425" t="s">
        <v>626</v>
      </c>
      <c r="C299" s="288"/>
      <c r="D299" s="301"/>
      <c r="E299" s="301"/>
    </row>
    <row r="300" spans="2:5" ht="15.75" customHeight="1">
      <c r="B300" s="425" t="s">
        <v>627</v>
      </c>
      <c r="C300" s="288"/>
      <c r="D300" s="301"/>
      <c r="E300" s="301"/>
    </row>
    <row r="301" spans="2:5">
      <c r="B301" s="424" t="s">
        <v>628</v>
      </c>
      <c r="C301" s="288">
        <v>0</v>
      </c>
      <c r="D301" s="412">
        <v>0</v>
      </c>
      <c r="E301" s="301">
        <f>C301+D301</f>
        <v>0</v>
      </c>
    </row>
    <row r="302" spans="2:5">
      <c r="B302" s="402" t="s">
        <v>629</v>
      </c>
      <c r="C302" s="288">
        <v>0</v>
      </c>
      <c r="D302" s="426">
        <v>0</v>
      </c>
      <c r="E302" s="301">
        <f>C302+D302</f>
        <v>0</v>
      </c>
    </row>
    <row r="303" spans="2:5">
      <c r="B303" s="402"/>
      <c r="C303" s="427"/>
      <c r="D303" s="426"/>
      <c r="E303" s="428"/>
    </row>
    <row r="304" spans="2:5">
      <c r="B304" s="290"/>
      <c r="C304" s="290"/>
      <c r="D304" s="293"/>
      <c r="E304" s="300"/>
    </row>
    <row r="305" spans="1:7">
      <c r="B305" s="429" t="s">
        <v>11</v>
      </c>
      <c r="C305" s="353">
        <f>C295+C298+C299+C300+C301+C302</f>
        <v>0</v>
      </c>
      <c r="D305" s="353">
        <f>D295+D298+D299+D300+D301+D302</f>
        <v>0</v>
      </c>
      <c r="E305" s="353">
        <f>E295+E298+E299+E300+E301+E302</f>
        <v>0</v>
      </c>
    </row>
    <row r="306" spans="1:7">
      <c r="B306" s="430"/>
      <c r="C306" s="418"/>
      <c r="D306" s="418"/>
      <c r="E306" s="418"/>
    </row>
    <row r="307" spans="1:7" ht="19.5" customHeight="1">
      <c r="A307" s="265">
        <f>A257+1</f>
        <v>12</v>
      </c>
      <c r="B307" s="994" t="s">
        <v>630</v>
      </c>
      <c r="C307" s="995"/>
    </row>
    <row r="308" spans="1:7">
      <c r="D308" s="268"/>
      <c r="E308" s="272" t="str">
        <f>'[64]P&amp;L 03.17'!F4</f>
        <v>(Amount in Rs.)</v>
      </c>
    </row>
    <row r="309" spans="1:7" s="269" customFormat="1" ht="47.25">
      <c r="A309" s="265"/>
      <c r="B309" s="420" t="s">
        <v>0</v>
      </c>
      <c r="C309" s="332" t="str">
        <f>C258</f>
        <v>Figures as per IGAAP Period Ended
 March 31, 2017</v>
      </c>
      <c r="D309" s="275" t="s">
        <v>46</v>
      </c>
      <c r="E309" s="332" t="str">
        <f>E287</f>
        <v>Figures as per Ind AS Period Ended
 March 31, 2017</v>
      </c>
    </row>
    <row r="310" spans="1:7">
      <c r="B310" s="280" t="s">
        <v>631</v>
      </c>
      <c r="C310" s="281">
        <v>0</v>
      </c>
      <c r="D310" s="281">
        <v>0</v>
      </c>
      <c r="E310" s="301">
        <f>SUM(C310:D310)</f>
        <v>0</v>
      </c>
    </row>
    <row r="311" spans="1:7">
      <c r="B311" s="284" t="s">
        <v>632</v>
      </c>
      <c r="C311" s="281">
        <v>0</v>
      </c>
      <c r="D311" s="281">
        <v>0</v>
      </c>
      <c r="E311" s="301">
        <f>SUM(C311:D311)</f>
        <v>0</v>
      </c>
    </row>
    <row r="312" spans="1:7">
      <c r="B312" s="280" t="s">
        <v>633</v>
      </c>
      <c r="C312" s="281">
        <v>0</v>
      </c>
      <c r="D312" s="281">
        <v>0</v>
      </c>
      <c r="E312" s="301">
        <f>SUM(C312:D312)</f>
        <v>0</v>
      </c>
    </row>
    <row r="313" spans="1:7">
      <c r="B313" s="284" t="s">
        <v>634</v>
      </c>
      <c r="C313" s="294">
        <v>0</v>
      </c>
      <c r="D313" s="281">
        <v>0</v>
      </c>
      <c r="E313" s="303">
        <f>SUM(C313:D313)</f>
        <v>0</v>
      </c>
    </row>
    <row r="314" spans="1:7">
      <c r="B314" s="431" t="s">
        <v>593</v>
      </c>
      <c r="C314" s="432">
        <f>SUM(C310:C313)</f>
        <v>0</v>
      </c>
      <c r="D314" s="353">
        <f>SUM(D310:D313)</f>
        <v>0</v>
      </c>
      <c r="E314" s="433">
        <f>SUM(E310:E313)</f>
        <v>0</v>
      </c>
    </row>
    <row r="316" spans="1:7" s="438" customFormat="1">
      <c r="A316" s="434">
        <v>13</v>
      </c>
      <c r="B316" s="435" t="s">
        <v>635</v>
      </c>
      <c r="C316" s="268"/>
      <c r="D316" s="436"/>
      <c r="E316" s="436"/>
      <c r="F316" s="437"/>
      <c r="G316" s="437"/>
    </row>
    <row r="317" spans="1:7" s="438" customFormat="1">
      <c r="A317" s="434"/>
      <c r="B317" s="435"/>
      <c r="C317" s="268"/>
      <c r="D317" s="436"/>
      <c r="E317" s="436"/>
      <c r="F317" s="437"/>
      <c r="G317" s="437"/>
    </row>
    <row r="318" spans="1:7" s="438" customFormat="1" ht="47.25">
      <c r="A318" s="439"/>
      <c r="B318" s="440" t="s">
        <v>0</v>
      </c>
      <c r="C318" s="441" t="str">
        <f>C309</f>
        <v>Figures as per IGAAP Period Ended
 March 31, 2017</v>
      </c>
      <c r="D318" s="442" t="str">
        <f>D309</f>
        <v>Adjustments</v>
      </c>
      <c r="E318" s="442" t="str">
        <f>E309</f>
        <v>Figures as per Ind AS Period Ended
 March 31, 2017</v>
      </c>
    </row>
    <row r="319" spans="1:7" s="438" customFormat="1">
      <c r="A319" s="439"/>
      <c r="B319" s="443" t="s">
        <v>636</v>
      </c>
      <c r="C319" s="444"/>
      <c r="D319" s="445"/>
      <c r="E319" s="445"/>
    </row>
    <row r="320" spans="1:7" s="438" customFormat="1">
      <c r="A320" s="439"/>
      <c r="B320" s="446" t="s">
        <v>637</v>
      </c>
      <c r="C320" s="447"/>
      <c r="D320" s="445"/>
      <c r="E320" s="445"/>
    </row>
    <row r="321" spans="1:5" s="438" customFormat="1">
      <c r="A321" s="439"/>
      <c r="B321" s="446" t="s">
        <v>638</v>
      </c>
      <c r="C321" s="447"/>
      <c r="D321" s="445"/>
      <c r="E321" s="445"/>
    </row>
    <row r="322" spans="1:5">
      <c r="A322" s="439"/>
      <c r="B322" s="448" t="s">
        <v>639</v>
      </c>
      <c r="C322" s="447"/>
      <c r="D322" s="445"/>
      <c r="E322" s="445"/>
    </row>
    <row r="323" spans="1:5">
      <c r="A323" s="439"/>
      <c r="B323" s="446" t="s">
        <v>640</v>
      </c>
      <c r="C323" s="447"/>
      <c r="D323" s="445"/>
      <c r="E323" s="445"/>
    </row>
    <row r="324" spans="1:5">
      <c r="A324" s="439"/>
      <c r="B324" s="449" t="s">
        <v>11</v>
      </c>
      <c r="C324" s="312"/>
      <c r="D324" s="450">
        <f>SUM(D319:D321)-D323</f>
        <v>0</v>
      </c>
      <c r="E324" s="450">
        <f>SUM(E319:E321)-E323</f>
        <v>0</v>
      </c>
    </row>
    <row r="325" spans="1:5">
      <c r="A325" s="451"/>
      <c r="B325" s="448" t="s">
        <v>641</v>
      </c>
      <c r="C325" s="447"/>
      <c r="D325" s="445"/>
      <c r="E325" s="445"/>
    </row>
    <row r="326" spans="1:5">
      <c r="A326" s="451"/>
      <c r="B326" s="446" t="s">
        <v>637</v>
      </c>
      <c r="C326" s="447"/>
      <c r="D326" s="445"/>
      <c r="E326" s="445"/>
    </row>
    <row r="327" spans="1:5">
      <c r="A327" s="451"/>
      <c r="B327" s="446" t="s">
        <v>638</v>
      </c>
      <c r="C327" s="447"/>
      <c r="D327" s="445"/>
      <c r="E327" s="445"/>
    </row>
    <row r="328" spans="1:5">
      <c r="A328" s="451"/>
      <c r="B328" s="448" t="s">
        <v>642</v>
      </c>
      <c r="C328" s="447"/>
      <c r="D328" s="445"/>
      <c r="E328" s="445"/>
    </row>
    <row r="329" spans="1:5">
      <c r="A329" s="451"/>
      <c r="B329" s="446" t="s">
        <v>640</v>
      </c>
      <c r="C329" s="447"/>
      <c r="D329" s="445"/>
      <c r="E329" s="445"/>
    </row>
    <row r="330" spans="1:5">
      <c r="A330" s="451"/>
      <c r="B330" s="449" t="s">
        <v>11</v>
      </c>
      <c r="C330" s="312"/>
      <c r="D330" s="450">
        <f>SUM(D325:D327)-D329</f>
        <v>0</v>
      </c>
      <c r="E330" s="450">
        <f>SUM(E325:E327)-E329</f>
        <v>0</v>
      </c>
    </row>
    <row r="331" spans="1:5">
      <c r="B331" s="993" t="s">
        <v>643</v>
      </c>
      <c r="C331" s="993"/>
      <c r="D331" s="993"/>
      <c r="E331" s="993"/>
    </row>
    <row r="333" spans="1:5">
      <c r="A333" s="265">
        <f>A307+1+1</f>
        <v>14</v>
      </c>
      <c r="B333" s="271" t="s">
        <v>644</v>
      </c>
    </row>
    <row r="334" spans="1:5">
      <c r="B334" s="271"/>
      <c r="D334" s="268"/>
      <c r="E334" s="272" t="str">
        <f>E308</f>
        <v>(Amount in Rs.)</v>
      </c>
    </row>
    <row r="335" spans="1:5" s="269" customFormat="1" ht="47.25">
      <c r="A335" s="265"/>
      <c r="B335" s="394" t="s">
        <v>0</v>
      </c>
      <c r="C335" s="332" t="str">
        <f>C309</f>
        <v>Figures as per IGAAP Period Ended
 March 31, 2017</v>
      </c>
      <c r="D335" s="275" t="s">
        <v>46</v>
      </c>
      <c r="E335" s="332" t="str">
        <f>E309</f>
        <v>Figures as per Ind AS Period Ended
 March 31, 2017</v>
      </c>
    </row>
    <row r="336" spans="1:5">
      <c r="B336" s="346"/>
      <c r="C336" s="334"/>
      <c r="D336" s="278"/>
      <c r="E336" s="335"/>
    </row>
    <row r="337" spans="2:5">
      <c r="B337" s="347" t="s">
        <v>645</v>
      </c>
      <c r="C337" s="290"/>
      <c r="D337" s="293"/>
      <c r="E337" s="290"/>
    </row>
    <row r="338" spans="2:5">
      <c r="B338" s="348" t="s">
        <v>646</v>
      </c>
      <c r="C338" s="288">
        <v>0</v>
      </c>
      <c r="D338" s="293">
        <v>0</v>
      </c>
      <c r="E338" s="288">
        <f>SUM(C338:D338)</f>
        <v>0</v>
      </c>
    </row>
    <row r="339" spans="2:5">
      <c r="B339" s="348" t="s">
        <v>647</v>
      </c>
      <c r="C339" s="288">
        <v>0</v>
      </c>
      <c r="D339" s="293">
        <v>0</v>
      </c>
      <c r="E339" s="288">
        <f>SUM(C339:D339)</f>
        <v>0</v>
      </c>
    </row>
    <row r="340" spans="2:5">
      <c r="B340" s="348" t="s">
        <v>548</v>
      </c>
      <c r="C340" s="295">
        <v>0</v>
      </c>
      <c r="D340" s="294">
        <f>-C340</f>
        <v>0</v>
      </c>
      <c r="E340" s="295">
        <f>SUM(C340:D340)</f>
        <v>0</v>
      </c>
    </row>
    <row r="341" spans="2:5">
      <c r="B341" s="350" t="s">
        <v>544</v>
      </c>
      <c r="C341" s="293">
        <f>SUM(C338:C340)</f>
        <v>0</v>
      </c>
      <c r="D341" s="293">
        <f>SUM(D338:D340)</f>
        <v>0</v>
      </c>
      <c r="E341" s="293">
        <f>SUM(E338:E340)</f>
        <v>0</v>
      </c>
    </row>
    <row r="342" spans="2:5">
      <c r="B342" s="339" t="s">
        <v>545</v>
      </c>
      <c r="C342" s="295">
        <v>0</v>
      </c>
      <c r="D342" s="294">
        <f>C342</f>
        <v>0</v>
      </c>
      <c r="E342" s="294">
        <f>D342</f>
        <v>0</v>
      </c>
    </row>
    <row r="343" spans="2:5">
      <c r="B343" s="382" t="s">
        <v>570</v>
      </c>
      <c r="C343" s="288">
        <f>C341-C342</f>
        <v>0</v>
      </c>
      <c r="D343" s="293">
        <f>D341+D342</f>
        <v>0</v>
      </c>
      <c r="E343" s="288">
        <f>SUM(C343:D343)</f>
        <v>0</v>
      </c>
    </row>
    <row r="344" spans="2:5">
      <c r="B344" s="348"/>
      <c r="C344" s="288"/>
      <c r="D344" s="293"/>
      <c r="E344" s="288"/>
    </row>
    <row r="345" spans="2:5">
      <c r="B345" s="384" t="s">
        <v>648</v>
      </c>
      <c r="C345" s="290"/>
      <c r="D345" s="293"/>
      <c r="E345" s="283"/>
    </row>
    <row r="346" spans="2:5">
      <c r="B346" s="380" t="s">
        <v>649</v>
      </c>
      <c r="C346" s="281">
        <v>0</v>
      </c>
      <c r="D346" s="293">
        <v>0</v>
      </c>
      <c r="E346" s="381">
        <f>C346-D346</f>
        <v>0</v>
      </c>
    </row>
    <row r="347" spans="2:5">
      <c r="B347" s="380" t="s">
        <v>650</v>
      </c>
      <c r="C347" s="452">
        <v>0</v>
      </c>
      <c r="D347" s="288">
        <f>-D123</f>
        <v>0</v>
      </c>
      <c r="E347" s="381">
        <f>C347+D347</f>
        <v>0</v>
      </c>
    </row>
    <row r="348" spans="2:5">
      <c r="B348" s="380" t="s">
        <v>651</v>
      </c>
      <c r="C348" s="452">
        <v>0</v>
      </c>
      <c r="D348" s="281">
        <v>0</v>
      </c>
      <c r="E348" s="352">
        <f>C348+D348</f>
        <v>0</v>
      </c>
    </row>
    <row r="349" spans="2:5">
      <c r="B349" s="382" t="s">
        <v>576</v>
      </c>
      <c r="C349" s="453">
        <v>0</v>
      </c>
      <c r="D349" s="296">
        <f>SUM(D346:D348)</f>
        <v>0</v>
      </c>
      <c r="E349" s="301">
        <f>SUM(E346:E348)</f>
        <v>0</v>
      </c>
    </row>
    <row r="350" spans="2:5">
      <c r="B350" s="380"/>
      <c r="C350" s="288"/>
      <c r="D350" s="293"/>
      <c r="E350" s="283"/>
    </row>
    <row r="351" spans="2:5">
      <c r="B351" s="384" t="s">
        <v>652</v>
      </c>
      <c r="C351" s="288"/>
      <c r="D351" s="293"/>
      <c r="E351" s="283"/>
    </row>
    <row r="352" spans="2:5">
      <c r="B352" s="380" t="s">
        <v>572</v>
      </c>
      <c r="C352" s="281">
        <v>0</v>
      </c>
      <c r="D352" s="281"/>
      <c r="E352" s="381">
        <f t="shared" ref="E352:E357" si="11">C352+D352</f>
        <v>0</v>
      </c>
    </row>
    <row r="353" spans="2:5">
      <c r="B353" s="380" t="s">
        <v>573</v>
      </c>
      <c r="C353" s="281">
        <v>0</v>
      </c>
      <c r="D353" s="281"/>
      <c r="E353" s="381">
        <f t="shared" si="11"/>
        <v>0</v>
      </c>
    </row>
    <row r="354" spans="2:5">
      <c r="B354" s="380" t="s">
        <v>574</v>
      </c>
      <c r="C354" s="281">
        <v>0</v>
      </c>
      <c r="D354" s="281"/>
      <c r="E354" s="381">
        <f t="shared" si="11"/>
        <v>0</v>
      </c>
    </row>
    <row r="355" spans="2:5">
      <c r="B355" s="382" t="s">
        <v>544</v>
      </c>
      <c r="C355" s="281">
        <v>0</v>
      </c>
      <c r="D355" s="308">
        <f>SUM(D352:D354)</f>
        <v>0</v>
      </c>
      <c r="E355" s="351">
        <f t="shared" si="11"/>
        <v>0</v>
      </c>
    </row>
    <row r="356" spans="2:5">
      <c r="B356" s="380" t="s">
        <v>575</v>
      </c>
      <c r="C356" s="281">
        <v>0</v>
      </c>
      <c r="D356" s="281"/>
      <c r="E356" s="381">
        <f t="shared" si="11"/>
        <v>0</v>
      </c>
    </row>
    <row r="357" spans="2:5">
      <c r="B357" s="422" t="s">
        <v>653</v>
      </c>
      <c r="C357" s="281">
        <v>0</v>
      </c>
      <c r="D357" s="296">
        <f>+D355-D356</f>
        <v>0</v>
      </c>
      <c r="E357" s="351">
        <f t="shared" si="11"/>
        <v>0</v>
      </c>
    </row>
    <row r="358" spans="2:5">
      <c r="B358" s="380"/>
      <c r="C358" s="288"/>
      <c r="D358" s="293"/>
      <c r="E358" s="283"/>
    </row>
    <row r="359" spans="2:5">
      <c r="B359" s="384" t="s">
        <v>654</v>
      </c>
      <c r="C359" s="288"/>
      <c r="D359" s="293"/>
      <c r="E359" s="283"/>
    </row>
    <row r="360" spans="2:5">
      <c r="B360" s="380" t="s">
        <v>578</v>
      </c>
      <c r="C360" s="373">
        <v>0</v>
      </c>
      <c r="D360" s="293">
        <v>0</v>
      </c>
      <c r="E360" s="381">
        <f t="shared" ref="E360:E365" si="12">C360+D360</f>
        <v>0</v>
      </c>
    </row>
    <row r="361" spans="2:5">
      <c r="B361" s="380" t="s">
        <v>579</v>
      </c>
      <c r="C361" s="373">
        <v>0</v>
      </c>
      <c r="D361" s="288"/>
      <c r="E361" s="381">
        <f t="shared" si="12"/>
        <v>0</v>
      </c>
    </row>
    <row r="362" spans="2:5">
      <c r="B362" s="380" t="s">
        <v>580</v>
      </c>
      <c r="C362" s="373">
        <v>0</v>
      </c>
      <c r="D362" s="373"/>
      <c r="E362" s="381">
        <f t="shared" si="12"/>
        <v>0</v>
      </c>
    </row>
    <row r="363" spans="2:5">
      <c r="B363" s="382" t="s">
        <v>544</v>
      </c>
      <c r="C363" s="373">
        <v>0</v>
      </c>
      <c r="D363" s="296">
        <f>SUM(D360:D362)</f>
        <v>0</v>
      </c>
      <c r="E363" s="351">
        <f t="shared" si="12"/>
        <v>0</v>
      </c>
    </row>
    <row r="364" spans="2:5">
      <c r="B364" s="380" t="s">
        <v>575</v>
      </c>
      <c r="C364" s="373">
        <v>0</v>
      </c>
      <c r="D364" s="373"/>
      <c r="E364" s="381">
        <f t="shared" si="12"/>
        <v>0</v>
      </c>
    </row>
    <row r="365" spans="2:5">
      <c r="B365" s="382" t="s">
        <v>583</v>
      </c>
      <c r="C365" s="373">
        <v>0</v>
      </c>
      <c r="D365" s="296">
        <f>+D363-D364</f>
        <v>0</v>
      </c>
      <c r="E365" s="351">
        <f t="shared" si="12"/>
        <v>0</v>
      </c>
    </row>
    <row r="366" spans="2:5">
      <c r="B366" s="382"/>
      <c r="C366" s="373"/>
      <c r="D366" s="301"/>
      <c r="E366" s="381"/>
    </row>
    <row r="367" spans="2:5">
      <c r="B367" s="384" t="s">
        <v>655</v>
      </c>
      <c r="C367" s="373"/>
      <c r="D367" s="301"/>
      <c r="E367" s="381"/>
    </row>
    <row r="368" spans="2:5">
      <c r="B368" s="380" t="s">
        <v>578</v>
      </c>
      <c r="C368" s="373">
        <v>0</v>
      </c>
      <c r="D368" s="293">
        <v>0</v>
      </c>
      <c r="E368" s="381">
        <f t="shared" ref="E368:E373" si="13">C368+D368</f>
        <v>0</v>
      </c>
    </row>
    <row r="369" spans="2:5">
      <c r="B369" s="380" t="s">
        <v>579</v>
      </c>
      <c r="C369" s="373">
        <v>0</v>
      </c>
      <c r="D369" s="288"/>
      <c r="E369" s="381">
        <f t="shared" si="13"/>
        <v>0</v>
      </c>
    </row>
    <row r="370" spans="2:5">
      <c r="B370" s="380" t="s">
        <v>580</v>
      </c>
      <c r="C370" s="373">
        <v>0</v>
      </c>
      <c r="D370" s="373"/>
      <c r="E370" s="381">
        <f t="shared" si="13"/>
        <v>0</v>
      </c>
    </row>
    <row r="371" spans="2:5">
      <c r="B371" s="382" t="s">
        <v>544</v>
      </c>
      <c r="C371" s="373">
        <v>0</v>
      </c>
      <c r="D371" s="296">
        <f>SUM(D368:D370)</f>
        <v>0</v>
      </c>
      <c r="E371" s="351">
        <f t="shared" si="13"/>
        <v>0</v>
      </c>
    </row>
    <row r="372" spans="2:5">
      <c r="B372" s="380" t="s">
        <v>575</v>
      </c>
      <c r="C372" s="373">
        <v>0</v>
      </c>
      <c r="D372" s="373"/>
      <c r="E372" s="381">
        <f t="shared" si="13"/>
        <v>0</v>
      </c>
    </row>
    <row r="373" spans="2:5">
      <c r="B373" s="382" t="s">
        <v>585</v>
      </c>
      <c r="C373" s="373">
        <v>0</v>
      </c>
      <c r="D373" s="296">
        <f>+D371-D372</f>
        <v>0</v>
      </c>
      <c r="E373" s="351">
        <f t="shared" si="13"/>
        <v>0</v>
      </c>
    </row>
    <row r="374" spans="2:5">
      <c r="B374" s="382"/>
      <c r="C374" s="373"/>
      <c r="D374" s="301"/>
      <c r="E374" s="381"/>
    </row>
    <row r="375" spans="2:5">
      <c r="B375" s="409" t="s">
        <v>656</v>
      </c>
      <c r="C375" s="373"/>
      <c r="D375" s="301"/>
      <c r="E375" s="381"/>
    </row>
    <row r="376" spans="2:5">
      <c r="B376" s="410" t="s">
        <v>616</v>
      </c>
      <c r="C376" s="373">
        <v>0</v>
      </c>
      <c r="D376" s="288"/>
      <c r="E376" s="381">
        <f t="shared" ref="E376:E381" si="14">C376+D376</f>
        <v>0</v>
      </c>
    </row>
    <row r="377" spans="2:5">
      <c r="B377" s="411" t="s">
        <v>657</v>
      </c>
      <c r="C377" s="373">
        <v>0</v>
      </c>
      <c r="D377" s="288"/>
      <c r="E377" s="381">
        <f t="shared" si="14"/>
        <v>0</v>
      </c>
    </row>
    <row r="378" spans="2:5">
      <c r="B378" s="411" t="s">
        <v>618</v>
      </c>
      <c r="C378" s="373">
        <v>0</v>
      </c>
      <c r="D378" s="373"/>
      <c r="E378" s="381">
        <f t="shared" si="14"/>
        <v>0</v>
      </c>
    </row>
    <row r="379" spans="2:5">
      <c r="B379" s="410" t="s">
        <v>658</v>
      </c>
      <c r="C379" s="373">
        <v>0</v>
      </c>
      <c r="D379" s="296">
        <f>SUM(D376:D378)</f>
        <v>0</v>
      </c>
      <c r="E379" s="351">
        <f t="shared" si="14"/>
        <v>0</v>
      </c>
    </row>
    <row r="380" spans="2:5">
      <c r="B380" s="411" t="s">
        <v>657</v>
      </c>
      <c r="C380" s="373">
        <v>0</v>
      </c>
      <c r="D380" s="373"/>
      <c r="E380" s="381">
        <f t="shared" si="14"/>
        <v>0</v>
      </c>
    </row>
    <row r="381" spans="2:5">
      <c r="B381" s="411" t="s">
        <v>618</v>
      </c>
      <c r="C381" s="373">
        <v>0</v>
      </c>
      <c r="D381" s="296">
        <f>+D379-D380</f>
        <v>0</v>
      </c>
      <c r="E381" s="351">
        <f t="shared" si="14"/>
        <v>0</v>
      </c>
    </row>
    <row r="382" spans="2:5">
      <c r="B382" s="382" t="s">
        <v>587</v>
      </c>
      <c r="C382" s="373"/>
      <c r="D382" s="301"/>
      <c r="E382" s="381"/>
    </row>
    <row r="383" spans="2:5">
      <c r="B383" s="382"/>
      <c r="C383" s="373"/>
      <c r="D383" s="301"/>
      <c r="E383" s="381"/>
    </row>
    <row r="384" spans="2:5">
      <c r="B384" s="384" t="s">
        <v>659</v>
      </c>
      <c r="C384" s="373"/>
      <c r="D384" s="301"/>
      <c r="E384" s="381"/>
    </row>
    <row r="385" spans="2:5">
      <c r="B385" s="380" t="s">
        <v>578</v>
      </c>
      <c r="C385" s="373">
        <v>0</v>
      </c>
      <c r="D385" s="293">
        <v>0</v>
      </c>
      <c r="E385" s="381">
        <f t="shared" ref="E385:E390" si="15">C385+D385</f>
        <v>0</v>
      </c>
    </row>
    <row r="386" spans="2:5">
      <c r="B386" s="380" t="s">
        <v>579</v>
      </c>
      <c r="C386" s="373">
        <v>0</v>
      </c>
      <c r="D386" s="288"/>
      <c r="E386" s="381">
        <f t="shared" si="15"/>
        <v>0</v>
      </c>
    </row>
    <row r="387" spans="2:5">
      <c r="B387" s="380" t="s">
        <v>580</v>
      </c>
      <c r="C387" s="373">
        <v>0</v>
      </c>
      <c r="D387" s="373"/>
      <c r="E387" s="381">
        <f t="shared" si="15"/>
        <v>0</v>
      </c>
    </row>
    <row r="388" spans="2:5">
      <c r="B388" s="382" t="s">
        <v>544</v>
      </c>
      <c r="C388" s="373">
        <v>0</v>
      </c>
      <c r="D388" s="296">
        <f>SUM(D385:D387)</f>
        <v>0</v>
      </c>
      <c r="E388" s="351">
        <f t="shared" si="15"/>
        <v>0</v>
      </c>
    </row>
    <row r="389" spans="2:5">
      <c r="B389" s="380" t="s">
        <v>575</v>
      </c>
      <c r="C389" s="373">
        <v>0</v>
      </c>
      <c r="D389" s="373"/>
      <c r="E389" s="381">
        <f t="shared" si="15"/>
        <v>0</v>
      </c>
    </row>
    <row r="390" spans="2:5">
      <c r="B390" s="382" t="s">
        <v>589</v>
      </c>
      <c r="C390" s="373">
        <v>0</v>
      </c>
      <c r="D390" s="296">
        <f>+D388-D389</f>
        <v>0</v>
      </c>
      <c r="E390" s="351">
        <f t="shared" si="15"/>
        <v>0</v>
      </c>
    </row>
    <row r="391" spans="2:5">
      <c r="B391" s="382"/>
      <c r="C391" s="373"/>
      <c r="D391" s="301"/>
      <c r="E391" s="381"/>
    </row>
    <row r="392" spans="2:5">
      <c r="B392" s="384" t="s">
        <v>660</v>
      </c>
      <c r="C392" s="373"/>
      <c r="D392" s="301"/>
      <c r="E392" s="381"/>
    </row>
    <row r="393" spans="2:5">
      <c r="B393" s="380" t="s">
        <v>578</v>
      </c>
      <c r="C393" s="373">
        <v>0</v>
      </c>
      <c r="D393" s="293">
        <v>0</v>
      </c>
      <c r="E393" s="381">
        <f>C393+D393</f>
        <v>0</v>
      </c>
    </row>
    <row r="394" spans="2:5">
      <c r="B394" s="380" t="s">
        <v>579</v>
      </c>
      <c r="C394" s="373">
        <v>0</v>
      </c>
      <c r="D394" s="288">
        <v>0</v>
      </c>
      <c r="E394" s="381">
        <f>C394+D394</f>
        <v>0</v>
      </c>
    </row>
    <row r="395" spans="2:5">
      <c r="B395" s="380" t="s">
        <v>580</v>
      </c>
      <c r="C395" s="373">
        <v>0</v>
      </c>
      <c r="D395" s="373">
        <v>0</v>
      </c>
      <c r="E395" s="381">
        <f>C395+D395</f>
        <v>0</v>
      </c>
    </row>
    <row r="396" spans="2:5">
      <c r="B396" s="382" t="s">
        <v>544</v>
      </c>
      <c r="C396" s="396">
        <f>+C395+C393</f>
        <v>0</v>
      </c>
      <c r="D396" s="296">
        <f>SUM(D393:D395)</f>
        <v>0</v>
      </c>
      <c r="E396" s="351">
        <f>C396+D396</f>
        <v>0</v>
      </c>
    </row>
    <row r="397" spans="2:5">
      <c r="B397" s="380" t="s">
        <v>575</v>
      </c>
      <c r="C397" s="373">
        <v>0</v>
      </c>
      <c r="D397" s="373">
        <v>0</v>
      </c>
      <c r="E397" s="381">
        <f>C397+D397</f>
        <v>0</v>
      </c>
    </row>
    <row r="398" spans="2:5">
      <c r="B398" s="382" t="s">
        <v>592</v>
      </c>
      <c r="C398" s="454">
        <f>+C396-C397</f>
        <v>0</v>
      </c>
      <c r="D398" s="454">
        <f>+D396-D397</f>
        <v>0</v>
      </c>
      <c r="E398" s="454">
        <f>+E396-E397</f>
        <v>0</v>
      </c>
    </row>
    <row r="399" spans="2:5">
      <c r="B399" s="382"/>
      <c r="C399" s="455"/>
      <c r="D399" s="288"/>
      <c r="E399" s="381"/>
    </row>
    <row r="400" spans="2:5">
      <c r="B400" s="382"/>
      <c r="C400" s="455"/>
      <c r="D400" s="295"/>
      <c r="E400" s="381"/>
    </row>
    <row r="401" spans="1:5">
      <c r="B401" s="456" t="s">
        <v>661</v>
      </c>
      <c r="C401" s="353">
        <f>+C343+C349+C357+C365+C373+C382+C390+C398</f>
        <v>0</v>
      </c>
      <c r="D401" s="457">
        <f>+D398</f>
        <v>0</v>
      </c>
      <c r="E401" s="353">
        <f>+E343+E349+E357+E365+E373+E382+E390+E398</f>
        <v>0</v>
      </c>
    </row>
    <row r="402" spans="1:5">
      <c r="B402" s="390"/>
      <c r="C402" s="391"/>
      <c r="D402" s="392"/>
      <c r="E402" s="356"/>
    </row>
    <row r="403" spans="1:5" ht="33" customHeight="1">
      <c r="A403" s="458"/>
      <c r="B403" s="988" t="s">
        <v>662</v>
      </c>
      <c r="C403" s="989"/>
      <c r="D403" s="989"/>
      <c r="E403" s="990"/>
    </row>
    <row r="404" spans="1:5">
      <c r="A404" s="458"/>
      <c r="B404" s="991" t="s">
        <v>663</v>
      </c>
      <c r="C404" s="982"/>
      <c r="D404" s="982"/>
      <c r="E404" s="992"/>
    </row>
    <row r="405" spans="1:5">
      <c r="A405" s="458"/>
      <c r="B405" s="991" t="s">
        <v>664</v>
      </c>
      <c r="C405" s="982"/>
      <c r="D405" s="982"/>
      <c r="E405" s="992"/>
    </row>
    <row r="406" spans="1:5">
      <c r="B406" s="986" t="s">
        <v>665</v>
      </c>
      <c r="C406" s="987"/>
      <c r="D406" s="378"/>
      <c r="E406" s="283"/>
    </row>
    <row r="407" spans="1:5">
      <c r="B407" s="358"/>
      <c r="C407" s="359"/>
      <c r="D407" s="360"/>
      <c r="E407" s="361"/>
    </row>
    <row r="408" spans="1:5" s="269" customFormat="1" ht="47.25">
      <c r="A408" s="265"/>
      <c r="B408" s="394" t="s">
        <v>0</v>
      </c>
      <c r="C408" s="332" t="str">
        <f>C335</f>
        <v>Figures as per IGAAP Period Ended
 March 31, 2017</v>
      </c>
      <c r="D408" s="275" t="s">
        <v>46</v>
      </c>
      <c r="E408" s="332" t="str">
        <f>E335</f>
        <v>Figures as per Ind AS Period Ended
 March 31, 2017</v>
      </c>
    </row>
    <row r="409" spans="1:5">
      <c r="B409" s="395"/>
      <c r="C409" s="396"/>
      <c r="D409" s="397"/>
      <c r="E409" s="290"/>
    </row>
    <row r="410" spans="1:5">
      <c r="B410" s="398" t="s">
        <v>596</v>
      </c>
      <c r="C410" s="288"/>
      <c r="D410" s="293"/>
      <c r="E410" s="290"/>
    </row>
    <row r="411" spans="1:5">
      <c r="B411" s="399" t="s">
        <v>597</v>
      </c>
      <c r="C411" s="373">
        <v>0</v>
      </c>
      <c r="D411" s="293">
        <f>-C411</f>
        <v>0</v>
      </c>
      <c r="E411" s="349">
        <f>C411+D411</f>
        <v>0</v>
      </c>
    </row>
    <row r="412" spans="1:5">
      <c r="B412" s="399" t="s">
        <v>598</v>
      </c>
      <c r="C412" s="288">
        <v>0</v>
      </c>
      <c r="D412" s="293">
        <f>-C412</f>
        <v>0</v>
      </c>
      <c r="E412" s="349">
        <f>C412+D412</f>
        <v>0</v>
      </c>
    </row>
    <row r="413" spans="1:5">
      <c r="B413" s="399" t="s">
        <v>599</v>
      </c>
      <c r="C413" s="288">
        <v>0</v>
      </c>
      <c r="D413" s="293">
        <f>-C413</f>
        <v>0</v>
      </c>
      <c r="E413" s="352">
        <f>C413+D413</f>
        <v>0</v>
      </c>
    </row>
    <row r="414" spans="1:5">
      <c r="B414" s="399"/>
      <c r="C414" s="296">
        <f>SUM(C411:C413)</f>
        <v>0</v>
      </c>
      <c r="D414" s="308">
        <f>-C414</f>
        <v>0</v>
      </c>
      <c r="E414" s="296">
        <f>SUM(E411:E413)</f>
        <v>0</v>
      </c>
    </row>
    <row r="415" spans="1:5">
      <c r="B415" s="399" t="s">
        <v>600</v>
      </c>
      <c r="C415" s="288">
        <v>0</v>
      </c>
      <c r="D415" s="293">
        <f>C415</f>
        <v>0</v>
      </c>
      <c r="E415" s="349">
        <v>0</v>
      </c>
    </row>
    <row r="416" spans="1:5">
      <c r="B416" s="382" t="s">
        <v>570</v>
      </c>
      <c r="C416" s="296"/>
      <c r="D416" s="397"/>
      <c r="E416" s="400"/>
    </row>
    <row r="417" spans="2:5">
      <c r="B417" s="382"/>
      <c r="C417" s="288"/>
      <c r="D417" s="293"/>
      <c r="E417" s="290"/>
    </row>
    <row r="418" spans="2:5">
      <c r="B418" s="398" t="s">
        <v>601</v>
      </c>
      <c r="C418" s="288"/>
      <c r="D418" s="293"/>
      <c r="E418" s="290"/>
    </row>
    <row r="419" spans="2:5">
      <c r="B419" s="399" t="s">
        <v>597</v>
      </c>
      <c r="C419" s="373">
        <v>0</v>
      </c>
      <c r="D419" s="293">
        <f>-C419</f>
        <v>0</v>
      </c>
      <c r="E419" s="349">
        <f>C419+D419</f>
        <v>0</v>
      </c>
    </row>
    <row r="420" spans="2:5">
      <c r="B420" s="399" t="s">
        <v>598</v>
      </c>
      <c r="C420" s="288">
        <v>0</v>
      </c>
      <c r="D420" s="293">
        <f>-C420</f>
        <v>0</v>
      </c>
      <c r="E420" s="349">
        <f>C420+D420</f>
        <v>0</v>
      </c>
    </row>
    <row r="421" spans="2:5">
      <c r="B421" s="399" t="s">
        <v>599</v>
      </c>
      <c r="C421" s="288">
        <v>0</v>
      </c>
      <c r="D421" s="293">
        <f>-C421</f>
        <v>0</v>
      </c>
      <c r="E421" s="352">
        <f>C421+D421</f>
        <v>0</v>
      </c>
    </row>
    <row r="422" spans="2:5">
      <c r="B422" s="399"/>
      <c r="C422" s="296">
        <f>SUM(C419:C421)</f>
        <v>0</v>
      </c>
      <c r="D422" s="401">
        <f>-C422</f>
        <v>0</v>
      </c>
      <c r="E422" s="296">
        <f>SUM(E419:E421)</f>
        <v>0</v>
      </c>
    </row>
    <row r="423" spans="2:5">
      <c r="B423" s="399" t="s">
        <v>600</v>
      </c>
      <c r="C423" s="288">
        <v>0</v>
      </c>
      <c r="D423" s="316">
        <f>C423</f>
        <v>0</v>
      </c>
      <c r="E423" s="349">
        <v>0</v>
      </c>
    </row>
    <row r="424" spans="2:5">
      <c r="B424" s="382" t="s">
        <v>576</v>
      </c>
      <c r="C424" s="296"/>
      <c r="D424" s="392"/>
      <c r="E424" s="351"/>
    </row>
    <row r="425" spans="2:5">
      <c r="B425" s="399"/>
      <c r="C425" s="288"/>
      <c r="D425" s="316"/>
      <c r="E425" s="349"/>
    </row>
    <row r="426" spans="2:5">
      <c r="B426" s="398" t="s">
        <v>666</v>
      </c>
      <c r="C426" s="288"/>
      <c r="D426" s="293"/>
      <c r="E426" s="290"/>
    </row>
    <row r="427" spans="2:5">
      <c r="B427" s="399" t="s">
        <v>597</v>
      </c>
      <c r="C427" s="373">
        <v>0</v>
      </c>
      <c r="D427" s="293">
        <f>-C427</f>
        <v>0</v>
      </c>
      <c r="E427" s="349">
        <f>C427+D427</f>
        <v>0</v>
      </c>
    </row>
    <row r="428" spans="2:5">
      <c r="B428" s="399" t="s">
        <v>598</v>
      </c>
      <c r="C428" s="288">
        <v>0</v>
      </c>
      <c r="D428" s="293">
        <f>-C428</f>
        <v>0</v>
      </c>
      <c r="E428" s="349">
        <f>C428+D428</f>
        <v>0</v>
      </c>
    </row>
    <row r="429" spans="2:5">
      <c r="B429" s="399" t="s">
        <v>599</v>
      </c>
      <c r="C429" s="288">
        <v>0</v>
      </c>
      <c r="D429" s="293">
        <f>-C429</f>
        <v>0</v>
      </c>
      <c r="E429" s="352">
        <f>C429+D429</f>
        <v>0</v>
      </c>
    </row>
    <row r="430" spans="2:5">
      <c r="B430" s="399"/>
      <c r="C430" s="296">
        <f>SUM(C427:C429)</f>
        <v>0</v>
      </c>
      <c r="D430" s="308">
        <f>-C430</f>
        <v>0</v>
      </c>
      <c r="E430" s="296">
        <f>SUM(E427:E429)</f>
        <v>0</v>
      </c>
    </row>
    <row r="431" spans="2:5">
      <c r="B431" s="399" t="s">
        <v>600</v>
      </c>
      <c r="C431" s="288">
        <v>0</v>
      </c>
      <c r="D431" s="293">
        <f>C431</f>
        <v>0</v>
      </c>
      <c r="E431" s="349">
        <v>0</v>
      </c>
    </row>
    <row r="432" spans="2:5">
      <c r="B432" s="382" t="s">
        <v>581</v>
      </c>
      <c r="C432" s="296"/>
      <c r="D432" s="397"/>
      <c r="E432" s="400"/>
    </row>
    <row r="433" spans="2:5">
      <c r="B433" s="398" t="s">
        <v>667</v>
      </c>
      <c r="C433" s="288"/>
      <c r="D433" s="293"/>
      <c r="E433" s="290"/>
    </row>
    <row r="434" spans="2:5">
      <c r="B434" s="399" t="s">
        <v>597</v>
      </c>
      <c r="C434" s="373">
        <v>0</v>
      </c>
      <c r="D434" s="293">
        <v>0</v>
      </c>
      <c r="E434" s="349">
        <f>C434+D434</f>
        <v>0</v>
      </c>
    </row>
    <row r="435" spans="2:5">
      <c r="B435" s="399" t="s">
        <v>598</v>
      </c>
      <c r="C435" s="288">
        <v>0</v>
      </c>
      <c r="D435" s="293">
        <v>0</v>
      </c>
      <c r="E435" s="349">
        <f>C435+D435</f>
        <v>0</v>
      </c>
    </row>
    <row r="436" spans="2:5">
      <c r="B436" s="399" t="s">
        <v>599</v>
      </c>
      <c r="C436" s="288">
        <v>0</v>
      </c>
      <c r="D436" s="293">
        <f>-C436</f>
        <v>0</v>
      </c>
      <c r="E436" s="352">
        <f>C436+D436</f>
        <v>0</v>
      </c>
    </row>
    <row r="437" spans="2:5">
      <c r="B437" s="382"/>
      <c r="C437" s="296">
        <f>SUM(C434:C436)</f>
        <v>0</v>
      </c>
      <c r="D437" s="296">
        <f>SUM(D434:D436)</f>
        <v>0</v>
      </c>
      <c r="E437" s="296">
        <f>SUM(E434:E436)</f>
        <v>0</v>
      </c>
    </row>
    <row r="438" spans="2:5">
      <c r="B438" s="399" t="s">
        <v>600</v>
      </c>
      <c r="C438" s="288">
        <v>0</v>
      </c>
      <c r="D438" s="316">
        <f>C438</f>
        <v>0</v>
      </c>
      <c r="E438" s="349">
        <v>0</v>
      </c>
    </row>
    <row r="439" spans="2:5">
      <c r="B439" s="382" t="s">
        <v>583</v>
      </c>
      <c r="C439" s="296"/>
      <c r="D439" s="296"/>
      <c r="E439" s="351"/>
    </row>
    <row r="440" spans="2:5">
      <c r="B440" s="398" t="s">
        <v>668</v>
      </c>
      <c r="C440" s="288"/>
      <c r="D440" s="316"/>
      <c r="E440" s="349"/>
    </row>
    <row r="441" spans="2:5">
      <c r="B441" s="399" t="s">
        <v>669</v>
      </c>
      <c r="C441" s="288">
        <v>0</v>
      </c>
      <c r="D441" s="316">
        <v>0</v>
      </c>
      <c r="E441" s="349">
        <f>C441+D441</f>
        <v>0</v>
      </c>
    </row>
    <row r="442" spans="2:5">
      <c r="B442" s="399" t="s">
        <v>670</v>
      </c>
      <c r="C442" s="288">
        <v>0</v>
      </c>
      <c r="D442" s="316">
        <v>0</v>
      </c>
      <c r="E442" s="349">
        <f t="shared" ref="E442:E453" si="16">C442+D442</f>
        <v>0</v>
      </c>
    </row>
    <row r="443" spans="2:5">
      <c r="B443" s="399" t="s">
        <v>671</v>
      </c>
      <c r="C443" s="288">
        <v>0</v>
      </c>
      <c r="D443" s="316">
        <v>0</v>
      </c>
      <c r="E443" s="349">
        <f t="shared" si="16"/>
        <v>0</v>
      </c>
    </row>
    <row r="444" spans="2:5">
      <c r="B444" s="399" t="s">
        <v>672</v>
      </c>
      <c r="C444" s="288">
        <v>0</v>
      </c>
      <c r="D444" s="316">
        <v>0</v>
      </c>
      <c r="E444" s="349">
        <f t="shared" si="16"/>
        <v>0</v>
      </c>
    </row>
    <row r="445" spans="2:5">
      <c r="B445" s="399" t="s">
        <v>673</v>
      </c>
      <c r="C445" s="288">
        <v>0</v>
      </c>
      <c r="D445" s="316">
        <v>0</v>
      </c>
      <c r="E445" s="349">
        <f t="shared" si="16"/>
        <v>0</v>
      </c>
    </row>
    <row r="446" spans="2:5">
      <c r="B446" s="399" t="s">
        <v>674</v>
      </c>
      <c r="C446" s="288">
        <v>0</v>
      </c>
      <c r="D446" s="316">
        <v>0</v>
      </c>
      <c r="E446" s="349">
        <f t="shared" si="16"/>
        <v>0</v>
      </c>
    </row>
    <row r="447" spans="2:5">
      <c r="B447" s="399" t="s">
        <v>675</v>
      </c>
      <c r="C447" s="288">
        <v>0</v>
      </c>
      <c r="D447" s="316">
        <v>0</v>
      </c>
      <c r="E447" s="349">
        <f t="shared" si="16"/>
        <v>0</v>
      </c>
    </row>
    <row r="448" spans="2:5">
      <c r="B448" s="399" t="s">
        <v>676</v>
      </c>
      <c r="C448" s="288">
        <v>0</v>
      </c>
      <c r="D448" s="316">
        <v>0</v>
      </c>
      <c r="E448" s="349">
        <f t="shared" si="16"/>
        <v>0</v>
      </c>
    </row>
    <row r="449" spans="1:5">
      <c r="B449" s="399" t="s">
        <v>677</v>
      </c>
      <c r="C449" s="288">
        <v>0</v>
      </c>
      <c r="D449" s="316">
        <v>0</v>
      </c>
      <c r="E449" s="349">
        <f t="shared" si="16"/>
        <v>0</v>
      </c>
    </row>
    <row r="450" spans="1:5">
      <c r="B450" s="399" t="s">
        <v>678</v>
      </c>
      <c r="C450" s="288">
        <v>0</v>
      </c>
      <c r="D450" s="316">
        <v>0</v>
      </c>
      <c r="E450" s="349">
        <f t="shared" si="16"/>
        <v>0</v>
      </c>
    </row>
    <row r="451" spans="1:5">
      <c r="B451" s="399" t="s">
        <v>679</v>
      </c>
      <c r="C451" s="288">
        <v>0</v>
      </c>
      <c r="D451" s="316">
        <v>0</v>
      </c>
      <c r="E451" s="349">
        <f t="shared" si="16"/>
        <v>0</v>
      </c>
    </row>
    <row r="452" spans="1:5">
      <c r="B452" s="399" t="s">
        <v>680</v>
      </c>
      <c r="C452" s="288">
        <v>0</v>
      </c>
      <c r="D452" s="316">
        <v>0</v>
      </c>
      <c r="E452" s="349">
        <f t="shared" si="16"/>
        <v>0</v>
      </c>
    </row>
    <row r="453" spans="1:5">
      <c r="B453" s="399" t="s">
        <v>681</v>
      </c>
      <c r="C453" s="288">
        <v>0</v>
      </c>
      <c r="D453" s="316">
        <f>-C453</f>
        <v>0</v>
      </c>
      <c r="E453" s="349">
        <f t="shared" si="16"/>
        <v>0</v>
      </c>
    </row>
    <row r="454" spans="1:5">
      <c r="B454" s="399" t="s">
        <v>682</v>
      </c>
      <c r="C454" s="288">
        <v>0</v>
      </c>
      <c r="D454" s="316">
        <v>0</v>
      </c>
      <c r="E454" s="349">
        <v>0</v>
      </c>
    </row>
    <row r="455" spans="1:5">
      <c r="B455" s="382" t="s">
        <v>585</v>
      </c>
      <c r="C455" s="296">
        <f>SUM(C441:C454)</f>
        <v>0</v>
      </c>
      <c r="D455" s="296">
        <f>SUM(D441:D454)</f>
        <v>0</v>
      </c>
      <c r="E455" s="296">
        <f>SUM(E441:E454)</f>
        <v>0</v>
      </c>
    </row>
    <row r="456" spans="1:5">
      <c r="B456" s="399"/>
      <c r="C456" s="288"/>
      <c r="D456" s="316"/>
      <c r="E456" s="349"/>
    </row>
    <row r="457" spans="1:5">
      <c r="B457" s="389" t="s">
        <v>11</v>
      </c>
      <c r="C457" s="370">
        <f>C416+C424+C432+C439+C455</f>
        <v>0</v>
      </c>
      <c r="D457" s="370">
        <f>D416+D424+D432+D439+D455</f>
        <v>0</v>
      </c>
      <c r="E457" s="370">
        <f>E416+E424+E432+E439+E455</f>
        <v>0</v>
      </c>
    </row>
    <row r="458" spans="1:5">
      <c r="B458" s="982"/>
      <c r="C458" s="982"/>
      <c r="D458" s="982"/>
      <c r="E458" s="982"/>
    </row>
    <row r="459" spans="1:5" ht="15.75" customHeight="1">
      <c r="B459" s="978" t="s">
        <v>683</v>
      </c>
      <c r="C459" s="978"/>
      <c r="D459" s="978"/>
      <c r="E459" s="978"/>
    </row>
    <row r="460" spans="1:5" ht="21">
      <c r="B460" s="459" t="s">
        <v>684</v>
      </c>
    </row>
    <row r="462" spans="1:5">
      <c r="A462" s="265">
        <f>A333+1</f>
        <v>15</v>
      </c>
      <c r="B462" s="271" t="s">
        <v>685</v>
      </c>
    </row>
    <row r="463" spans="1:5">
      <c r="D463" s="268"/>
      <c r="E463" s="272" t="str">
        <f>E334</f>
        <v>(Amount in Rs.)</v>
      </c>
    </row>
    <row r="464" spans="1:5" s="269" customFormat="1" ht="47.25">
      <c r="A464" s="265"/>
      <c r="B464" s="394" t="s">
        <v>0</v>
      </c>
      <c r="C464" s="332" t="str">
        <f>C335</f>
        <v>Figures as per IGAAP Period Ended
 March 31, 2017</v>
      </c>
      <c r="D464" s="275" t="s">
        <v>46</v>
      </c>
      <c r="E464" s="332" t="str">
        <f>E335</f>
        <v>Figures as per Ind AS Period Ended
 March 31, 2017</v>
      </c>
    </row>
    <row r="465" spans="1:5">
      <c r="B465" s="290"/>
      <c r="C465" s="460"/>
      <c r="D465" s="286"/>
      <c r="E465" s="283"/>
    </row>
    <row r="466" spans="1:5">
      <c r="B466" s="348" t="s">
        <v>686</v>
      </c>
      <c r="C466" s="288">
        <v>0</v>
      </c>
      <c r="D466" s="293">
        <v>0</v>
      </c>
      <c r="E466" s="381">
        <f t="shared" ref="E466:E471" si="17">C466+D466</f>
        <v>0</v>
      </c>
    </row>
    <row r="467" spans="1:5">
      <c r="B467" s="348" t="s">
        <v>687</v>
      </c>
      <c r="C467" s="373">
        <v>0</v>
      </c>
      <c r="D467" s="293">
        <v>0</v>
      </c>
      <c r="E467" s="381">
        <f t="shared" si="17"/>
        <v>0</v>
      </c>
    </row>
    <row r="468" spans="1:5">
      <c r="B468" s="348" t="s">
        <v>688</v>
      </c>
      <c r="C468" s="373">
        <v>0</v>
      </c>
      <c r="D468" s="293">
        <v>0</v>
      </c>
      <c r="E468" s="381">
        <f t="shared" si="17"/>
        <v>0</v>
      </c>
    </row>
    <row r="469" spans="1:5">
      <c r="B469" s="348" t="s">
        <v>689</v>
      </c>
      <c r="C469" s="288">
        <v>0</v>
      </c>
      <c r="D469" s="293">
        <v>0</v>
      </c>
      <c r="E469" s="381">
        <f t="shared" si="17"/>
        <v>0</v>
      </c>
    </row>
    <row r="470" spans="1:5">
      <c r="B470" s="348" t="s">
        <v>690</v>
      </c>
      <c r="C470" s="288"/>
      <c r="D470" s="293"/>
      <c r="E470" s="381"/>
    </row>
    <row r="471" spans="1:5">
      <c r="B471" s="348" t="s">
        <v>691</v>
      </c>
      <c r="C471" s="373">
        <v>0</v>
      </c>
      <c r="D471" s="294">
        <v>0</v>
      </c>
      <c r="E471" s="352">
        <f t="shared" si="17"/>
        <v>0</v>
      </c>
    </row>
    <row r="472" spans="1:5">
      <c r="B472" s="348"/>
      <c r="C472" s="396">
        <f>SUM(C466:C471)</f>
        <v>0</v>
      </c>
      <c r="D472" s="293">
        <v>0</v>
      </c>
      <c r="E472" s="301">
        <f>SUM(C472:D472)</f>
        <v>0</v>
      </c>
    </row>
    <row r="473" spans="1:5">
      <c r="B473" s="461"/>
      <c r="C473" s="287"/>
      <c r="D473" s="286"/>
      <c r="E473" s="283"/>
    </row>
    <row r="474" spans="1:5">
      <c r="B474" s="312" t="s">
        <v>11</v>
      </c>
      <c r="C474" s="353">
        <f>+C472</f>
        <v>0</v>
      </c>
      <c r="D474" s="462">
        <f>+D472</f>
        <v>0</v>
      </c>
      <c r="E474" s="463">
        <f>+E472</f>
        <v>0</v>
      </c>
    </row>
    <row r="475" spans="1:5">
      <c r="C475" s="268"/>
    </row>
    <row r="476" spans="1:5">
      <c r="B476" s="378"/>
      <c r="C476" s="268"/>
    </row>
    <row r="477" spans="1:5">
      <c r="A477" s="265">
        <f>A462+1</f>
        <v>16</v>
      </c>
      <c r="B477" s="464" t="s">
        <v>692</v>
      </c>
      <c r="C477" s="465"/>
      <c r="D477" s="376"/>
      <c r="E477" s="376"/>
    </row>
    <row r="478" spans="1:5">
      <c r="B478" s="466"/>
      <c r="C478" s="465"/>
      <c r="D478" s="324"/>
    </row>
    <row r="479" spans="1:5">
      <c r="D479" s="268"/>
      <c r="E479" s="272" t="str">
        <f>E88</f>
        <v>(Amount in Rs.)</v>
      </c>
    </row>
    <row r="480" spans="1:5" s="269" customFormat="1" ht="47.25">
      <c r="A480" s="265"/>
      <c r="B480" s="394" t="s">
        <v>0</v>
      </c>
      <c r="C480" s="332" t="str">
        <f>C89</f>
        <v>Figures as per IGAAP Period Ended
 March 31, 2017</v>
      </c>
      <c r="D480" s="275" t="s">
        <v>46</v>
      </c>
      <c r="E480" s="332" t="str">
        <f>E89</f>
        <v>Figures as per Ind AS Period Ended
 March 31, 2017</v>
      </c>
    </row>
    <row r="481" spans="1:5">
      <c r="A481" s="330"/>
      <c r="B481" s="333"/>
      <c r="C481" s="405"/>
      <c r="D481" s="405"/>
      <c r="E481" s="343"/>
    </row>
    <row r="482" spans="1:5">
      <c r="B482" s="467" t="s">
        <v>693</v>
      </c>
      <c r="C482" s="288"/>
      <c r="D482" s="281"/>
      <c r="E482" s="290"/>
    </row>
    <row r="483" spans="1:5">
      <c r="B483" s="467"/>
      <c r="C483" s="288"/>
      <c r="D483" s="281"/>
      <c r="E483" s="290"/>
    </row>
    <row r="484" spans="1:5">
      <c r="B484" s="411" t="s">
        <v>694</v>
      </c>
      <c r="C484" s="281">
        <v>0</v>
      </c>
      <c r="D484" s="281">
        <v>0</v>
      </c>
      <c r="E484" s="288">
        <f>SUM(C484:D484)</f>
        <v>0</v>
      </c>
    </row>
    <row r="485" spans="1:5">
      <c r="B485" s="411" t="s">
        <v>695</v>
      </c>
      <c r="C485" s="281">
        <v>0</v>
      </c>
      <c r="D485" s="281">
        <v>0</v>
      </c>
      <c r="E485" s="288">
        <f t="shared" ref="E485:E494" si="18">SUM(C485:D485)</f>
        <v>0</v>
      </c>
    </row>
    <row r="486" spans="1:5">
      <c r="B486" s="411" t="s">
        <v>696</v>
      </c>
      <c r="C486" s="288"/>
      <c r="D486" s="281"/>
      <c r="E486" s="288"/>
    </row>
    <row r="487" spans="1:5">
      <c r="B487" s="411" t="s">
        <v>697</v>
      </c>
      <c r="C487" s="288">
        <v>0</v>
      </c>
      <c r="D487" s="281">
        <v>0</v>
      </c>
      <c r="E487" s="288">
        <f t="shared" si="18"/>
        <v>0</v>
      </c>
    </row>
    <row r="488" spans="1:5">
      <c r="B488" s="411" t="s">
        <v>698</v>
      </c>
      <c r="C488" s="288">
        <v>0</v>
      </c>
      <c r="D488" s="281">
        <f>-C488</f>
        <v>0</v>
      </c>
      <c r="E488" s="288">
        <f t="shared" si="18"/>
        <v>0</v>
      </c>
    </row>
    <row r="489" spans="1:5">
      <c r="B489" s="411" t="s">
        <v>699</v>
      </c>
      <c r="C489" s="288">
        <v>0</v>
      </c>
      <c r="D489" s="281">
        <v>0</v>
      </c>
      <c r="E489" s="288">
        <f t="shared" si="18"/>
        <v>0</v>
      </c>
    </row>
    <row r="490" spans="1:5">
      <c r="B490" s="338" t="s">
        <v>700</v>
      </c>
      <c r="C490" s="288"/>
      <c r="D490" s="281"/>
      <c r="E490" s="288"/>
    </row>
    <row r="491" spans="1:5">
      <c r="B491" s="338" t="s">
        <v>701</v>
      </c>
      <c r="C491" s="288"/>
      <c r="D491" s="281"/>
      <c r="E491" s="288"/>
    </row>
    <row r="492" spans="1:5">
      <c r="B492" s="468" t="s">
        <v>702</v>
      </c>
      <c r="C492" s="288"/>
      <c r="D492" s="281"/>
      <c r="E492" s="288"/>
    </row>
    <row r="493" spans="1:5">
      <c r="B493" s="338" t="s">
        <v>700</v>
      </c>
      <c r="C493" s="288">
        <v>0</v>
      </c>
      <c r="D493" s="281">
        <v>0</v>
      </c>
      <c r="E493" s="288">
        <v>0</v>
      </c>
    </row>
    <row r="494" spans="1:5">
      <c r="B494" s="338" t="s">
        <v>703</v>
      </c>
      <c r="C494" s="295">
        <v>0</v>
      </c>
      <c r="D494" s="294">
        <v>0</v>
      </c>
      <c r="E494" s="295">
        <f t="shared" si="18"/>
        <v>0</v>
      </c>
    </row>
    <row r="495" spans="1:5">
      <c r="B495" s="469"/>
      <c r="C495" s="288">
        <f>SUM(C484:C494)</f>
        <v>0</v>
      </c>
      <c r="D495" s="470">
        <f>SUM(D484:D494)</f>
        <v>0</v>
      </c>
      <c r="E495" s="296">
        <f>C495+D495</f>
        <v>0</v>
      </c>
    </row>
    <row r="496" spans="1:5">
      <c r="B496" s="284"/>
      <c r="C496" s="295"/>
      <c r="D496" s="295"/>
      <c r="E496" s="295"/>
    </row>
    <row r="497" spans="1:7">
      <c r="B497" s="429" t="s">
        <v>11</v>
      </c>
      <c r="C497" s="471">
        <f>C495</f>
        <v>0</v>
      </c>
      <c r="D497" s="471">
        <f>D495</f>
        <v>0</v>
      </c>
      <c r="E497" s="471">
        <f>E495</f>
        <v>0</v>
      </c>
    </row>
    <row r="498" spans="1:7">
      <c r="B498" s="472"/>
      <c r="C498" s="418"/>
      <c r="D498" s="418"/>
      <c r="E498" s="418"/>
    </row>
    <row r="499" spans="1:7" ht="48.75" customHeight="1">
      <c r="A499" s="458"/>
      <c r="B499" s="983" t="s">
        <v>704</v>
      </c>
      <c r="C499" s="983"/>
      <c r="D499" s="983"/>
      <c r="E499" s="983"/>
    </row>
    <row r="500" spans="1:7">
      <c r="A500" s="434">
        <v>17</v>
      </c>
      <c r="B500" s="104" t="s">
        <v>705</v>
      </c>
      <c r="C500" s="103"/>
      <c r="D500" s="437"/>
      <c r="E500" s="473"/>
      <c r="F500" s="437"/>
      <c r="G500" s="437"/>
    </row>
    <row r="501" spans="1:7" ht="47.25">
      <c r="A501" s="439"/>
      <c r="B501" s="440" t="s">
        <v>0</v>
      </c>
      <c r="C501" s="441" t="str">
        <f>C66</f>
        <v>Figures as per IGAAP Period Ended
 March 31, 2017</v>
      </c>
      <c r="D501" s="474" t="str">
        <f>D66</f>
        <v>Adjustments</v>
      </c>
      <c r="E501" s="441" t="str">
        <f>E66</f>
        <v>Figures as per Ind AS Period Ended
 March 31, 2017</v>
      </c>
    </row>
    <row r="502" spans="1:7" s="478" customFormat="1">
      <c r="A502" s="475"/>
      <c r="B502" s="336" t="s">
        <v>706</v>
      </c>
      <c r="C502" s="337"/>
      <c r="D502" s="476"/>
      <c r="E502" s="477"/>
    </row>
    <row r="503" spans="1:7" s="478" customFormat="1">
      <c r="A503" s="475"/>
      <c r="B503" s="424" t="s">
        <v>707</v>
      </c>
      <c r="C503" s="479"/>
      <c r="D503" s="480"/>
      <c r="E503" s="481"/>
    </row>
    <row r="504" spans="1:7" s="478" customFormat="1">
      <c r="A504" s="475"/>
      <c r="B504" s="424" t="s">
        <v>708</v>
      </c>
      <c r="C504" s="482"/>
      <c r="D504" s="480"/>
      <c r="E504" s="481"/>
    </row>
    <row r="505" spans="1:7" s="478" customFormat="1">
      <c r="A505" s="475"/>
      <c r="B505" s="424" t="s">
        <v>709</v>
      </c>
      <c r="C505" s="482"/>
      <c r="D505" s="480"/>
      <c r="E505" s="481"/>
    </row>
    <row r="506" spans="1:7" s="478" customFormat="1">
      <c r="A506" s="475"/>
      <c r="B506" s="424" t="s">
        <v>710</v>
      </c>
      <c r="C506" s="482"/>
      <c r="D506" s="480"/>
      <c r="E506" s="481"/>
    </row>
    <row r="507" spans="1:7" s="478" customFormat="1">
      <c r="A507" s="475"/>
      <c r="B507" s="483"/>
      <c r="C507" s="484"/>
      <c r="D507" s="480"/>
      <c r="E507" s="481"/>
    </row>
    <row r="508" spans="1:7" s="478" customFormat="1">
      <c r="A508" s="475"/>
      <c r="B508" s="485" t="s">
        <v>563</v>
      </c>
      <c r="C508" s="486">
        <f>SUM(C504:C507)</f>
        <v>0</v>
      </c>
      <c r="D508" s="486">
        <f>SUM(D504:D507)</f>
        <v>0</v>
      </c>
      <c r="E508" s="486">
        <f>SUM(E504:E507)</f>
        <v>0</v>
      </c>
    </row>
    <row r="509" spans="1:7" ht="36" customHeight="1">
      <c r="A509" s="458"/>
      <c r="B509" s="984" t="s">
        <v>711</v>
      </c>
      <c r="C509" s="984"/>
      <c r="D509" s="984"/>
      <c r="E509" s="984"/>
    </row>
    <row r="510" spans="1:7">
      <c r="A510" s="265">
        <v>18</v>
      </c>
      <c r="B510" s="269" t="s">
        <v>712</v>
      </c>
      <c r="C510" s="487"/>
      <c r="D510" s="487"/>
    </row>
    <row r="511" spans="1:7">
      <c r="A511" s="265" t="s">
        <v>713</v>
      </c>
      <c r="B511" s="269" t="s">
        <v>7</v>
      </c>
      <c r="C511" s="487"/>
      <c r="D511" s="487"/>
    </row>
    <row r="512" spans="1:7" ht="52.5" customHeight="1">
      <c r="B512" s="420" t="s">
        <v>0</v>
      </c>
      <c r="C512" s="332" t="str">
        <f>C480</f>
        <v>Figures as per IGAAP Period Ended
 March 31, 2017</v>
      </c>
      <c r="D512" s="275" t="s">
        <v>46</v>
      </c>
      <c r="E512" s="332" t="s">
        <v>508</v>
      </c>
    </row>
    <row r="513" spans="1:5">
      <c r="A513" s="330"/>
      <c r="B513" s="488"/>
      <c r="C513" s="488"/>
      <c r="D513" s="489"/>
      <c r="E513" s="478"/>
    </row>
    <row r="514" spans="1:5">
      <c r="B514" s="284" t="s">
        <v>714</v>
      </c>
      <c r="C514" s="290"/>
      <c r="D514" s="286"/>
    </row>
    <row r="515" spans="1:5">
      <c r="B515" s="284" t="s">
        <v>715</v>
      </c>
      <c r="C515" s="284"/>
      <c r="D515" s="490">
        <v>0</v>
      </c>
    </row>
    <row r="516" spans="1:5">
      <c r="B516" s="491" t="s">
        <v>11</v>
      </c>
      <c r="C516" s="492"/>
      <c r="D516" s="493">
        <f>D515</f>
        <v>0</v>
      </c>
    </row>
    <row r="517" spans="1:5">
      <c r="B517" s="284"/>
      <c r="C517" s="284"/>
      <c r="D517" s="494"/>
    </row>
    <row r="518" spans="1:5">
      <c r="B518" s="284" t="s">
        <v>716</v>
      </c>
      <c r="C518" s="284"/>
      <c r="D518" s="311"/>
    </row>
    <row r="519" spans="1:5">
      <c r="B519" s="284" t="s">
        <v>715</v>
      </c>
      <c r="C519" s="284"/>
      <c r="D519" s="490">
        <v>0</v>
      </c>
    </row>
    <row r="520" spans="1:5">
      <c r="B520" s="491" t="s">
        <v>717</v>
      </c>
      <c r="C520" s="370"/>
      <c r="D520" s="370"/>
      <c r="E520" s="492"/>
    </row>
    <row r="521" spans="1:5">
      <c r="B521" s="495"/>
      <c r="C521" s="288"/>
      <c r="D521" s="288"/>
      <c r="E521" s="378"/>
    </row>
    <row r="522" spans="1:5">
      <c r="A522" s="265" t="s">
        <v>718</v>
      </c>
      <c r="B522" s="496" t="s">
        <v>719</v>
      </c>
      <c r="C522" s="288"/>
      <c r="D522" s="288"/>
    </row>
    <row r="523" spans="1:5">
      <c r="B523" s="496" t="s">
        <v>720</v>
      </c>
      <c r="C523" s="470"/>
      <c r="D523" s="288"/>
    </row>
    <row r="524" spans="1:5">
      <c r="B524" s="496" t="s">
        <v>721</v>
      </c>
      <c r="C524" s="470"/>
      <c r="D524" s="288"/>
    </row>
    <row r="525" spans="1:5">
      <c r="B525" s="497" t="s">
        <v>722</v>
      </c>
      <c r="C525" s="370"/>
      <c r="D525" s="370"/>
      <c r="E525" s="492"/>
    </row>
    <row r="526" spans="1:5">
      <c r="B526" s="498" t="s">
        <v>723</v>
      </c>
      <c r="C526" s="493">
        <f>C519</f>
        <v>0</v>
      </c>
      <c r="D526" s="493">
        <f>D519</f>
        <v>0</v>
      </c>
    </row>
    <row r="527" spans="1:5">
      <c r="B527" s="499"/>
      <c r="C527" s="487"/>
      <c r="D527" s="487"/>
    </row>
    <row r="528" spans="1:5">
      <c r="B528" s="268" t="s">
        <v>724</v>
      </c>
      <c r="C528" s="500"/>
    </row>
    <row r="529" spans="1:5">
      <c r="B529" s="501"/>
      <c r="C529" s="502"/>
    </row>
    <row r="530" spans="1:5">
      <c r="B530" s="394" t="s">
        <v>0</v>
      </c>
      <c r="C530" s="503" t="s">
        <v>725</v>
      </c>
      <c r="D530" s="503" t="s">
        <v>726</v>
      </c>
    </row>
    <row r="531" spans="1:5">
      <c r="B531" s="333"/>
      <c r="C531" s="504"/>
      <c r="D531" s="405"/>
      <c r="E531" s="478"/>
    </row>
    <row r="532" spans="1:5">
      <c r="B532" s="284" t="s">
        <v>727</v>
      </c>
      <c r="C532" s="505">
        <v>0</v>
      </c>
      <c r="D532" s="281">
        <v>0</v>
      </c>
    </row>
    <row r="533" spans="1:5">
      <c r="B533" s="284"/>
      <c r="C533" s="506"/>
      <c r="D533" s="294"/>
    </row>
    <row r="534" spans="1:5">
      <c r="B534" s="492" t="s">
        <v>11</v>
      </c>
      <c r="C534" s="432">
        <f>C532</f>
        <v>0</v>
      </c>
      <c r="D534" s="432">
        <f>D532</f>
        <v>0</v>
      </c>
    </row>
    <row r="536" spans="1:5">
      <c r="B536" s="268" t="s">
        <v>728</v>
      </c>
    </row>
    <row r="537" spans="1:5">
      <c r="B537" s="394" t="s">
        <v>0</v>
      </c>
      <c r="C537" s="985" t="s">
        <v>729</v>
      </c>
      <c r="D537" s="985"/>
    </row>
    <row r="538" spans="1:5">
      <c r="B538" s="492"/>
      <c r="C538" s="507" t="s">
        <v>730</v>
      </c>
      <c r="D538" s="507" t="s">
        <v>731</v>
      </c>
    </row>
    <row r="539" spans="1:5">
      <c r="B539" s="508" t="s">
        <v>732</v>
      </c>
      <c r="C539" s="509"/>
      <c r="D539" s="507"/>
    </row>
    <row r="540" spans="1:5">
      <c r="B540" s="508" t="s">
        <v>733</v>
      </c>
      <c r="C540" s="509"/>
      <c r="D540" s="507"/>
    </row>
    <row r="541" spans="1:5">
      <c r="B541" s="510" t="s">
        <v>734</v>
      </c>
      <c r="C541" s="511">
        <v>0</v>
      </c>
      <c r="D541" s="313">
        <v>0</v>
      </c>
    </row>
    <row r="543" spans="1:5">
      <c r="A543" s="265">
        <f>A510+1</f>
        <v>19</v>
      </c>
      <c r="B543" s="512" t="s">
        <v>735</v>
      </c>
      <c r="C543" s="316"/>
      <c r="D543" s="316"/>
      <c r="E543" s="513"/>
    </row>
    <row r="544" spans="1:5" ht="45" customHeight="1">
      <c r="B544" s="420" t="s">
        <v>0</v>
      </c>
      <c r="C544" s="332" t="str">
        <f>C512</f>
        <v>Figures as per IGAAP Period Ended
 March 31, 2017</v>
      </c>
      <c r="D544" s="275" t="s">
        <v>46</v>
      </c>
      <c r="E544" s="332" t="str">
        <f>E480</f>
        <v>Figures as per Ind AS Period Ended
 March 31, 2017</v>
      </c>
    </row>
    <row r="545" spans="2:5">
      <c r="B545" s="284"/>
      <c r="C545" s="514"/>
      <c r="D545" s="515"/>
      <c r="E545" s="290"/>
    </row>
    <row r="546" spans="2:5">
      <c r="B546" s="516"/>
      <c r="C546" s="296"/>
      <c r="D546" s="301"/>
    </row>
    <row r="547" spans="2:5">
      <c r="B547" s="280" t="s">
        <v>736</v>
      </c>
      <c r="C547" s="281"/>
      <c r="D547" s="293"/>
      <c r="E547" s="290"/>
    </row>
    <row r="548" spans="2:5">
      <c r="B548" s="284" t="s">
        <v>737</v>
      </c>
      <c r="C548" s="294">
        <v>0</v>
      </c>
      <c r="D548" s="388">
        <f>-C548</f>
        <v>0</v>
      </c>
      <c r="E548" s="352">
        <f>C548+D548</f>
        <v>0</v>
      </c>
    </row>
    <row r="549" spans="2:5">
      <c r="B549" s="284"/>
      <c r="C549" s="517"/>
      <c r="D549" s="293"/>
      <c r="E549" s="290"/>
    </row>
    <row r="550" spans="2:5">
      <c r="B550" s="280" t="s">
        <v>738</v>
      </c>
      <c r="C550" s="281"/>
      <c r="D550" s="293"/>
      <c r="E550" s="290"/>
    </row>
    <row r="551" spans="2:5">
      <c r="B551" s="284" t="s">
        <v>737</v>
      </c>
      <c r="C551" s="294">
        <v>0</v>
      </c>
      <c r="D551" s="388">
        <f>-C551</f>
        <v>0</v>
      </c>
      <c r="E551" s="352">
        <f>C551+D551</f>
        <v>0</v>
      </c>
    </row>
    <row r="552" spans="2:5">
      <c r="B552" s="284"/>
      <c r="C552" s="281"/>
      <c r="D552" s="293"/>
      <c r="E552" s="290"/>
    </row>
    <row r="553" spans="2:5">
      <c r="B553" s="280" t="s">
        <v>739</v>
      </c>
      <c r="C553" s="281"/>
      <c r="D553" s="293"/>
      <c r="E553" s="290"/>
    </row>
    <row r="554" spans="2:5">
      <c r="B554" s="284" t="s">
        <v>737</v>
      </c>
      <c r="C554" s="294">
        <v>0</v>
      </c>
      <c r="D554" s="388">
        <f>-D545-D549</f>
        <v>0</v>
      </c>
      <c r="E554" s="352">
        <f>C554+D554</f>
        <v>0</v>
      </c>
    </row>
    <row r="555" spans="2:5">
      <c r="B555" s="284"/>
      <c r="C555" s="281"/>
      <c r="D555" s="293"/>
      <c r="E555" s="349"/>
    </row>
    <row r="556" spans="2:5">
      <c r="B556" s="280" t="s">
        <v>740</v>
      </c>
      <c r="C556" s="281"/>
      <c r="D556" s="293"/>
      <c r="E556" s="290"/>
    </row>
    <row r="557" spans="2:5">
      <c r="B557" s="284" t="s">
        <v>737</v>
      </c>
      <c r="C557" s="294">
        <v>0</v>
      </c>
      <c r="D557" s="388">
        <f>-D548-D551</f>
        <v>0</v>
      </c>
      <c r="E557" s="352">
        <f>C557+D557</f>
        <v>0</v>
      </c>
    </row>
    <row r="558" spans="2:5">
      <c r="B558" s="284"/>
      <c r="C558" s="281"/>
      <c r="D558" s="293"/>
      <c r="E558" s="290"/>
    </row>
    <row r="559" spans="2:5">
      <c r="B559" s="280" t="s">
        <v>741</v>
      </c>
      <c r="C559" s="281"/>
      <c r="D559" s="293"/>
      <c r="E559" s="290"/>
    </row>
    <row r="560" spans="2:5">
      <c r="B560" s="284" t="s">
        <v>737</v>
      </c>
      <c r="C560" s="281">
        <v>0</v>
      </c>
      <c r="D560" s="388">
        <f>-D551-D554</f>
        <v>0</v>
      </c>
      <c r="E560" s="352">
        <f>C560+D560</f>
        <v>0</v>
      </c>
    </row>
    <row r="561" spans="1:8">
      <c r="B561" s="284"/>
      <c r="C561" s="308"/>
      <c r="D561" s="293"/>
      <c r="E561" s="290"/>
    </row>
    <row r="562" spans="1:8">
      <c r="B562" s="280" t="s">
        <v>742</v>
      </c>
      <c r="C562" s="281"/>
      <c r="D562" s="293"/>
      <c r="E562" s="290"/>
    </row>
    <row r="563" spans="1:8">
      <c r="B563" s="284" t="s">
        <v>737</v>
      </c>
      <c r="C563" s="281">
        <v>0</v>
      </c>
      <c r="D563" s="293">
        <f>-D767-D768</f>
        <v>0</v>
      </c>
      <c r="E563" s="281">
        <f>C563+D563</f>
        <v>0</v>
      </c>
    </row>
    <row r="564" spans="1:8">
      <c r="B564" s="284"/>
      <c r="C564" s="308"/>
      <c r="D564" s="397"/>
      <c r="E564" s="400"/>
    </row>
    <row r="565" spans="1:8">
      <c r="B565" s="280" t="s">
        <v>743</v>
      </c>
      <c r="C565" s="281"/>
      <c r="D565" s="293"/>
      <c r="E565" s="290"/>
    </row>
    <row r="566" spans="1:8">
      <c r="B566" s="284" t="s">
        <v>737</v>
      </c>
      <c r="C566" s="294">
        <v>0</v>
      </c>
      <c r="D566" s="388">
        <f>-D557-D560</f>
        <v>0</v>
      </c>
      <c r="E566" s="352">
        <f>C566+D566</f>
        <v>0</v>
      </c>
    </row>
    <row r="567" spans="1:8">
      <c r="B567" s="284"/>
      <c r="C567" s="294"/>
      <c r="D567" s="293"/>
      <c r="E567" s="381"/>
    </row>
    <row r="568" spans="1:8">
      <c r="B568" s="304" t="s">
        <v>563</v>
      </c>
      <c r="C568" s="518">
        <f>SUM(C545:C566)</f>
        <v>0</v>
      </c>
      <c r="D568" s="519">
        <f>SUM(D545:D566)</f>
        <v>0</v>
      </c>
      <c r="E568" s="519">
        <f>SUM(E545:E566)</f>
        <v>0</v>
      </c>
    </row>
    <row r="569" spans="1:8">
      <c r="A569" s="430"/>
      <c r="C569" s="520"/>
      <c r="D569" s="520"/>
      <c r="E569" s="513"/>
    </row>
    <row r="570" spans="1:8" s="103" customFormat="1">
      <c r="A570" s="451">
        <v>20</v>
      </c>
      <c r="B570" s="104" t="s">
        <v>25</v>
      </c>
      <c r="C570" s="521"/>
      <c r="D570" s="522"/>
      <c r="E570" s="522"/>
      <c r="F570" s="523"/>
      <c r="G570" s="523"/>
      <c r="H570" s="524"/>
    </row>
    <row r="571" spans="1:8" s="103" customFormat="1" ht="47.25">
      <c r="A571" s="525"/>
      <c r="B571" s="526" t="s">
        <v>0</v>
      </c>
      <c r="C571" s="527" t="str">
        <f>C544</f>
        <v>Figures as per IGAAP Period Ended
 March 31, 2017</v>
      </c>
      <c r="D571" s="527" t="str">
        <f>D544</f>
        <v>Adjustments</v>
      </c>
      <c r="E571" s="527" t="str">
        <f>E544</f>
        <v>Figures as per Ind AS Period Ended
 March 31, 2017</v>
      </c>
      <c r="F571" s="524"/>
    </row>
    <row r="572" spans="1:8" s="103" customFormat="1">
      <c r="A572" s="525"/>
      <c r="B572" s="528" t="s">
        <v>744</v>
      </c>
      <c r="C572" s="529"/>
      <c r="D572" s="477"/>
      <c r="E572" s="477"/>
      <c r="F572" s="524"/>
    </row>
    <row r="573" spans="1:8" s="103" customFormat="1">
      <c r="A573" s="525"/>
      <c r="B573" s="530" t="s">
        <v>745</v>
      </c>
      <c r="C573" s="531"/>
      <c r="D573" s="477"/>
      <c r="E573" s="477"/>
      <c r="F573" s="524"/>
    </row>
    <row r="574" spans="1:8" s="103" customFormat="1">
      <c r="A574" s="525"/>
      <c r="B574" s="530" t="s">
        <v>746</v>
      </c>
      <c r="C574" s="532"/>
      <c r="D574" s="477"/>
      <c r="E574" s="477"/>
      <c r="F574" s="524"/>
    </row>
    <row r="575" spans="1:8" s="103" customFormat="1">
      <c r="A575" s="525"/>
      <c r="B575" s="533" t="s">
        <v>747</v>
      </c>
      <c r="C575" s="534"/>
      <c r="D575" s="477"/>
      <c r="E575" s="477"/>
      <c r="F575" s="524"/>
    </row>
    <row r="576" spans="1:8" s="103" customFormat="1">
      <c r="A576" s="525"/>
      <c r="B576" s="533" t="s">
        <v>748</v>
      </c>
      <c r="C576" s="534"/>
      <c r="D576" s="477"/>
      <c r="E576" s="477"/>
      <c r="F576" s="524"/>
    </row>
    <row r="577" spans="1:6" s="103" customFormat="1">
      <c r="A577" s="525"/>
      <c r="B577" s="533" t="s">
        <v>746</v>
      </c>
      <c r="C577" s="534"/>
      <c r="D577" s="477"/>
      <c r="E577" s="477"/>
      <c r="F577" s="524"/>
    </row>
    <row r="578" spans="1:6" s="103" customFormat="1">
      <c r="A578" s="525"/>
      <c r="B578" s="533" t="s">
        <v>749</v>
      </c>
      <c r="C578" s="534"/>
      <c r="D578" s="477"/>
      <c r="E578" s="477"/>
      <c r="F578" s="524"/>
    </row>
    <row r="579" spans="1:6" s="103" customFormat="1">
      <c r="A579" s="525"/>
      <c r="B579" s="533" t="s">
        <v>750</v>
      </c>
      <c r="C579" s="534"/>
      <c r="D579" s="477"/>
      <c r="E579" s="477"/>
      <c r="F579" s="524"/>
    </row>
    <row r="580" spans="1:6" s="103" customFormat="1">
      <c r="A580" s="525"/>
      <c r="B580" s="533" t="s">
        <v>751</v>
      </c>
      <c r="C580" s="534"/>
      <c r="D580" s="477"/>
      <c r="E580" s="477"/>
      <c r="F580" s="524"/>
    </row>
    <row r="581" spans="1:6" s="103" customFormat="1">
      <c r="A581" s="525"/>
      <c r="B581" s="533" t="s">
        <v>752</v>
      </c>
      <c r="C581" s="534"/>
      <c r="D581" s="477"/>
      <c r="E581" s="477"/>
      <c r="F581" s="524"/>
    </row>
    <row r="582" spans="1:6" s="103" customFormat="1">
      <c r="A582" s="525"/>
      <c r="B582" s="533" t="s">
        <v>753</v>
      </c>
      <c r="C582" s="534"/>
      <c r="D582" s="477"/>
      <c r="E582" s="477"/>
      <c r="F582" s="524"/>
    </row>
    <row r="583" spans="1:6" s="103" customFormat="1">
      <c r="A583" s="525"/>
      <c r="B583" s="533" t="s">
        <v>754</v>
      </c>
      <c r="C583" s="534"/>
      <c r="D583" s="477"/>
      <c r="E583" s="477"/>
      <c r="F583" s="524"/>
    </row>
    <row r="584" spans="1:6" s="103" customFormat="1">
      <c r="A584" s="525"/>
      <c r="B584" s="533" t="s">
        <v>755</v>
      </c>
      <c r="C584" s="534"/>
      <c r="D584" s="477"/>
      <c r="E584" s="477"/>
      <c r="F584" s="524"/>
    </row>
    <row r="585" spans="1:6" s="103" customFormat="1">
      <c r="A585" s="525"/>
      <c r="B585" s="533" t="s">
        <v>756</v>
      </c>
      <c r="C585" s="534"/>
      <c r="D585" s="477"/>
      <c r="E585" s="477"/>
      <c r="F585" s="524"/>
    </row>
    <row r="586" spans="1:6" s="103" customFormat="1">
      <c r="A586" s="525"/>
      <c r="B586" s="533" t="s">
        <v>757</v>
      </c>
      <c r="C586" s="534"/>
      <c r="D586" s="477"/>
      <c r="E586" s="477"/>
      <c r="F586" s="524"/>
    </row>
    <row r="587" spans="1:6" s="103" customFormat="1">
      <c r="A587" s="525"/>
      <c r="B587" s="533" t="s">
        <v>758</v>
      </c>
      <c r="C587" s="534"/>
      <c r="D587" s="477"/>
      <c r="E587" s="477"/>
      <c r="F587" s="524"/>
    </row>
    <row r="588" spans="1:6" s="103" customFormat="1">
      <c r="A588" s="525"/>
      <c r="B588" s="535"/>
      <c r="C588" s="534"/>
      <c r="D588" s="477"/>
      <c r="E588" s="477"/>
      <c r="F588" s="524"/>
    </row>
    <row r="589" spans="1:6" s="103" customFormat="1">
      <c r="A589" s="525"/>
      <c r="B589" s="536" t="s">
        <v>593</v>
      </c>
      <c r="C589" s="537"/>
      <c r="D589" s="538"/>
      <c r="E589" s="538"/>
      <c r="F589" s="524"/>
    </row>
    <row r="590" spans="1:6" s="103" customFormat="1">
      <c r="A590" s="539"/>
      <c r="B590" s="540" t="s">
        <v>759</v>
      </c>
      <c r="C590" s="447"/>
      <c r="D590" s="541"/>
      <c r="E590" s="541"/>
      <c r="F590" s="524"/>
    </row>
    <row r="591" spans="1:6" s="103" customFormat="1">
      <c r="A591" s="539"/>
      <c r="B591" s="542" t="s">
        <v>745</v>
      </c>
      <c r="C591" s="543"/>
      <c r="D591" s="541"/>
      <c r="E591" s="541"/>
      <c r="F591" s="524"/>
    </row>
    <row r="592" spans="1:6" s="103" customFormat="1">
      <c r="A592" s="539"/>
      <c r="B592" s="542" t="s">
        <v>746</v>
      </c>
      <c r="C592" s="447"/>
      <c r="D592" s="541"/>
      <c r="E592" s="541"/>
      <c r="F592" s="524"/>
    </row>
    <row r="593" spans="1:6" s="103" customFormat="1">
      <c r="A593" s="539"/>
      <c r="B593" s="542" t="s">
        <v>747</v>
      </c>
      <c r="C593" s="447"/>
      <c r="D593" s="541"/>
      <c r="E593" s="541"/>
      <c r="F593" s="524"/>
    </row>
    <row r="594" spans="1:6" s="103" customFormat="1">
      <c r="A594" s="539"/>
      <c r="B594" s="542" t="s">
        <v>748</v>
      </c>
      <c r="C594" s="447"/>
      <c r="D594" s="541"/>
      <c r="E594" s="541"/>
      <c r="F594" s="524"/>
    </row>
    <row r="595" spans="1:6" s="103" customFormat="1">
      <c r="A595" s="539"/>
      <c r="B595" s="542" t="s">
        <v>746</v>
      </c>
      <c r="C595" s="447"/>
      <c r="D595" s="541"/>
      <c r="E595" s="541"/>
      <c r="F595" s="524"/>
    </row>
    <row r="596" spans="1:6" s="103" customFormat="1">
      <c r="A596" s="539"/>
      <c r="B596" s="540" t="s">
        <v>749</v>
      </c>
      <c r="C596" s="447"/>
      <c r="D596" s="541"/>
      <c r="E596" s="541"/>
      <c r="F596" s="524"/>
    </row>
    <row r="597" spans="1:6" s="103" customFormat="1">
      <c r="A597" s="539"/>
      <c r="B597" s="542" t="s">
        <v>750</v>
      </c>
      <c r="C597" s="447"/>
      <c r="D597" s="541"/>
      <c r="E597" s="541"/>
      <c r="F597" s="524"/>
    </row>
    <row r="598" spans="1:6" s="103" customFormat="1">
      <c r="A598" s="539"/>
      <c r="B598" s="542" t="s">
        <v>760</v>
      </c>
      <c r="C598" s="447"/>
      <c r="D598" s="541"/>
      <c r="E598" s="541"/>
      <c r="F598" s="524"/>
    </row>
    <row r="599" spans="1:6" s="103" customFormat="1">
      <c r="A599" s="539"/>
      <c r="B599" s="542" t="s">
        <v>761</v>
      </c>
      <c r="C599" s="447"/>
      <c r="D599" s="541"/>
      <c r="E599" s="541"/>
      <c r="F599" s="524"/>
    </row>
    <row r="600" spans="1:6" s="103" customFormat="1">
      <c r="A600" s="539"/>
      <c r="B600" s="542" t="s">
        <v>753</v>
      </c>
      <c r="C600" s="447"/>
      <c r="D600" s="541"/>
      <c r="E600" s="541"/>
      <c r="F600" s="524"/>
    </row>
    <row r="601" spans="1:6" s="103" customFormat="1">
      <c r="A601" s="539"/>
      <c r="B601" s="542" t="s">
        <v>762</v>
      </c>
      <c r="C601" s="447"/>
      <c r="D601" s="541"/>
      <c r="E601" s="541"/>
      <c r="F601" s="524"/>
    </row>
    <row r="602" spans="1:6" s="103" customFormat="1">
      <c r="A602" s="539"/>
      <c r="B602" s="542" t="s">
        <v>746</v>
      </c>
      <c r="C602" s="447"/>
      <c r="D602" s="541"/>
      <c r="E602" s="541"/>
      <c r="F602" s="524"/>
    </row>
    <row r="603" spans="1:6" s="103" customFormat="1">
      <c r="A603" s="539"/>
      <c r="B603" s="542" t="s">
        <v>753</v>
      </c>
      <c r="C603" s="447"/>
      <c r="D603" s="541"/>
      <c r="E603" s="541"/>
      <c r="F603" s="524"/>
    </row>
    <row r="604" spans="1:6" s="103" customFormat="1">
      <c r="A604" s="539"/>
      <c r="B604" s="542" t="s">
        <v>763</v>
      </c>
      <c r="C604" s="447"/>
      <c r="D604" s="541"/>
      <c r="E604" s="541"/>
      <c r="F604" s="524"/>
    </row>
    <row r="605" spans="1:6" s="103" customFormat="1">
      <c r="A605" s="539"/>
      <c r="B605" s="542" t="s">
        <v>764</v>
      </c>
      <c r="C605" s="447"/>
      <c r="D605" s="541"/>
      <c r="E605" s="541"/>
      <c r="F605" s="524"/>
    </row>
    <row r="606" spans="1:6" s="103" customFormat="1">
      <c r="A606" s="539"/>
      <c r="B606" s="542" t="s">
        <v>765</v>
      </c>
      <c r="C606" s="447"/>
      <c r="D606" s="541"/>
      <c r="E606" s="541"/>
      <c r="F606" s="524"/>
    </row>
    <row r="607" spans="1:6" s="103" customFormat="1">
      <c r="A607" s="539"/>
      <c r="B607" s="542" t="s">
        <v>766</v>
      </c>
      <c r="C607" s="447"/>
      <c r="D607" s="541"/>
      <c r="E607" s="541"/>
      <c r="F607" s="524"/>
    </row>
    <row r="608" spans="1:6" s="103" customFormat="1">
      <c r="A608" s="539"/>
      <c r="B608" s="542" t="s">
        <v>767</v>
      </c>
      <c r="C608" s="447"/>
      <c r="D608" s="541"/>
      <c r="E608" s="541"/>
      <c r="F608" s="524"/>
    </row>
    <row r="609" spans="1:6" s="103" customFormat="1">
      <c r="A609" s="439"/>
      <c r="B609" s="544" t="s">
        <v>11</v>
      </c>
      <c r="C609" s="545"/>
      <c r="D609" s="546">
        <f>SUM(D592:D608)</f>
        <v>0</v>
      </c>
      <c r="E609" s="546">
        <f>SUM(E592:E608)</f>
        <v>0</v>
      </c>
      <c r="F609" s="524"/>
    </row>
    <row r="610" spans="1:6">
      <c r="B610" s="547"/>
      <c r="C610" s="418"/>
      <c r="D610" s="418"/>
      <c r="E610" s="418"/>
    </row>
    <row r="611" spans="1:6">
      <c r="A611" s="265">
        <v>21</v>
      </c>
      <c r="B611" s="547" t="s">
        <v>768</v>
      </c>
    </row>
    <row r="612" spans="1:6" ht="47.25">
      <c r="B612" s="420" t="s">
        <v>0</v>
      </c>
      <c r="C612" s="332" t="str">
        <f>C544</f>
        <v>Figures as per IGAAP Period Ended
 March 31, 2017</v>
      </c>
      <c r="D612" s="363" t="s">
        <v>46</v>
      </c>
      <c r="E612" s="332" t="str">
        <f>E571</f>
        <v>Figures as per Ind AS Period Ended
 March 31, 2017</v>
      </c>
    </row>
    <row r="613" spans="1:6">
      <c r="B613" s="284"/>
      <c r="C613" s="548"/>
      <c r="D613" s="549"/>
      <c r="E613" s="283"/>
    </row>
    <row r="614" spans="1:6">
      <c r="B614" s="284" t="s">
        <v>769</v>
      </c>
      <c r="C614" s="490">
        <v>0</v>
      </c>
      <c r="D614" s="550">
        <v>0</v>
      </c>
      <c r="E614" s="381">
        <f>C614+D614</f>
        <v>0</v>
      </c>
    </row>
    <row r="615" spans="1:6">
      <c r="B615" s="284" t="s">
        <v>770</v>
      </c>
      <c r="C615" s="490">
        <v>0</v>
      </c>
      <c r="D615" s="550">
        <v>0</v>
      </c>
      <c r="E615" s="381">
        <f>C615+D615</f>
        <v>0</v>
      </c>
    </row>
    <row r="616" spans="1:6">
      <c r="B616" s="284" t="s">
        <v>771</v>
      </c>
      <c r="C616" s="490">
        <v>0</v>
      </c>
      <c r="D616" s="550">
        <v>0</v>
      </c>
      <c r="E616" s="381">
        <f>C616+D616</f>
        <v>0</v>
      </c>
    </row>
    <row r="617" spans="1:6">
      <c r="B617" s="284" t="s">
        <v>772</v>
      </c>
      <c r="C617" s="490">
        <v>0</v>
      </c>
      <c r="D617" s="550">
        <v>0</v>
      </c>
      <c r="E617" s="381">
        <f>C617+D617</f>
        <v>0</v>
      </c>
    </row>
    <row r="618" spans="1:6">
      <c r="B618" s="284"/>
      <c r="C618" s="490"/>
      <c r="D618" s="293"/>
      <c r="E618" s="283"/>
    </row>
    <row r="619" spans="1:6">
      <c r="B619" s="304" t="s">
        <v>11</v>
      </c>
      <c r="C619" s="551">
        <f>SUM(C614:C618)</f>
        <v>0</v>
      </c>
      <c r="D619" s="551">
        <f>SUM(D614:D618)</f>
        <v>0</v>
      </c>
      <c r="E619" s="370">
        <f>SUM(C619:D619)</f>
        <v>0</v>
      </c>
    </row>
    <row r="620" spans="1:6">
      <c r="B620" s="552"/>
      <c r="C620" s="553"/>
      <c r="D620" s="553"/>
      <c r="E620" s="387"/>
    </row>
    <row r="621" spans="1:6">
      <c r="B621" s="280" t="s">
        <v>773</v>
      </c>
      <c r="C621" s="316"/>
      <c r="D621" s="316"/>
      <c r="E621" s="283"/>
    </row>
    <row r="622" spans="1:6" ht="47.25">
      <c r="B622" s="394" t="s">
        <v>0</v>
      </c>
      <c r="C622" s="331" t="str">
        <f>C612</f>
        <v>Figures as per IGAAP Period Ended
 March 31, 2017</v>
      </c>
      <c r="D622" s="275" t="s">
        <v>46</v>
      </c>
      <c r="E622" s="332" t="str">
        <f>E612</f>
        <v>Figures as per Ind AS Period Ended
 March 31, 2017</v>
      </c>
    </row>
    <row r="623" spans="1:6">
      <c r="B623" s="333"/>
      <c r="C623" s="405"/>
      <c r="D623" s="405"/>
      <c r="E623" s="343"/>
    </row>
    <row r="624" spans="1:6">
      <c r="B624" s="284" t="s">
        <v>769</v>
      </c>
      <c r="C624" s="281">
        <v>0</v>
      </c>
      <c r="D624" s="277">
        <v>0</v>
      </c>
      <c r="E624" s="554">
        <f>SUM(C624:D624)</f>
        <v>0</v>
      </c>
    </row>
    <row r="625" spans="1:5">
      <c r="B625" s="284" t="s">
        <v>774</v>
      </c>
      <c r="C625" s="281"/>
      <c r="D625" s="281"/>
      <c r="E625" s="290"/>
    </row>
    <row r="626" spans="1:5">
      <c r="B626" s="284" t="s">
        <v>771</v>
      </c>
      <c r="C626" s="281">
        <v>0</v>
      </c>
      <c r="D626" s="281">
        <v>0</v>
      </c>
      <c r="E626" s="554">
        <f>SUM(C626:D626)</f>
        <v>0</v>
      </c>
    </row>
    <row r="627" spans="1:5">
      <c r="B627" s="284" t="s">
        <v>772</v>
      </c>
      <c r="C627" s="281">
        <v>0</v>
      </c>
      <c r="D627" s="281">
        <v>0</v>
      </c>
      <c r="E627" s="555">
        <f>C627+D627</f>
        <v>0</v>
      </c>
    </row>
    <row r="628" spans="1:5">
      <c r="B628" s="284"/>
      <c r="C628" s="281"/>
      <c r="D628" s="281"/>
      <c r="E628" s="555"/>
    </row>
    <row r="629" spans="1:5">
      <c r="B629" s="556" t="s">
        <v>11</v>
      </c>
      <c r="C629" s="353">
        <f>SUM(C626:C627)</f>
        <v>0</v>
      </c>
      <c r="D629" s="353">
        <f>SUM(D626:D627)</f>
        <v>0</v>
      </c>
      <c r="E629" s="353">
        <f>SUM(E626:E627)</f>
        <v>0</v>
      </c>
    </row>
    <row r="630" spans="1:5">
      <c r="B630" s="547"/>
      <c r="C630" s="557"/>
      <c r="D630" s="557"/>
      <c r="E630" s="298"/>
    </row>
    <row r="631" spans="1:5">
      <c r="A631" s="265">
        <v>22</v>
      </c>
      <c r="B631" s="271" t="s">
        <v>775</v>
      </c>
      <c r="C631" s="558"/>
      <c r="D631" s="558"/>
      <c r="E631" s="558"/>
    </row>
    <row r="632" spans="1:5" ht="47.25">
      <c r="B632" s="394" t="s">
        <v>0</v>
      </c>
      <c r="C632" s="332" t="str">
        <f>C612</f>
        <v>Figures as per IGAAP Period Ended
 March 31, 2017</v>
      </c>
      <c r="D632" s="275" t="s">
        <v>46</v>
      </c>
      <c r="E632" s="332" t="str">
        <f>E622</f>
        <v>Figures as per Ind AS Period Ended
 March 31, 2017</v>
      </c>
    </row>
    <row r="633" spans="1:5">
      <c r="B633" s="346" t="s">
        <v>744</v>
      </c>
      <c r="C633" s="277"/>
      <c r="D633" s="277"/>
      <c r="E633" s="277"/>
    </row>
    <row r="634" spans="1:5">
      <c r="B634" s="399" t="s">
        <v>776</v>
      </c>
      <c r="C634" s="277">
        <v>0</v>
      </c>
      <c r="D634" s="277">
        <v>0</v>
      </c>
      <c r="E634" s="277">
        <f>C634+D634</f>
        <v>0</v>
      </c>
    </row>
    <row r="635" spans="1:5">
      <c r="B635" s="399" t="s">
        <v>777</v>
      </c>
      <c r="C635" s="277"/>
      <c r="D635" s="277"/>
      <c r="E635" s="277"/>
    </row>
    <row r="636" spans="1:5">
      <c r="B636" s="399" t="s">
        <v>778</v>
      </c>
      <c r="C636" s="277">
        <v>0</v>
      </c>
      <c r="D636" s="277">
        <v>0</v>
      </c>
      <c r="E636" s="277">
        <f>C636+D636</f>
        <v>0</v>
      </c>
    </row>
    <row r="637" spans="1:5">
      <c r="B637" s="399" t="s">
        <v>779</v>
      </c>
      <c r="C637" s="277">
        <v>0</v>
      </c>
      <c r="D637" s="277">
        <v>0</v>
      </c>
      <c r="E637" s="277">
        <f>C637+D637</f>
        <v>0</v>
      </c>
    </row>
    <row r="638" spans="1:5">
      <c r="B638" s="399" t="s">
        <v>780</v>
      </c>
      <c r="C638" s="277">
        <v>0</v>
      </c>
      <c r="D638" s="277">
        <v>0</v>
      </c>
      <c r="E638" s="277">
        <f>C638+D638</f>
        <v>0</v>
      </c>
    </row>
    <row r="639" spans="1:5">
      <c r="B639" s="399" t="s">
        <v>781</v>
      </c>
      <c r="C639" s="277">
        <v>0</v>
      </c>
      <c r="D639" s="277">
        <v>0</v>
      </c>
      <c r="E639" s="277">
        <f>C639+D639</f>
        <v>0</v>
      </c>
    </row>
    <row r="640" spans="1:5">
      <c r="B640" s="399" t="s">
        <v>782</v>
      </c>
      <c r="C640" s="281"/>
      <c r="D640" s="277"/>
      <c r="E640" s="277"/>
    </row>
    <row r="641" spans="2:5">
      <c r="B641" s="399" t="s">
        <v>783</v>
      </c>
      <c r="C641" s="277">
        <v>0</v>
      </c>
      <c r="D641" s="277">
        <v>0</v>
      </c>
      <c r="E641" s="277">
        <f>C641+D641</f>
        <v>0</v>
      </c>
    </row>
    <row r="642" spans="2:5">
      <c r="B642" s="399" t="s">
        <v>784</v>
      </c>
      <c r="C642" s="277">
        <v>0</v>
      </c>
      <c r="D642" s="277">
        <v>0</v>
      </c>
      <c r="E642" s="277">
        <f>C642+D642</f>
        <v>0</v>
      </c>
    </row>
    <row r="643" spans="2:5">
      <c r="B643" s="399" t="s">
        <v>785</v>
      </c>
      <c r="C643" s="277">
        <v>0</v>
      </c>
      <c r="D643" s="277">
        <v>0</v>
      </c>
      <c r="E643" s="277">
        <f>C643+D643</f>
        <v>0</v>
      </c>
    </row>
    <row r="644" spans="2:5">
      <c r="B644" s="399" t="s">
        <v>786</v>
      </c>
      <c r="C644" s="281"/>
      <c r="D644" s="277"/>
      <c r="E644" s="277"/>
    </row>
    <row r="645" spans="2:5">
      <c r="B645" s="399" t="s">
        <v>787</v>
      </c>
      <c r="C645" s="277">
        <v>0</v>
      </c>
      <c r="D645" s="277">
        <v>0</v>
      </c>
      <c r="E645" s="277">
        <f>C645+D645</f>
        <v>0</v>
      </c>
    </row>
    <row r="646" spans="2:5">
      <c r="B646" s="399" t="s">
        <v>788</v>
      </c>
      <c r="C646" s="277">
        <v>0</v>
      </c>
      <c r="D646" s="277">
        <v>0</v>
      </c>
      <c r="E646" s="277">
        <f>C646+D646</f>
        <v>0</v>
      </c>
    </row>
    <row r="647" spans="2:5">
      <c r="B647" s="346"/>
      <c r="C647" s="277"/>
      <c r="D647" s="277"/>
      <c r="E647" s="277"/>
    </row>
    <row r="648" spans="2:5">
      <c r="B648" s="290"/>
      <c r="C648" s="281"/>
      <c r="D648" s="281"/>
      <c r="E648" s="559"/>
    </row>
    <row r="649" spans="2:5">
      <c r="B649" s="429" t="s">
        <v>11</v>
      </c>
      <c r="C649" s="457">
        <f>SUM(C634:C646)</f>
        <v>0</v>
      </c>
      <c r="D649" s="457">
        <f>SUM(D634:D646)</f>
        <v>0</v>
      </c>
      <c r="E649" s="560">
        <f>C649+D649</f>
        <v>0</v>
      </c>
    </row>
    <row r="650" spans="2:5">
      <c r="B650" s="561"/>
      <c r="C650" s="562"/>
      <c r="D650" s="562"/>
      <c r="E650" s="563"/>
    </row>
    <row r="651" spans="2:5" ht="15.75" customHeight="1">
      <c r="B651" s="979" t="s">
        <v>789</v>
      </c>
      <c r="C651" s="980"/>
      <c r="D651" s="980"/>
      <c r="E651" s="981"/>
    </row>
    <row r="652" spans="2:5">
      <c r="B652" s="357" t="s">
        <v>790</v>
      </c>
      <c r="C652" s="564"/>
      <c r="D652" s="564"/>
      <c r="E652" s="565"/>
    </row>
    <row r="653" spans="2:5" ht="47.25">
      <c r="B653" s="566" t="s">
        <v>0</v>
      </c>
      <c r="C653" s="331" t="str">
        <f>C632</f>
        <v>Figures as per IGAAP Period Ended
 March 31, 2017</v>
      </c>
      <c r="D653" s="331" t="str">
        <f>D632</f>
        <v>Adjustments</v>
      </c>
      <c r="E653" s="331" t="str">
        <f>E632</f>
        <v>Figures as per Ind AS Period Ended
 March 31, 2017</v>
      </c>
    </row>
    <row r="654" spans="2:5">
      <c r="B654" s="346" t="s">
        <v>706</v>
      </c>
      <c r="C654" s="278"/>
      <c r="D654" s="277"/>
      <c r="E654" s="277"/>
    </row>
    <row r="655" spans="2:5">
      <c r="B655" s="348" t="s">
        <v>776</v>
      </c>
      <c r="C655" s="293">
        <v>0</v>
      </c>
      <c r="D655" s="277">
        <v>0</v>
      </c>
      <c r="E655" s="277">
        <f>C655+D655</f>
        <v>0</v>
      </c>
    </row>
    <row r="656" spans="2:5">
      <c r="B656" s="348" t="s">
        <v>791</v>
      </c>
      <c r="C656" s="293">
        <v>0</v>
      </c>
      <c r="D656" s="277">
        <v>0</v>
      </c>
      <c r="E656" s="277">
        <f>C656+D656</f>
        <v>0</v>
      </c>
    </row>
    <row r="657" spans="2:5">
      <c r="B657" s="348" t="s">
        <v>792</v>
      </c>
      <c r="C657" s="293">
        <v>0</v>
      </c>
      <c r="D657" s="277">
        <v>0</v>
      </c>
      <c r="E657" s="277">
        <f>C657+D657</f>
        <v>0</v>
      </c>
    </row>
    <row r="658" spans="2:5">
      <c r="B658" s="348" t="s">
        <v>793</v>
      </c>
      <c r="C658" s="278"/>
      <c r="D658" s="277"/>
      <c r="E658" s="277"/>
    </row>
    <row r="659" spans="2:5">
      <c r="B659" s="348" t="s">
        <v>794</v>
      </c>
      <c r="C659" s="278"/>
      <c r="D659" s="277"/>
      <c r="E659" s="277"/>
    </row>
    <row r="660" spans="2:5">
      <c r="B660" s="348" t="s">
        <v>783</v>
      </c>
      <c r="C660" s="278"/>
      <c r="D660" s="277">
        <v>0</v>
      </c>
      <c r="E660" s="277">
        <f t="shared" ref="E660:E669" si="19">C660+D660</f>
        <v>0</v>
      </c>
    </row>
    <row r="661" spans="2:5">
      <c r="B661" s="348" t="s">
        <v>784</v>
      </c>
      <c r="C661" s="278"/>
      <c r="D661" s="277">
        <v>0</v>
      </c>
      <c r="E661" s="277">
        <f t="shared" si="19"/>
        <v>0</v>
      </c>
    </row>
    <row r="662" spans="2:5">
      <c r="B662" s="348" t="s">
        <v>785</v>
      </c>
      <c r="C662" s="278"/>
      <c r="D662" s="277">
        <v>0</v>
      </c>
      <c r="E662" s="277">
        <f t="shared" si="19"/>
        <v>0</v>
      </c>
    </row>
    <row r="663" spans="2:5">
      <c r="B663" s="348" t="s">
        <v>795</v>
      </c>
      <c r="C663" s="278"/>
      <c r="D663" s="277">
        <v>0</v>
      </c>
      <c r="E663" s="277">
        <f t="shared" si="19"/>
        <v>0</v>
      </c>
    </row>
    <row r="664" spans="2:5">
      <c r="B664" s="348" t="s">
        <v>796</v>
      </c>
      <c r="C664" s="278"/>
      <c r="D664" s="277">
        <v>0</v>
      </c>
      <c r="E664" s="277">
        <f t="shared" si="19"/>
        <v>0</v>
      </c>
    </row>
    <row r="665" spans="2:5">
      <c r="B665" s="348" t="s">
        <v>797</v>
      </c>
      <c r="C665" s="278"/>
      <c r="D665" s="277">
        <v>0</v>
      </c>
      <c r="E665" s="277">
        <f t="shared" si="19"/>
        <v>0</v>
      </c>
    </row>
    <row r="666" spans="2:5">
      <c r="B666" s="399" t="s">
        <v>798</v>
      </c>
      <c r="C666" s="490">
        <v>0</v>
      </c>
      <c r="D666" s="550">
        <v>0</v>
      </c>
      <c r="E666" s="381">
        <f t="shared" si="19"/>
        <v>0</v>
      </c>
    </row>
    <row r="667" spans="2:5">
      <c r="B667" s="399" t="s">
        <v>799</v>
      </c>
      <c r="C667" s="490">
        <v>0</v>
      </c>
      <c r="D667" s="550">
        <v>0</v>
      </c>
      <c r="E667" s="381">
        <f t="shared" si="19"/>
        <v>0</v>
      </c>
    </row>
    <row r="668" spans="2:5">
      <c r="B668" s="399" t="s">
        <v>800</v>
      </c>
      <c r="C668" s="490">
        <v>0</v>
      </c>
      <c r="D668" s="550">
        <v>0</v>
      </c>
      <c r="E668" s="381">
        <f t="shared" si="19"/>
        <v>0</v>
      </c>
    </row>
    <row r="669" spans="2:5">
      <c r="B669" s="348" t="s">
        <v>801</v>
      </c>
      <c r="C669" s="278"/>
      <c r="D669" s="277">
        <f>$C$713</f>
        <v>0</v>
      </c>
      <c r="E669" s="277">
        <f t="shared" si="19"/>
        <v>0</v>
      </c>
    </row>
    <row r="670" spans="2:5">
      <c r="B670" s="429" t="s">
        <v>11</v>
      </c>
      <c r="C670" s="457">
        <f>SUM(C655:C669)</f>
        <v>0</v>
      </c>
      <c r="D670" s="457">
        <f>SUM(D655:D669)</f>
        <v>0</v>
      </c>
      <c r="E670" s="457">
        <f>SUM(E655:E669)</f>
        <v>0</v>
      </c>
    </row>
    <row r="671" spans="2:5">
      <c r="B671" s="472"/>
      <c r="C671" s="520"/>
      <c r="D671" s="567"/>
      <c r="E671" s="567"/>
    </row>
    <row r="672" spans="2:5">
      <c r="B672" s="978" t="s">
        <v>802</v>
      </c>
      <c r="C672" s="978"/>
      <c r="D672" s="978"/>
      <c r="E672" s="978"/>
    </row>
    <row r="673" spans="1:5">
      <c r="B673" s="568"/>
      <c r="C673" s="568"/>
      <c r="D673" s="568"/>
      <c r="E673" s="568"/>
    </row>
    <row r="674" spans="1:5">
      <c r="A674" s="265">
        <v>23</v>
      </c>
      <c r="B674" s="269" t="s">
        <v>803</v>
      </c>
    </row>
    <row r="675" spans="1:5" ht="47.25">
      <c r="B675" s="420" t="s">
        <v>0</v>
      </c>
      <c r="C675" s="331" t="str">
        <f>C746</f>
        <v>Figures as per IGAAP Period Ended
 March 31, 2017</v>
      </c>
      <c r="D675" s="275" t="s">
        <v>46</v>
      </c>
      <c r="E675" s="332" t="str">
        <f>E746</f>
        <v>Figures as per Ind AS Period Ended
 March 31, 2017</v>
      </c>
    </row>
    <row r="676" spans="1:5">
      <c r="B676" s="284"/>
      <c r="C676" s="548"/>
      <c r="D676" s="549"/>
      <c r="E676" s="283"/>
    </row>
    <row r="677" spans="1:5">
      <c r="B677" s="280" t="s">
        <v>804</v>
      </c>
      <c r="C677" s="569"/>
      <c r="D677" s="550"/>
      <c r="E677" s="283"/>
    </row>
    <row r="678" spans="1:5">
      <c r="B678" s="284" t="s">
        <v>769</v>
      </c>
      <c r="C678" s="490">
        <v>0</v>
      </c>
      <c r="D678" s="550">
        <v>0</v>
      </c>
      <c r="E678" s="381">
        <f>C678+D678</f>
        <v>0</v>
      </c>
    </row>
    <row r="679" spans="1:5">
      <c r="B679" s="284" t="s">
        <v>805</v>
      </c>
      <c r="C679" s="490"/>
      <c r="D679" s="550"/>
      <c r="E679" s="381"/>
    </row>
    <row r="680" spans="1:5">
      <c r="B680" s="284" t="s">
        <v>771</v>
      </c>
      <c r="C680" s="490">
        <v>0</v>
      </c>
      <c r="D680" s="550">
        <v>0</v>
      </c>
      <c r="E680" s="381">
        <f>C680+D680</f>
        <v>0</v>
      </c>
    </row>
    <row r="681" spans="1:5">
      <c r="B681" s="284" t="s">
        <v>772</v>
      </c>
      <c r="C681" s="490">
        <v>0</v>
      </c>
      <c r="D681" s="293"/>
      <c r="E681" s="300"/>
    </row>
    <row r="682" spans="1:5">
      <c r="B682" s="284"/>
      <c r="C682" s="570">
        <f>SUM(C678:C681)</f>
        <v>0</v>
      </c>
      <c r="D682" s="570">
        <f>SUM(D678:D681)</f>
        <v>0</v>
      </c>
      <c r="E682" s="301">
        <f>SUM(C682:D682)</f>
        <v>0</v>
      </c>
    </row>
    <row r="683" spans="1:5">
      <c r="B683" s="280" t="s">
        <v>806</v>
      </c>
      <c r="C683" s="569"/>
      <c r="D683" s="293"/>
      <c r="E683" s="283"/>
    </row>
    <row r="684" spans="1:5">
      <c r="B684" s="399" t="s">
        <v>776</v>
      </c>
      <c r="C684" s="490">
        <v>0</v>
      </c>
      <c r="D684" s="550">
        <f>D634</f>
        <v>0</v>
      </c>
      <c r="E684" s="381">
        <f t="shared" ref="E684:E698" si="20">C684+D684</f>
        <v>0</v>
      </c>
    </row>
    <row r="685" spans="1:5">
      <c r="B685" s="399" t="s">
        <v>807</v>
      </c>
      <c r="C685" s="490">
        <v>0</v>
      </c>
      <c r="D685" s="550">
        <v>0</v>
      </c>
      <c r="E685" s="381">
        <f t="shared" si="20"/>
        <v>0</v>
      </c>
    </row>
    <row r="686" spans="1:5">
      <c r="B686" s="399" t="s">
        <v>808</v>
      </c>
      <c r="C686" s="490">
        <v>0</v>
      </c>
      <c r="D686" s="550">
        <v>0</v>
      </c>
      <c r="E686" s="381">
        <f t="shared" si="20"/>
        <v>0</v>
      </c>
    </row>
    <row r="687" spans="1:5">
      <c r="B687" s="399" t="s">
        <v>781</v>
      </c>
      <c r="C687" s="490">
        <v>0</v>
      </c>
      <c r="D687" s="550">
        <f>D639</f>
        <v>0</v>
      </c>
      <c r="E687" s="381">
        <f t="shared" si="20"/>
        <v>0</v>
      </c>
    </row>
    <row r="688" spans="1:5">
      <c r="B688" s="399" t="s">
        <v>809</v>
      </c>
      <c r="C688" s="490">
        <v>0</v>
      </c>
      <c r="D688" s="550">
        <v>0</v>
      </c>
      <c r="E688" s="381">
        <f t="shared" si="20"/>
        <v>0</v>
      </c>
    </row>
    <row r="689" spans="2:5">
      <c r="B689" s="399" t="s">
        <v>778</v>
      </c>
      <c r="C689" s="490">
        <v>0</v>
      </c>
      <c r="D689" s="550">
        <v>0</v>
      </c>
      <c r="E689" s="381">
        <f t="shared" si="20"/>
        <v>0</v>
      </c>
    </row>
    <row r="690" spans="2:5">
      <c r="B690" s="399" t="s">
        <v>779</v>
      </c>
      <c r="C690" s="490">
        <v>0</v>
      </c>
      <c r="D690" s="550">
        <v>0</v>
      </c>
      <c r="E690" s="381">
        <f t="shared" si="20"/>
        <v>0</v>
      </c>
    </row>
    <row r="691" spans="2:5">
      <c r="B691" s="399" t="s">
        <v>780</v>
      </c>
      <c r="C691" s="490">
        <v>0</v>
      </c>
      <c r="D691" s="550">
        <v>0</v>
      </c>
      <c r="E691" s="381">
        <f t="shared" si="20"/>
        <v>0</v>
      </c>
    </row>
    <row r="692" spans="2:5">
      <c r="B692" s="399" t="s">
        <v>810</v>
      </c>
      <c r="C692" s="490">
        <v>0</v>
      </c>
      <c r="D692" s="550">
        <v>0</v>
      </c>
      <c r="E692" s="381">
        <f t="shared" si="20"/>
        <v>0</v>
      </c>
    </row>
    <row r="693" spans="2:5">
      <c r="B693" s="399" t="s">
        <v>783</v>
      </c>
      <c r="C693" s="490">
        <v>0</v>
      </c>
      <c r="D693" s="550">
        <v>0</v>
      </c>
      <c r="E693" s="381">
        <f t="shared" si="20"/>
        <v>0</v>
      </c>
    </row>
    <row r="694" spans="2:5">
      <c r="B694" s="399" t="s">
        <v>784</v>
      </c>
      <c r="C694" s="490">
        <v>0</v>
      </c>
      <c r="D694" s="550">
        <v>0</v>
      </c>
      <c r="E694" s="381">
        <f t="shared" si="20"/>
        <v>0</v>
      </c>
    </row>
    <row r="695" spans="2:5">
      <c r="B695" s="399" t="s">
        <v>785</v>
      </c>
      <c r="C695" s="490">
        <v>0</v>
      </c>
      <c r="D695" s="550">
        <v>0</v>
      </c>
      <c r="E695" s="381">
        <f t="shared" si="20"/>
        <v>0</v>
      </c>
    </row>
    <row r="696" spans="2:5">
      <c r="B696" s="399" t="s">
        <v>811</v>
      </c>
      <c r="C696" s="490">
        <v>0</v>
      </c>
      <c r="D696" s="550">
        <v>0</v>
      </c>
      <c r="E696" s="381">
        <f t="shared" si="20"/>
        <v>0</v>
      </c>
    </row>
    <row r="697" spans="2:5">
      <c r="B697" s="399" t="s">
        <v>787</v>
      </c>
      <c r="C697" s="490">
        <v>0</v>
      </c>
      <c r="D697" s="550">
        <v>0</v>
      </c>
      <c r="E697" s="381">
        <f t="shared" si="20"/>
        <v>0</v>
      </c>
    </row>
    <row r="698" spans="2:5">
      <c r="B698" s="399" t="s">
        <v>788</v>
      </c>
      <c r="C698" s="490">
        <v>0</v>
      </c>
      <c r="D698" s="550">
        <v>0</v>
      </c>
      <c r="E698" s="381">
        <f t="shared" si="20"/>
        <v>0</v>
      </c>
    </row>
    <row r="699" spans="2:5">
      <c r="B699" s="571"/>
      <c r="C699" s="570">
        <f>SUM(C684:C698)</f>
        <v>0</v>
      </c>
      <c r="D699" s="570">
        <f>SUM(D684:D698)</f>
        <v>0</v>
      </c>
      <c r="E699" s="296">
        <f>SUM(C699:D699)</f>
        <v>0</v>
      </c>
    </row>
    <row r="700" spans="2:5">
      <c r="B700" s="304" t="s">
        <v>11</v>
      </c>
      <c r="C700" s="370">
        <f>+C699+C682</f>
        <v>0</v>
      </c>
      <c r="D700" s="303">
        <f>+D699+D682</f>
        <v>0</v>
      </c>
      <c r="E700" s="303">
        <f>+E699+E682</f>
        <v>0</v>
      </c>
    </row>
    <row r="701" spans="2:5">
      <c r="B701" s="390"/>
      <c r="C701" s="392"/>
      <c r="D701" s="392"/>
      <c r="E701" s="356"/>
    </row>
    <row r="702" spans="2:5">
      <c r="B702" s="979" t="s">
        <v>802</v>
      </c>
      <c r="C702" s="980"/>
      <c r="D702" s="980"/>
      <c r="E702" s="981"/>
    </row>
    <row r="703" spans="2:5">
      <c r="B703" s="357" t="s">
        <v>812</v>
      </c>
      <c r="C703" s="316"/>
      <c r="D703" s="316"/>
      <c r="E703" s="283"/>
    </row>
    <row r="704" spans="2:5" ht="47.25">
      <c r="B704" s="420" t="s">
        <v>0</v>
      </c>
      <c r="C704" s="332" t="str">
        <f>C653</f>
        <v>Figures as per IGAAP Period Ended
 March 31, 2017</v>
      </c>
      <c r="D704" s="275" t="s">
        <v>46</v>
      </c>
      <c r="E704" s="332" t="str">
        <f>E675</f>
        <v>Figures as per Ind AS Period Ended
 March 31, 2017</v>
      </c>
    </row>
    <row r="705" spans="1:5">
      <c r="A705" s="330"/>
      <c r="B705" s="333"/>
      <c r="C705" s="405"/>
      <c r="D705" s="407"/>
      <c r="E705" s="290"/>
    </row>
    <row r="706" spans="1:5">
      <c r="B706" s="399" t="s">
        <v>776</v>
      </c>
      <c r="C706" s="277">
        <v>0</v>
      </c>
      <c r="D706" s="277">
        <v>0</v>
      </c>
      <c r="E706" s="277">
        <f>C706+D706</f>
        <v>0</v>
      </c>
    </row>
    <row r="707" spans="1:5">
      <c r="B707" s="399" t="s">
        <v>807</v>
      </c>
      <c r="C707" s="277">
        <v>0</v>
      </c>
      <c r="D707" s="277">
        <v>0</v>
      </c>
      <c r="E707" s="277">
        <f>C707+D707</f>
        <v>0</v>
      </c>
    </row>
    <row r="708" spans="1:5">
      <c r="B708" s="399" t="s">
        <v>813</v>
      </c>
      <c r="C708" s="277">
        <v>0</v>
      </c>
      <c r="D708" s="277">
        <v>0</v>
      </c>
      <c r="E708" s="277">
        <f>C708+D708</f>
        <v>0</v>
      </c>
    </row>
    <row r="709" spans="1:5">
      <c r="B709" s="399" t="s">
        <v>814</v>
      </c>
      <c r="C709" s="277">
        <v>0</v>
      </c>
      <c r="D709" s="277">
        <v>0</v>
      </c>
      <c r="E709" s="277">
        <f>C709+D709</f>
        <v>0</v>
      </c>
    </row>
    <row r="710" spans="1:5">
      <c r="B710" s="399" t="s">
        <v>815</v>
      </c>
      <c r="C710" s="277">
        <v>0</v>
      </c>
      <c r="D710" s="277">
        <v>0</v>
      </c>
      <c r="E710" s="277">
        <f>C710+D710</f>
        <v>0</v>
      </c>
    </row>
    <row r="711" spans="1:5">
      <c r="B711" s="399" t="s">
        <v>816</v>
      </c>
      <c r="C711" s="277"/>
      <c r="D711" s="277"/>
      <c r="E711" s="277"/>
    </row>
    <row r="712" spans="1:5" ht="17.25" customHeight="1">
      <c r="B712" s="399" t="s">
        <v>817</v>
      </c>
      <c r="C712" s="572">
        <v>0</v>
      </c>
      <c r="D712" s="277"/>
      <c r="E712" s="277">
        <f t="shared" ref="E712:E719" si="21">C712+D712</f>
        <v>0</v>
      </c>
    </row>
    <row r="713" spans="1:5">
      <c r="B713" s="399" t="s">
        <v>809</v>
      </c>
      <c r="C713" s="277">
        <v>0</v>
      </c>
      <c r="D713" s="277">
        <v>0</v>
      </c>
      <c r="E713" s="277">
        <f t="shared" si="21"/>
        <v>0</v>
      </c>
    </row>
    <row r="714" spans="1:5">
      <c r="B714" s="399" t="s">
        <v>778</v>
      </c>
      <c r="C714" s="277">
        <v>0</v>
      </c>
      <c r="D714" s="277">
        <v>0</v>
      </c>
      <c r="E714" s="277">
        <f t="shared" si="21"/>
        <v>0</v>
      </c>
    </row>
    <row r="715" spans="1:5">
      <c r="B715" s="399" t="s">
        <v>779</v>
      </c>
      <c r="C715" s="277">
        <v>0</v>
      </c>
      <c r="D715" s="277">
        <v>0</v>
      </c>
      <c r="E715" s="277">
        <f t="shared" si="21"/>
        <v>0</v>
      </c>
    </row>
    <row r="716" spans="1:5">
      <c r="B716" s="399" t="s">
        <v>780</v>
      </c>
      <c r="C716" s="277">
        <v>0</v>
      </c>
      <c r="D716" s="277">
        <v>0</v>
      </c>
      <c r="E716" s="277">
        <f t="shared" si="21"/>
        <v>0</v>
      </c>
    </row>
    <row r="717" spans="1:5">
      <c r="B717" s="399" t="s">
        <v>818</v>
      </c>
      <c r="C717" s="277">
        <v>0</v>
      </c>
      <c r="D717" s="277">
        <v>0</v>
      </c>
      <c r="E717" s="277">
        <f t="shared" si="21"/>
        <v>0</v>
      </c>
    </row>
    <row r="718" spans="1:5">
      <c r="B718" s="399" t="s">
        <v>819</v>
      </c>
      <c r="C718" s="277">
        <v>0</v>
      </c>
      <c r="D718" s="277">
        <v>0</v>
      </c>
      <c r="E718" s="277">
        <f t="shared" si="21"/>
        <v>0</v>
      </c>
    </row>
    <row r="719" spans="1:5">
      <c r="B719" s="399" t="s">
        <v>820</v>
      </c>
      <c r="C719" s="277">
        <v>0</v>
      </c>
      <c r="D719" s="277">
        <v>0</v>
      </c>
      <c r="E719" s="277">
        <f t="shared" si="21"/>
        <v>0</v>
      </c>
    </row>
    <row r="720" spans="1:5">
      <c r="B720" s="399" t="s">
        <v>821</v>
      </c>
      <c r="C720" s="281"/>
      <c r="D720" s="277"/>
      <c r="E720" s="277"/>
    </row>
    <row r="721" spans="2:5">
      <c r="B721" s="399" t="s">
        <v>783</v>
      </c>
      <c r="C721" s="277">
        <v>0</v>
      </c>
      <c r="D721" s="277">
        <f>-C721</f>
        <v>0</v>
      </c>
      <c r="E721" s="277">
        <f>C721+D721</f>
        <v>0</v>
      </c>
    </row>
    <row r="722" spans="2:5">
      <c r="B722" s="399" t="s">
        <v>822</v>
      </c>
      <c r="C722" s="277">
        <v>0</v>
      </c>
      <c r="D722" s="277">
        <f>-C722</f>
        <v>0</v>
      </c>
      <c r="E722" s="277">
        <f>C722+D722</f>
        <v>0</v>
      </c>
    </row>
    <row r="723" spans="2:5">
      <c r="B723" s="399" t="s">
        <v>784</v>
      </c>
      <c r="C723" s="572">
        <v>0</v>
      </c>
      <c r="D723" s="277">
        <f>-C723</f>
        <v>0</v>
      </c>
      <c r="E723" s="277">
        <f>C723+D723</f>
        <v>0</v>
      </c>
    </row>
    <row r="724" spans="2:5">
      <c r="B724" s="399" t="s">
        <v>785</v>
      </c>
      <c r="C724" s="277">
        <v>0</v>
      </c>
      <c r="D724" s="277">
        <v>0</v>
      </c>
      <c r="E724" s="277">
        <f>C724+D724</f>
        <v>0</v>
      </c>
    </row>
    <row r="725" spans="2:5">
      <c r="B725" s="399" t="s">
        <v>795</v>
      </c>
      <c r="C725" s="277">
        <v>0</v>
      </c>
      <c r="D725" s="277">
        <f>-C725</f>
        <v>0</v>
      </c>
      <c r="E725" s="277">
        <f>C725+D725</f>
        <v>0</v>
      </c>
    </row>
    <row r="726" spans="2:5">
      <c r="B726" s="573" t="s">
        <v>823</v>
      </c>
      <c r="C726" s="281"/>
      <c r="D726" s="277"/>
      <c r="E726" s="277"/>
    </row>
    <row r="727" spans="2:5">
      <c r="B727" s="399" t="s">
        <v>824</v>
      </c>
      <c r="C727" s="277">
        <v>0</v>
      </c>
      <c r="D727" s="277">
        <v>0</v>
      </c>
      <c r="E727" s="277">
        <f t="shared" ref="E727:E739" si="22">C727+D727</f>
        <v>0</v>
      </c>
    </row>
    <row r="728" spans="2:5">
      <c r="B728" s="399" t="s">
        <v>825</v>
      </c>
      <c r="C728" s="277">
        <v>0</v>
      </c>
      <c r="D728" s="277">
        <v>0</v>
      </c>
      <c r="E728" s="277">
        <f t="shared" si="22"/>
        <v>0</v>
      </c>
    </row>
    <row r="729" spans="2:5">
      <c r="B729" s="399" t="s">
        <v>826</v>
      </c>
      <c r="C729" s="277">
        <v>0</v>
      </c>
      <c r="D729" s="277">
        <v>0</v>
      </c>
      <c r="E729" s="277">
        <f t="shared" si="22"/>
        <v>0</v>
      </c>
    </row>
    <row r="730" spans="2:5">
      <c r="B730" s="399" t="s">
        <v>827</v>
      </c>
      <c r="C730" s="277">
        <v>0</v>
      </c>
      <c r="D730" s="277">
        <v>0</v>
      </c>
      <c r="E730" s="277">
        <f t="shared" si="22"/>
        <v>0</v>
      </c>
    </row>
    <row r="731" spans="2:5">
      <c r="B731" s="399" t="s">
        <v>787</v>
      </c>
      <c r="C731" s="277">
        <v>0</v>
      </c>
      <c r="D731" s="277">
        <v>0</v>
      </c>
      <c r="E731" s="277">
        <f t="shared" si="22"/>
        <v>0</v>
      </c>
    </row>
    <row r="732" spans="2:5">
      <c r="B732" s="399" t="s">
        <v>828</v>
      </c>
      <c r="C732" s="277">
        <v>0</v>
      </c>
      <c r="D732" s="277">
        <v>0</v>
      </c>
      <c r="E732" s="277">
        <f t="shared" si="22"/>
        <v>0</v>
      </c>
    </row>
    <row r="733" spans="2:5">
      <c r="B733" s="399" t="s">
        <v>829</v>
      </c>
      <c r="C733" s="277">
        <v>0</v>
      </c>
      <c r="D733" s="277">
        <v>0</v>
      </c>
      <c r="E733" s="277">
        <f t="shared" si="22"/>
        <v>0</v>
      </c>
    </row>
    <row r="734" spans="2:5">
      <c r="B734" s="399" t="s">
        <v>830</v>
      </c>
      <c r="C734" s="277">
        <v>0</v>
      </c>
      <c r="D734" s="277">
        <v>0</v>
      </c>
      <c r="E734" s="277">
        <f t="shared" si="22"/>
        <v>0</v>
      </c>
    </row>
    <row r="735" spans="2:5">
      <c r="B735" s="399" t="s">
        <v>831</v>
      </c>
      <c r="C735" s="277">
        <v>0</v>
      </c>
      <c r="D735" s="277">
        <v>0</v>
      </c>
      <c r="E735" s="277">
        <f t="shared" si="22"/>
        <v>0</v>
      </c>
    </row>
    <row r="736" spans="2:5">
      <c r="B736" s="399" t="s">
        <v>832</v>
      </c>
      <c r="C736" s="277">
        <v>0</v>
      </c>
      <c r="D736" s="277">
        <v>0</v>
      </c>
      <c r="E736" s="277">
        <f t="shared" si="22"/>
        <v>0</v>
      </c>
    </row>
    <row r="737" spans="1:5">
      <c r="B737" s="399" t="s">
        <v>833</v>
      </c>
      <c r="C737" s="277">
        <v>0</v>
      </c>
      <c r="D737" s="277">
        <v>0</v>
      </c>
      <c r="E737" s="277">
        <f t="shared" si="22"/>
        <v>0</v>
      </c>
    </row>
    <row r="738" spans="1:5">
      <c r="B738" s="399" t="s">
        <v>788</v>
      </c>
      <c r="C738" s="277">
        <v>0</v>
      </c>
      <c r="D738" s="277">
        <v>0</v>
      </c>
      <c r="E738" s="277">
        <f t="shared" si="22"/>
        <v>0</v>
      </c>
    </row>
    <row r="739" spans="1:5">
      <c r="B739" s="399" t="s">
        <v>772</v>
      </c>
      <c r="C739" s="277">
        <v>0</v>
      </c>
      <c r="D739" s="277">
        <v>0</v>
      </c>
      <c r="E739" s="277">
        <f t="shared" si="22"/>
        <v>0</v>
      </c>
    </row>
    <row r="740" spans="1:5">
      <c r="B740" s="399"/>
      <c r="C740" s="334">
        <f>SUM(C706:C739)</f>
        <v>0</v>
      </c>
      <c r="D740" s="334">
        <f>SUM(D706:D739)</f>
        <v>0</v>
      </c>
      <c r="E740" s="334">
        <f>C740+D740</f>
        <v>0</v>
      </c>
    </row>
    <row r="741" spans="1:5">
      <c r="B741" s="399" t="s">
        <v>834</v>
      </c>
      <c r="C741" s="277">
        <v>0</v>
      </c>
      <c r="D741" s="277">
        <v>0</v>
      </c>
      <c r="E741" s="277">
        <f>C741+D741</f>
        <v>0</v>
      </c>
    </row>
    <row r="742" spans="1:5">
      <c r="B742" s="399" t="s">
        <v>835</v>
      </c>
      <c r="C742" s="277">
        <v>0</v>
      </c>
      <c r="D742" s="277">
        <v>0</v>
      </c>
      <c r="E742" s="277">
        <f>C742+D742</f>
        <v>0</v>
      </c>
    </row>
    <row r="743" spans="1:5">
      <c r="B743" s="429" t="s">
        <v>11</v>
      </c>
      <c r="C743" s="353">
        <f>SUM(C740:C742)</f>
        <v>0</v>
      </c>
      <c r="D743" s="353">
        <f>SUM(D740:D742)</f>
        <v>0</v>
      </c>
      <c r="E743" s="353">
        <f>SUM(E740:E742)</f>
        <v>0</v>
      </c>
    </row>
    <row r="744" spans="1:5">
      <c r="B744" s="978" t="s">
        <v>802</v>
      </c>
      <c r="C744" s="978"/>
      <c r="D744" s="978"/>
      <c r="E744" s="978"/>
    </row>
    <row r="745" spans="1:5">
      <c r="A745" s="265">
        <v>24</v>
      </c>
      <c r="B745" s="271" t="s">
        <v>836</v>
      </c>
    </row>
    <row r="746" spans="1:5" ht="47.25">
      <c r="B746" s="394" t="s">
        <v>0</v>
      </c>
      <c r="C746" s="332" t="str">
        <f>C632</f>
        <v>Figures as per IGAAP Period Ended
 March 31, 2017</v>
      </c>
      <c r="D746" s="363" t="s">
        <v>46</v>
      </c>
      <c r="E746" s="332" t="str">
        <f>E653</f>
        <v>Figures as per Ind AS Period Ended
 March 31, 2017</v>
      </c>
    </row>
    <row r="747" spans="1:5">
      <c r="B747" s="290"/>
      <c r="C747" s="574"/>
      <c r="D747" s="575"/>
      <c r="E747" s="290"/>
    </row>
    <row r="748" spans="1:5">
      <c r="B748" s="368" t="s">
        <v>837</v>
      </c>
      <c r="C748" s="576"/>
      <c r="D748" s="577"/>
      <c r="E748" s="290"/>
    </row>
    <row r="749" spans="1:5">
      <c r="B749" s="290" t="s">
        <v>838</v>
      </c>
      <c r="C749" s="569">
        <v>0</v>
      </c>
      <c r="D749" s="293">
        <v>0</v>
      </c>
      <c r="E749" s="288">
        <f>SUM(C749:D749)</f>
        <v>0</v>
      </c>
    </row>
    <row r="750" spans="1:5">
      <c r="B750" s="290" t="s">
        <v>839</v>
      </c>
      <c r="C750" s="569">
        <v>0</v>
      </c>
      <c r="D750" s="293">
        <v>0</v>
      </c>
      <c r="E750" s="288">
        <f>SUM(C750:D750)</f>
        <v>0</v>
      </c>
    </row>
    <row r="751" spans="1:5">
      <c r="B751" s="290" t="s">
        <v>840</v>
      </c>
      <c r="C751" s="569">
        <v>0</v>
      </c>
      <c r="D751" s="293">
        <v>0</v>
      </c>
      <c r="E751" s="288">
        <f>SUM(C751:D751)</f>
        <v>0</v>
      </c>
    </row>
    <row r="752" spans="1:5">
      <c r="B752" s="368" t="s">
        <v>806</v>
      </c>
      <c r="C752" s="569">
        <v>0</v>
      </c>
      <c r="D752" s="293">
        <v>0</v>
      </c>
      <c r="E752" s="288">
        <f>SUM(C752:D752)</f>
        <v>0</v>
      </c>
    </row>
    <row r="753" spans="2:5">
      <c r="B753" s="290"/>
      <c r="C753" s="578"/>
      <c r="D753" s="579"/>
      <c r="E753" s="290"/>
    </row>
    <row r="754" spans="2:5">
      <c r="B754" s="304" t="s">
        <v>11</v>
      </c>
      <c r="C754" s="580">
        <f>SUM(C749:C753)</f>
        <v>0</v>
      </c>
      <c r="D754" s="580">
        <f>SUM(D749:D753)</f>
        <v>0</v>
      </c>
      <c r="E754" s="581">
        <f>SUM(E749:E753)</f>
        <v>0</v>
      </c>
    </row>
    <row r="755" spans="2:5">
      <c r="B755" s="357" t="s">
        <v>841</v>
      </c>
      <c r="C755" s="316"/>
      <c r="D755" s="316"/>
      <c r="E755" s="283"/>
    </row>
    <row r="756" spans="2:5" ht="47.25">
      <c r="B756" s="394" t="s">
        <v>0</v>
      </c>
      <c r="C756" s="332" t="str">
        <f>C704</f>
        <v>Figures as per IGAAP Period Ended
 March 31, 2017</v>
      </c>
      <c r="D756" s="275" t="s">
        <v>46</v>
      </c>
      <c r="E756" s="332" t="str">
        <f>E746</f>
        <v>Figures as per Ind AS Period Ended
 March 31, 2017</v>
      </c>
    </row>
    <row r="757" spans="2:5">
      <c r="B757" s="384" t="s">
        <v>842</v>
      </c>
      <c r="C757" s="461"/>
      <c r="D757" s="550"/>
      <c r="E757" s="290"/>
    </row>
    <row r="758" spans="2:5">
      <c r="B758" s="290" t="s">
        <v>843</v>
      </c>
      <c r="C758" s="281">
        <v>0</v>
      </c>
      <c r="D758" s="293">
        <v>0</v>
      </c>
      <c r="E758" s="288">
        <f t="shared" ref="E758:E763" si="23">SUM(C758:D758)</f>
        <v>0</v>
      </c>
    </row>
    <row r="759" spans="2:5">
      <c r="B759" s="290" t="s">
        <v>844</v>
      </c>
      <c r="C759" s="281">
        <v>0</v>
      </c>
      <c r="D759" s="293">
        <v>0</v>
      </c>
      <c r="E759" s="288">
        <f t="shared" si="23"/>
        <v>0</v>
      </c>
    </row>
    <row r="760" spans="2:5">
      <c r="B760" s="290" t="s">
        <v>845</v>
      </c>
      <c r="C760" s="281">
        <v>0</v>
      </c>
      <c r="D760" s="293">
        <v>0</v>
      </c>
      <c r="E760" s="288">
        <f t="shared" si="23"/>
        <v>0</v>
      </c>
    </row>
    <row r="761" spans="2:5">
      <c r="B761" s="290" t="s">
        <v>846</v>
      </c>
      <c r="C761" s="281">
        <v>0</v>
      </c>
      <c r="D761" s="293">
        <v>0</v>
      </c>
      <c r="E761" s="288">
        <f t="shared" si="23"/>
        <v>0</v>
      </c>
    </row>
    <row r="762" spans="2:5">
      <c r="B762" s="290" t="s">
        <v>847</v>
      </c>
      <c r="C762" s="281">
        <v>0</v>
      </c>
      <c r="D762" s="293">
        <v>0</v>
      </c>
      <c r="E762" s="288">
        <f t="shared" si="23"/>
        <v>0</v>
      </c>
    </row>
    <row r="763" spans="2:5">
      <c r="B763" s="290" t="s">
        <v>848</v>
      </c>
      <c r="C763" s="281">
        <v>0</v>
      </c>
      <c r="D763" s="293">
        <v>0</v>
      </c>
      <c r="E763" s="288">
        <f t="shared" si="23"/>
        <v>0</v>
      </c>
    </row>
    <row r="764" spans="2:5">
      <c r="B764" s="582"/>
      <c r="C764" s="308">
        <f>SUM(C758:C763)</f>
        <v>0</v>
      </c>
      <c r="D764" s="308">
        <f>SUM(D758:D763)</f>
        <v>0</v>
      </c>
      <c r="E764" s="308">
        <f>SUM(E758:E763)</f>
        <v>0</v>
      </c>
    </row>
    <row r="765" spans="2:5">
      <c r="B765" s="384" t="s">
        <v>849</v>
      </c>
      <c r="C765" s="281"/>
      <c r="D765" s="550"/>
      <c r="E765" s="290"/>
    </row>
    <row r="766" spans="2:5">
      <c r="B766" s="290" t="s">
        <v>850</v>
      </c>
      <c r="C766" s="281">
        <v>0</v>
      </c>
      <c r="D766" s="550">
        <v>0</v>
      </c>
      <c r="E766" s="288">
        <f>SUM(C766:D766)</f>
        <v>0</v>
      </c>
    </row>
    <row r="767" spans="2:5">
      <c r="B767" s="290" t="s">
        <v>851</v>
      </c>
      <c r="C767" s="281">
        <v>0</v>
      </c>
      <c r="D767" s="550">
        <v>0</v>
      </c>
      <c r="E767" s="288">
        <f>SUM(C767:D767)</f>
        <v>0</v>
      </c>
    </row>
    <row r="768" spans="2:5">
      <c r="B768" s="290" t="s">
        <v>848</v>
      </c>
      <c r="C768" s="281">
        <v>0</v>
      </c>
      <c r="D768" s="550">
        <v>0</v>
      </c>
      <c r="E768" s="288">
        <f>SUM(C768:D768)</f>
        <v>0</v>
      </c>
    </row>
    <row r="769" spans="1:5">
      <c r="B769" s="582"/>
      <c r="C769" s="308">
        <f>SUM(C766:C768)</f>
        <v>0</v>
      </c>
      <c r="D769" s="308">
        <f>SUM(D766:D768)</f>
        <v>0</v>
      </c>
      <c r="E769" s="308">
        <f>SUM(E766:E768)</f>
        <v>0</v>
      </c>
    </row>
    <row r="770" spans="1:5">
      <c r="B770" s="429" t="s">
        <v>11</v>
      </c>
      <c r="C770" s="583">
        <f>C764+C769</f>
        <v>0</v>
      </c>
      <c r="D770" s="583">
        <f>D764+D769</f>
        <v>0</v>
      </c>
      <c r="E770" s="583">
        <f>E764+E769</f>
        <v>0</v>
      </c>
    </row>
    <row r="774" spans="1:5">
      <c r="A774" s="584" t="s">
        <v>852</v>
      </c>
      <c r="B774" s="584"/>
      <c r="C774" s="585" t="s">
        <v>853</v>
      </c>
      <c r="D774" s="585"/>
      <c r="E774" s="585" t="s">
        <v>854</v>
      </c>
    </row>
  </sheetData>
  <mergeCells count="21">
    <mergeCell ref="B406:C406"/>
    <mergeCell ref="B86:E86"/>
    <mergeCell ref="B184:E184"/>
    <mergeCell ref="B253:E253"/>
    <mergeCell ref="B254:E254"/>
    <mergeCell ref="B255:E255"/>
    <mergeCell ref="B283:E283"/>
    <mergeCell ref="B307:C307"/>
    <mergeCell ref="B331:E331"/>
    <mergeCell ref="B403:E403"/>
    <mergeCell ref="B404:E404"/>
    <mergeCell ref="B405:E405"/>
    <mergeCell ref="B672:E672"/>
    <mergeCell ref="B702:E702"/>
    <mergeCell ref="B744:E744"/>
    <mergeCell ref="B458:E458"/>
    <mergeCell ref="B459:E459"/>
    <mergeCell ref="B499:E499"/>
    <mergeCell ref="B509:E509"/>
    <mergeCell ref="C537:D537"/>
    <mergeCell ref="B651:E651"/>
  </mergeCells>
  <pageMargins left="0.7" right="0.7" top="0.75" bottom="0.75" header="0.3" footer="0.3"/>
  <pageSetup paperSize="9" scale="61" orientation="portrait" copies="2" r:id="rId1"/>
  <headerFooter>
    <oddFooter>Page &amp;P</oddFooter>
  </headerFooter>
  <rowBreaks count="3" manualBreakCount="3">
    <brk id="283" max="4" man="1"/>
    <brk id="630" max="4" man="1"/>
    <brk id="701" max="4" man="1"/>
  </rowBreaks>
  <colBreaks count="1" manualBreakCount="1">
    <brk id="5"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H120"/>
  <sheetViews>
    <sheetView view="pageBreakPreview" zoomScaleSheetLayoutView="100" workbookViewId="0">
      <selection activeCell="B74" sqref="B74:I74"/>
    </sheetView>
  </sheetViews>
  <sheetFormatPr defaultRowHeight="15"/>
  <cols>
    <col min="1" max="1" width="3.85546875" style="586" customWidth="1"/>
    <col min="2" max="2" width="37.5703125" customWidth="1"/>
    <col min="3" max="3" width="14.140625" customWidth="1"/>
    <col min="4" max="4" width="19.42578125" customWidth="1"/>
    <col min="5" max="5" width="14.7109375" customWidth="1"/>
    <col min="6" max="6" width="24.5703125" customWidth="1"/>
  </cols>
  <sheetData>
    <row r="1" spans="1:8" ht="16.5">
      <c r="B1" s="266" t="s">
        <v>504</v>
      </c>
      <c r="C1" s="268"/>
      <c r="D1" s="268"/>
      <c r="E1" s="268"/>
      <c r="F1" s="268"/>
      <c r="G1" s="268"/>
      <c r="H1" s="268"/>
    </row>
    <row r="2" spans="1:8" ht="15.75" customHeight="1">
      <c r="B2" s="587" t="s">
        <v>505</v>
      </c>
    </row>
    <row r="3" spans="1:8" ht="15.75">
      <c r="A3" s="588" t="s">
        <v>855</v>
      </c>
      <c r="B3" s="271"/>
      <c r="C3" s="271"/>
      <c r="D3" s="271"/>
      <c r="E3" s="271"/>
      <c r="F3" s="271"/>
      <c r="G3" s="271"/>
      <c r="H3" s="271"/>
    </row>
    <row r="4" spans="1:8" ht="20.25" customHeight="1">
      <c r="A4" s="586">
        <v>4</v>
      </c>
      <c r="B4" s="269" t="s">
        <v>856</v>
      </c>
      <c r="C4" s="268"/>
      <c r="D4" s="267"/>
      <c r="E4" s="267"/>
      <c r="F4" s="272" t="str">
        <f>'[65]Impact-P&amp;L'!F4</f>
        <v>(Amount Rupees)</v>
      </c>
    </row>
    <row r="5" spans="1:8" ht="15.75">
      <c r="B5" s="268"/>
      <c r="C5" s="589"/>
      <c r="D5" s="589"/>
      <c r="E5" s="589"/>
      <c r="F5" s="589"/>
    </row>
    <row r="6" spans="1:8" ht="47.25">
      <c r="B6" s="273" t="s">
        <v>0</v>
      </c>
      <c r="C6" s="273" t="s">
        <v>857</v>
      </c>
      <c r="D6" s="273" t="s">
        <v>858</v>
      </c>
      <c r="E6" s="261" t="s">
        <v>859</v>
      </c>
      <c r="F6" s="275" t="s">
        <v>860</v>
      </c>
    </row>
    <row r="7" spans="1:8" ht="15.75">
      <c r="B7" s="467"/>
      <c r="C7" s="390"/>
      <c r="D7" s="290"/>
      <c r="E7" s="283"/>
      <c r="F7" s="293"/>
    </row>
    <row r="8" spans="1:8" ht="15.75">
      <c r="B8" s="467" t="s">
        <v>861</v>
      </c>
      <c r="C8" s="284"/>
      <c r="D8" s="290"/>
      <c r="E8" s="283"/>
      <c r="F8" s="293"/>
    </row>
    <row r="9" spans="1:8" ht="31.5">
      <c r="B9" s="590" t="s">
        <v>862</v>
      </c>
      <c r="C9" s="591"/>
      <c r="D9" s="592"/>
      <c r="E9" s="593"/>
      <c r="F9" s="593"/>
    </row>
    <row r="10" spans="1:8" ht="15.75">
      <c r="B10" s="467"/>
      <c r="C10" s="591"/>
      <c r="D10" s="592"/>
      <c r="E10" s="593"/>
      <c r="F10" s="593"/>
    </row>
    <row r="11" spans="1:8" ht="15.75">
      <c r="B11" s="467" t="s">
        <v>863</v>
      </c>
      <c r="C11" s="591">
        <v>0</v>
      </c>
      <c r="D11" s="592"/>
      <c r="E11" s="593"/>
      <c r="F11" s="593"/>
    </row>
    <row r="12" spans="1:8" ht="15.75">
      <c r="B12" s="594" t="s">
        <v>864</v>
      </c>
      <c r="C12" s="595">
        <v>0</v>
      </c>
      <c r="D12" s="592">
        <f>C11-C12</f>
        <v>0</v>
      </c>
      <c r="E12" s="593">
        <v>0</v>
      </c>
      <c r="F12" s="593">
        <f>D12+E12</f>
        <v>0</v>
      </c>
    </row>
    <row r="13" spans="1:8" ht="15.75">
      <c r="B13" s="594"/>
      <c r="C13" s="591"/>
      <c r="D13" s="592"/>
      <c r="E13" s="593"/>
      <c r="F13" s="593"/>
    </row>
    <row r="14" spans="1:8" ht="15.75">
      <c r="B14" s="467" t="s">
        <v>865</v>
      </c>
      <c r="C14" s="591">
        <v>0</v>
      </c>
      <c r="D14" s="592"/>
      <c r="E14" s="593"/>
      <c r="F14" s="593"/>
    </row>
    <row r="15" spans="1:8" ht="15.75">
      <c r="B15" s="594" t="s">
        <v>864</v>
      </c>
      <c r="C15" s="595">
        <v>0</v>
      </c>
      <c r="D15" s="592">
        <f>C14-C15</f>
        <v>0</v>
      </c>
      <c r="E15" s="593">
        <v>0</v>
      </c>
      <c r="F15" s="593">
        <f>D15+E15</f>
        <v>0</v>
      </c>
    </row>
    <row r="16" spans="1:8" ht="15.75">
      <c r="B16" s="590"/>
      <c r="C16" s="591"/>
      <c r="D16" s="592"/>
      <c r="E16" s="593"/>
      <c r="F16" s="593"/>
    </row>
    <row r="17" spans="2:6" ht="15.75">
      <c r="B17" s="467"/>
      <c r="C17" s="591"/>
      <c r="D17" s="592"/>
      <c r="E17" s="593"/>
      <c r="F17" s="593"/>
    </row>
    <row r="18" spans="2:6" ht="15.75">
      <c r="B18" s="467" t="s">
        <v>866</v>
      </c>
      <c r="C18" s="591">
        <v>0</v>
      </c>
      <c r="D18" s="592"/>
      <c r="E18" s="593"/>
      <c r="F18" s="593"/>
    </row>
    <row r="19" spans="2:6" ht="15.75">
      <c r="B19" s="594" t="s">
        <v>864</v>
      </c>
      <c r="C19" s="595">
        <v>0</v>
      </c>
      <c r="D19" s="592">
        <f>C18+C19</f>
        <v>0</v>
      </c>
      <c r="E19" s="593">
        <v>0</v>
      </c>
      <c r="F19" s="593">
        <f>D19+E19</f>
        <v>0</v>
      </c>
    </row>
    <row r="20" spans="2:6" ht="15.75">
      <c r="B20" s="596"/>
      <c r="C20" s="591" t="s">
        <v>867</v>
      </c>
      <c r="D20" s="592"/>
      <c r="E20" s="593"/>
      <c r="F20" s="593"/>
    </row>
    <row r="21" spans="2:6" ht="15.75">
      <c r="B21" s="596"/>
      <c r="C21" s="591"/>
      <c r="D21" s="592"/>
      <c r="E21" s="593"/>
      <c r="F21" s="593"/>
    </row>
    <row r="22" spans="2:6" ht="15.75">
      <c r="B22" s="467" t="s">
        <v>868</v>
      </c>
      <c r="C22" s="591">
        <v>0</v>
      </c>
      <c r="D22" s="592"/>
      <c r="E22" s="593"/>
      <c r="F22" s="593"/>
    </row>
    <row r="23" spans="2:6" ht="15.75">
      <c r="B23" s="594" t="s">
        <v>864</v>
      </c>
      <c r="C23" s="595">
        <v>0</v>
      </c>
      <c r="D23" s="592">
        <f>C22+C23</f>
        <v>0</v>
      </c>
      <c r="E23" s="593">
        <v>0</v>
      </c>
      <c r="F23" s="593">
        <f>D23+E23</f>
        <v>0</v>
      </c>
    </row>
    <row r="24" spans="2:6" ht="15.75">
      <c r="B24" s="467"/>
      <c r="C24" s="591"/>
      <c r="D24" s="592"/>
      <c r="E24" s="593"/>
      <c r="F24" s="593"/>
    </row>
    <row r="25" spans="2:6" ht="15.75">
      <c r="B25" s="467" t="s">
        <v>869</v>
      </c>
      <c r="C25" s="591">
        <v>0</v>
      </c>
      <c r="D25" s="592"/>
      <c r="E25" s="593"/>
      <c r="F25" s="593"/>
    </row>
    <row r="26" spans="2:6" ht="15.75">
      <c r="B26" s="594" t="s">
        <v>864</v>
      </c>
      <c r="C26" s="595">
        <v>0</v>
      </c>
      <c r="D26" s="592">
        <f>C25+C26</f>
        <v>0</v>
      </c>
      <c r="E26" s="593">
        <v>0</v>
      </c>
      <c r="F26" s="593">
        <f>D26+E26</f>
        <v>0</v>
      </c>
    </row>
    <row r="27" spans="2:6" ht="15.75">
      <c r="B27" s="594"/>
      <c r="C27" s="591"/>
      <c r="D27" s="592"/>
      <c r="E27" s="593"/>
      <c r="F27" s="593"/>
    </row>
    <row r="28" spans="2:6" ht="15.75">
      <c r="B28" s="467" t="s">
        <v>870</v>
      </c>
      <c r="C28" s="591">
        <v>0</v>
      </c>
      <c r="D28" s="592"/>
      <c r="E28" s="593"/>
      <c r="F28" s="593"/>
    </row>
    <row r="29" spans="2:6" ht="15.75">
      <c r="B29" s="594" t="s">
        <v>864</v>
      </c>
      <c r="C29" s="595">
        <v>0</v>
      </c>
      <c r="D29" s="592">
        <f>C28+C29</f>
        <v>0</v>
      </c>
      <c r="E29" s="592">
        <v>0</v>
      </c>
      <c r="F29" s="593">
        <f>D29+E29</f>
        <v>0</v>
      </c>
    </row>
    <row r="30" spans="2:6" ht="15.75">
      <c r="B30" s="594"/>
      <c r="C30" s="591"/>
      <c r="D30" s="592"/>
      <c r="E30" s="593"/>
      <c r="F30" s="593"/>
    </row>
    <row r="31" spans="2:6" ht="31.5">
      <c r="B31" s="597" t="s">
        <v>871</v>
      </c>
      <c r="C31" s="591">
        <v>0</v>
      </c>
      <c r="D31" s="592"/>
      <c r="E31" s="593"/>
      <c r="F31" s="593"/>
    </row>
    <row r="32" spans="2:6" ht="15.75">
      <c r="B32" s="594" t="s">
        <v>864</v>
      </c>
      <c r="C32" s="595">
        <v>0</v>
      </c>
      <c r="D32" s="592">
        <f>C31+C32</f>
        <v>0</v>
      </c>
      <c r="E32" s="593">
        <v>0</v>
      </c>
      <c r="F32" s="593">
        <f>D32+E32</f>
        <v>0</v>
      </c>
    </row>
    <row r="33" spans="2:6" ht="15.75">
      <c r="B33" s="594"/>
      <c r="C33" s="591"/>
      <c r="D33" s="592"/>
      <c r="E33" s="593"/>
      <c r="F33" s="593"/>
    </row>
    <row r="34" spans="2:6" ht="15.75">
      <c r="B34" s="596" t="s">
        <v>872</v>
      </c>
      <c r="C34" s="591">
        <v>0</v>
      </c>
      <c r="D34" s="592"/>
      <c r="E34" s="593"/>
      <c r="F34" s="593"/>
    </row>
    <row r="35" spans="2:6" ht="15.75">
      <c r="B35" s="594" t="s">
        <v>864</v>
      </c>
      <c r="C35" s="595">
        <v>0</v>
      </c>
      <c r="D35" s="592">
        <f>C34+C35</f>
        <v>0</v>
      </c>
      <c r="E35" s="593">
        <v>0</v>
      </c>
      <c r="F35" s="593">
        <f>D35+E35</f>
        <v>0</v>
      </c>
    </row>
    <row r="36" spans="2:6" ht="15.75">
      <c r="B36" s="467"/>
      <c r="C36" s="591"/>
      <c r="D36" s="592"/>
      <c r="E36" s="593"/>
      <c r="F36" s="593"/>
    </row>
    <row r="37" spans="2:6" ht="15.75">
      <c r="B37" s="467" t="s">
        <v>873</v>
      </c>
      <c r="C37" s="591">
        <v>0</v>
      </c>
      <c r="D37" s="592"/>
      <c r="E37" s="593"/>
      <c r="F37" s="593"/>
    </row>
    <row r="38" spans="2:6" ht="15.75">
      <c r="B38" s="594" t="s">
        <v>864</v>
      </c>
      <c r="C38" s="595">
        <v>0</v>
      </c>
      <c r="D38" s="592">
        <f>C37+C38</f>
        <v>0</v>
      </c>
      <c r="E38" s="593">
        <v>0</v>
      </c>
      <c r="F38" s="593">
        <f>D38+E38</f>
        <v>0</v>
      </c>
    </row>
    <row r="39" spans="2:6" ht="15.75">
      <c r="B39" s="467"/>
      <c r="C39" s="591"/>
      <c r="D39" s="592"/>
      <c r="E39" s="593"/>
      <c r="F39" s="593"/>
    </row>
    <row r="40" spans="2:6" ht="15.75">
      <c r="B40" s="467" t="s">
        <v>874</v>
      </c>
      <c r="C40" s="591">
        <v>0</v>
      </c>
      <c r="D40" s="592"/>
      <c r="E40" s="593"/>
      <c r="F40" s="593"/>
    </row>
    <row r="41" spans="2:6" ht="15.75">
      <c r="B41" s="594" t="s">
        <v>864</v>
      </c>
      <c r="C41" s="595">
        <v>0</v>
      </c>
      <c r="D41" s="592">
        <f>C40+C41</f>
        <v>0</v>
      </c>
      <c r="E41" s="593">
        <v>0</v>
      </c>
      <c r="F41" s="593">
        <f>D41+E41</f>
        <v>0</v>
      </c>
    </row>
    <row r="42" spans="2:6" ht="15.75">
      <c r="B42" s="594"/>
      <c r="C42" s="591"/>
      <c r="D42" s="592"/>
      <c r="E42" s="593"/>
      <c r="F42" s="593"/>
    </row>
    <row r="43" spans="2:6" ht="15.75">
      <c r="B43" s="467" t="s">
        <v>875</v>
      </c>
      <c r="C43" s="591">
        <v>0</v>
      </c>
      <c r="D43" s="592"/>
      <c r="E43" s="593"/>
      <c r="F43" s="593"/>
    </row>
    <row r="44" spans="2:6" ht="15.75">
      <c r="B44" s="594" t="s">
        <v>864</v>
      </c>
      <c r="C44" s="595">
        <v>0</v>
      </c>
      <c r="D44" s="592">
        <f>C43+C44</f>
        <v>0</v>
      </c>
      <c r="E44" s="593">
        <v>0</v>
      </c>
      <c r="F44" s="593">
        <f>D44+E44</f>
        <v>0</v>
      </c>
    </row>
    <row r="45" spans="2:6" ht="15.75">
      <c r="B45" s="594"/>
      <c r="C45" s="591"/>
      <c r="D45" s="592"/>
      <c r="E45" s="593"/>
      <c r="F45" s="593"/>
    </row>
    <row r="46" spans="2:6" ht="15.75">
      <c r="B46" s="467" t="s">
        <v>876</v>
      </c>
      <c r="C46" s="598">
        <v>0</v>
      </c>
      <c r="D46" s="592"/>
      <c r="E46" s="593"/>
      <c r="F46" s="593"/>
    </row>
    <row r="47" spans="2:6" ht="15.75">
      <c r="B47" s="594" t="s">
        <v>864</v>
      </c>
      <c r="C47" s="595">
        <v>0</v>
      </c>
      <c r="D47" s="592">
        <f>C46+C47</f>
        <v>0</v>
      </c>
      <c r="E47" s="593">
        <v>0</v>
      </c>
      <c r="F47" s="593">
        <f>D47+E47</f>
        <v>0</v>
      </c>
    </row>
    <row r="48" spans="2:6" ht="15.75">
      <c r="B48" s="594"/>
      <c r="C48" s="591"/>
      <c r="D48" s="592"/>
      <c r="E48" s="593"/>
      <c r="F48" s="593"/>
    </row>
    <row r="49" spans="1:6" ht="15.75">
      <c r="B49" s="357"/>
      <c r="C49" s="591"/>
      <c r="D49" s="592"/>
      <c r="E49" s="593"/>
      <c r="F49" s="599"/>
    </row>
    <row r="50" spans="1:6" ht="15.75">
      <c r="B50" s="997" t="s">
        <v>11</v>
      </c>
      <c r="C50" s="998"/>
      <c r="D50" s="457">
        <f>SUM(D12:D48)</f>
        <v>0</v>
      </c>
      <c r="E50" s="600">
        <f>SUM(E12:E48)</f>
        <v>0</v>
      </c>
      <c r="F50" s="600">
        <f>D50+E50</f>
        <v>0</v>
      </c>
    </row>
    <row r="51" spans="1:6" ht="15.75">
      <c r="B51" s="601"/>
      <c r="C51" s="520"/>
      <c r="D51" s="520"/>
      <c r="E51" s="520"/>
      <c r="F51" s="520"/>
    </row>
    <row r="52" spans="1:6" ht="15.75">
      <c r="B52" s="587" t="s">
        <v>877</v>
      </c>
      <c r="C52" s="602"/>
      <c r="D52" s="602"/>
    </row>
    <row r="53" spans="1:6" ht="15.75">
      <c r="B53" s="602"/>
      <c r="D53" s="603" t="s">
        <v>878</v>
      </c>
    </row>
    <row r="54" spans="1:6" ht="15.75">
      <c r="B54" s="604" t="s">
        <v>0</v>
      </c>
      <c r="C54" s="605" t="s">
        <v>879</v>
      </c>
      <c r="D54" s="606" t="s">
        <v>880</v>
      </c>
    </row>
    <row r="55" spans="1:6" ht="15.75">
      <c r="B55" s="607"/>
      <c r="C55" s="608"/>
      <c r="D55" s="609"/>
    </row>
    <row r="56" spans="1:6" ht="15.75">
      <c r="B56" s="609" t="s">
        <v>881</v>
      </c>
      <c r="C56" s="610">
        <v>0</v>
      </c>
      <c r="D56" s="610">
        <v>0</v>
      </c>
    </row>
    <row r="57" spans="1:6" ht="15.75">
      <c r="B57" s="609" t="s">
        <v>881</v>
      </c>
      <c r="C57" s="610">
        <v>0</v>
      </c>
      <c r="D57" s="610">
        <v>0</v>
      </c>
    </row>
    <row r="58" spans="1:6" ht="15.75">
      <c r="B58" s="611" t="s">
        <v>11</v>
      </c>
      <c r="C58" s="612">
        <f>SUM(C56:C57)</f>
        <v>0</v>
      </c>
      <c r="D58" s="613">
        <f>SUM(D56:D57)</f>
        <v>0</v>
      </c>
    </row>
    <row r="59" spans="1:6" ht="15.75">
      <c r="B59" s="601"/>
      <c r="C59" s="520"/>
      <c r="D59" s="520"/>
      <c r="E59" s="520"/>
      <c r="F59" s="520"/>
    </row>
    <row r="60" spans="1:6" ht="15.75">
      <c r="A60" s="586">
        <f>A4+1</f>
        <v>5</v>
      </c>
      <c r="B60" s="601" t="s">
        <v>882</v>
      </c>
      <c r="C60" s="520"/>
      <c r="D60" s="520"/>
      <c r="E60" s="520"/>
      <c r="F60" s="520"/>
    </row>
    <row r="61" spans="1:6" ht="15.75">
      <c r="B61" s="601"/>
      <c r="C61" s="520"/>
      <c r="D61" s="520"/>
      <c r="E61" s="520"/>
      <c r="F61" s="520"/>
    </row>
    <row r="62" spans="1:6" s="619" customFormat="1" ht="31.5">
      <c r="A62" s="614"/>
      <c r="B62" s="615" t="s">
        <v>0</v>
      </c>
      <c r="C62" s="616" t="s">
        <v>857</v>
      </c>
      <c r="D62" s="616" t="s">
        <v>883</v>
      </c>
      <c r="E62" s="617" t="s">
        <v>859</v>
      </c>
      <c r="F62" s="618" t="s">
        <v>884</v>
      </c>
    </row>
    <row r="63" spans="1:6" ht="15.75">
      <c r="B63" s="467"/>
      <c r="C63" s="390"/>
      <c r="D63" s="290"/>
      <c r="E63" s="283"/>
      <c r="F63" s="293"/>
    </row>
    <row r="64" spans="1:6" ht="15.75">
      <c r="B64" s="467" t="s">
        <v>885</v>
      </c>
      <c r="C64" s="284"/>
      <c r="D64" s="290"/>
      <c r="E64" s="283"/>
      <c r="F64" s="293"/>
    </row>
    <row r="65" spans="1:6" ht="31.5">
      <c r="B65" s="590" t="s">
        <v>862</v>
      </c>
      <c r="C65" s="284"/>
      <c r="D65" s="290"/>
      <c r="E65" s="283"/>
      <c r="F65" s="293"/>
    </row>
    <row r="66" spans="1:6" ht="15.75">
      <c r="B66" s="467"/>
      <c r="C66" s="284"/>
      <c r="D66" s="290"/>
      <c r="E66" s="283"/>
      <c r="F66" s="293"/>
    </row>
    <row r="67" spans="1:6" ht="15.75">
      <c r="B67" s="467" t="s">
        <v>886</v>
      </c>
      <c r="C67" s="620">
        <v>0</v>
      </c>
      <c r="D67" s="290"/>
      <c r="E67" s="283"/>
      <c r="F67" s="293"/>
    </row>
    <row r="68" spans="1:6" ht="31.5">
      <c r="B68" s="590" t="s">
        <v>862</v>
      </c>
      <c r="C68" s="294">
        <v>0</v>
      </c>
      <c r="D68" s="288">
        <f>C67+C68</f>
        <v>0</v>
      </c>
      <c r="E68" s="293">
        <v>0</v>
      </c>
      <c r="F68" s="293">
        <f>D68+E68</f>
        <v>0</v>
      </c>
    </row>
    <row r="69" spans="1:6" ht="15.75">
      <c r="B69" s="590"/>
      <c r="C69" s="620"/>
      <c r="D69" s="288"/>
      <c r="E69" s="283"/>
      <c r="F69" s="293"/>
    </row>
    <row r="70" spans="1:6" ht="15.75">
      <c r="B70" s="596" t="s">
        <v>887</v>
      </c>
      <c r="C70" s="281">
        <v>0</v>
      </c>
      <c r="D70" s="288"/>
      <c r="E70" s="283"/>
      <c r="F70" s="293"/>
    </row>
    <row r="71" spans="1:6" ht="31.5">
      <c r="B71" s="590" t="s">
        <v>862</v>
      </c>
      <c r="C71" s="294">
        <v>0</v>
      </c>
      <c r="D71" s="301">
        <f>C70+C71</f>
        <v>0</v>
      </c>
      <c r="E71" s="293">
        <v>0</v>
      </c>
      <c r="F71" s="293">
        <f>D71+E71</f>
        <v>0</v>
      </c>
    </row>
    <row r="72" spans="1:6" ht="15.75">
      <c r="B72" s="596"/>
      <c r="C72" s="620"/>
      <c r="D72" s="288"/>
      <c r="E72" s="283"/>
      <c r="F72" s="293"/>
    </row>
    <row r="73" spans="1:6" ht="15.75">
      <c r="B73" s="590"/>
      <c r="C73" s="620"/>
      <c r="D73" s="288"/>
      <c r="E73" s="283"/>
      <c r="F73" s="293"/>
    </row>
    <row r="74" spans="1:6" ht="15.75">
      <c r="B74" s="997" t="s">
        <v>11</v>
      </c>
      <c r="C74" s="998"/>
      <c r="D74" s="457">
        <f>SUM(D64:D73)</f>
        <v>0</v>
      </c>
      <c r="E74" s="600">
        <f>SUM(E64:E73)</f>
        <v>0</v>
      </c>
      <c r="F74" s="600">
        <f>D74+E74</f>
        <v>0</v>
      </c>
    </row>
    <row r="75" spans="1:6" ht="15.75">
      <c r="B75" s="601"/>
      <c r="C75" s="601"/>
      <c r="D75" s="520"/>
      <c r="E75" s="520"/>
      <c r="F75" s="520"/>
    </row>
    <row r="76" spans="1:6" ht="15.75">
      <c r="A76" s="621">
        <f>A60+1</f>
        <v>6</v>
      </c>
      <c r="B76" s="547" t="s">
        <v>888</v>
      </c>
      <c r="C76" s="267"/>
      <c r="D76" s="267"/>
      <c r="E76" s="268"/>
      <c r="F76" s="520"/>
    </row>
    <row r="77" spans="1:6" ht="15.75">
      <c r="B77" s="271"/>
      <c r="D77" s="267"/>
      <c r="E77" s="268"/>
      <c r="F77" s="272" t="str">
        <f>'[64]BS 04.16'!G4</f>
        <v>(Amount in Rupees)</v>
      </c>
    </row>
    <row r="78" spans="1:6" ht="15.75">
      <c r="B78" s="999" t="s">
        <v>0</v>
      </c>
      <c r="C78" s="999"/>
      <c r="D78" s="622">
        <v>42825</v>
      </c>
      <c r="E78" s="623" t="s">
        <v>859</v>
      </c>
      <c r="F78" s="622">
        <v>42825</v>
      </c>
    </row>
    <row r="79" spans="1:6" ht="15.75">
      <c r="B79" s="1000"/>
      <c r="C79" s="1001"/>
      <c r="D79" s="624"/>
      <c r="E79" s="334"/>
      <c r="F79" s="283"/>
    </row>
    <row r="80" spans="1:6" ht="15.75">
      <c r="B80" s="979" t="s">
        <v>889</v>
      </c>
      <c r="C80" s="981"/>
      <c r="D80" s="625">
        <v>0</v>
      </c>
      <c r="E80" s="292">
        <v>0</v>
      </c>
      <c r="F80" s="301">
        <f>D80+E80</f>
        <v>0</v>
      </c>
    </row>
    <row r="81" spans="1:6" ht="15.75">
      <c r="B81" s="979" t="s">
        <v>890</v>
      </c>
      <c r="C81" s="981"/>
      <c r="D81" s="620"/>
      <c r="E81" s="292"/>
      <c r="F81" s="301">
        <f>D81+E81</f>
        <v>0</v>
      </c>
    </row>
    <row r="82" spans="1:6" ht="15.75">
      <c r="B82" s="979" t="s">
        <v>891</v>
      </c>
      <c r="C82" s="981"/>
      <c r="D82" s="620"/>
      <c r="E82" s="292"/>
      <c r="F82" s="301">
        <f>D82+E82</f>
        <v>0</v>
      </c>
    </row>
    <row r="83" spans="1:6" ht="15.75">
      <c r="B83" s="979" t="s">
        <v>892</v>
      </c>
      <c r="C83" s="981"/>
      <c r="D83" s="620"/>
      <c r="E83" s="292"/>
      <c r="F83" s="301">
        <f>D83+E83</f>
        <v>0</v>
      </c>
    </row>
    <row r="84" spans="1:6" ht="15.75">
      <c r="B84" s="284"/>
      <c r="C84" s="283"/>
      <c r="D84" s="620"/>
      <c r="E84" s="292"/>
      <c r="F84" s="283"/>
    </row>
    <row r="85" spans="1:6" ht="15.75">
      <c r="B85" s="1002" t="s">
        <v>11</v>
      </c>
      <c r="C85" s="1002"/>
      <c r="D85" s="457">
        <f>SUM(D80:D84)</f>
        <v>0</v>
      </c>
      <c r="E85" s="457">
        <f>SUM(E80:E84)</f>
        <v>0</v>
      </c>
      <c r="F85" s="457">
        <f>SUM(F80:F84)</f>
        <v>0</v>
      </c>
    </row>
    <row r="86" spans="1:6" ht="15.75">
      <c r="B86" s="520"/>
      <c r="C86" s="520"/>
      <c r="D86" s="520"/>
      <c r="E86" s="520"/>
      <c r="F86" s="520"/>
    </row>
    <row r="87" spans="1:6" ht="15.75" hidden="1" customHeight="1">
      <c r="B87" s="1003" t="s">
        <v>893</v>
      </c>
      <c r="C87" s="1004"/>
      <c r="D87" s="1004"/>
      <c r="E87" s="1004"/>
      <c r="F87" s="1004"/>
    </row>
    <row r="88" spans="1:6" ht="15.75" hidden="1">
      <c r="B88" s="1003" t="s">
        <v>894</v>
      </c>
      <c r="C88" s="1003"/>
      <c r="D88" s="1003"/>
      <c r="E88" s="1003"/>
      <c r="F88" s="1003"/>
    </row>
    <row r="89" spans="1:6" ht="133.5" hidden="1" customHeight="1">
      <c r="B89" s="996" t="s">
        <v>895</v>
      </c>
      <c r="C89" s="996"/>
      <c r="D89" s="996"/>
      <c r="E89" s="996"/>
      <c r="F89" s="996"/>
    </row>
    <row r="90" spans="1:6" ht="15.75">
      <c r="B90" s="558"/>
      <c r="C90" s="558"/>
      <c r="D90" s="558"/>
      <c r="E90" s="558"/>
      <c r="F90" s="520"/>
    </row>
    <row r="91" spans="1:6" ht="15.75">
      <c r="B91" s="626"/>
      <c r="C91" s="626"/>
      <c r="D91" s="626"/>
      <c r="E91" s="626"/>
      <c r="F91" s="520"/>
    </row>
    <row r="92" spans="1:6" ht="15.75">
      <c r="B92" s="268"/>
      <c r="C92" s="558"/>
      <c r="D92" s="558"/>
      <c r="E92" s="558"/>
      <c r="F92" s="520"/>
    </row>
    <row r="93" spans="1:6" ht="15.75">
      <c r="A93" s="621">
        <f>A76+1</f>
        <v>7</v>
      </c>
      <c r="B93" s="269" t="s">
        <v>896</v>
      </c>
      <c r="C93" s="520"/>
      <c r="D93" s="520"/>
      <c r="E93" s="520"/>
      <c r="F93" s="520"/>
    </row>
    <row r="94" spans="1:6" ht="15.75">
      <c r="B94" s="601"/>
      <c r="C94" s="520"/>
      <c r="D94" s="520"/>
      <c r="E94" s="520"/>
      <c r="F94" s="520"/>
    </row>
    <row r="95" spans="1:6" s="628" customFormat="1" ht="31.5">
      <c r="A95" s="627"/>
      <c r="B95" s="273" t="s">
        <v>0</v>
      </c>
      <c r="C95" s="616" t="s">
        <v>857</v>
      </c>
      <c r="D95" s="616" t="s">
        <v>883</v>
      </c>
      <c r="E95" s="617" t="s">
        <v>897</v>
      </c>
      <c r="F95" s="618" t="s">
        <v>884</v>
      </c>
    </row>
    <row r="96" spans="1:6" ht="15.75">
      <c r="B96" s="629"/>
      <c r="C96" s="334"/>
      <c r="D96" s="334"/>
      <c r="E96" s="334"/>
      <c r="F96" s="334"/>
    </row>
    <row r="97" spans="1:8" ht="15.75">
      <c r="B97" s="333" t="s">
        <v>898</v>
      </c>
      <c r="C97" s="277">
        <v>0</v>
      </c>
      <c r="D97" s="277"/>
      <c r="E97" s="277"/>
      <c r="F97" s="277"/>
    </row>
    <row r="98" spans="1:8" ht="31.5">
      <c r="B98" s="590" t="s">
        <v>899</v>
      </c>
      <c r="C98" s="630">
        <v>0</v>
      </c>
      <c r="D98" s="277">
        <f>C97+C98</f>
        <v>0</v>
      </c>
      <c r="E98" s="277">
        <v>0</v>
      </c>
      <c r="F98" s="277">
        <f>D98+E98</f>
        <v>0</v>
      </c>
    </row>
    <row r="99" spans="1:8" ht="15.75">
      <c r="B99" s="333"/>
      <c r="C99" s="630"/>
      <c r="D99" s="630"/>
      <c r="E99" s="630"/>
      <c r="F99" s="630"/>
    </row>
    <row r="100" spans="1:8" ht="15.75">
      <c r="B100" s="631" t="s">
        <v>11</v>
      </c>
      <c r="C100" s="632"/>
      <c r="D100" s="457">
        <f>D98</f>
        <v>0</v>
      </c>
      <c r="E100" s="600">
        <f>SUM(E96:E98)</f>
        <v>0</v>
      </c>
      <c r="F100" s="600">
        <f>D100+E100</f>
        <v>0</v>
      </c>
    </row>
    <row r="101" spans="1:8" ht="15.75">
      <c r="B101" s="633"/>
      <c r="C101" s="634"/>
      <c r="D101" s="634"/>
      <c r="E101" s="634"/>
      <c r="F101" s="634"/>
    </row>
    <row r="102" spans="1:8" ht="15.75">
      <c r="B102" s="601"/>
      <c r="C102" s="520"/>
      <c r="D102" s="520"/>
      <c r="E102" s="520"/>
      <c r="F102" s="520"/>
    </row>
    <row r="104" spans="1:8" ht="15.75">
      <c r="A104" s="584" t="s">
        <v>852</v>
      </c>
      <c r="B104" s="584"/>
      <c r="C104" s="585" t="s">
        <v>853</v>
      </c>
      <c r="D104" s="585"/>
      <c r="E104" s="585" t="s">
        <v>854</v>
      </c>
    </row>
    <row r="105" spans="1:8" ht="40.5" customHeight="1"/>
    <row r="106" spans="1:8" hidden="1"/>
    <row r="107" spans="1:8" ht="12.75" customHeight="1"/>
    <row r="108" spans="1:8" s="586" customFormat="1" ht="23.25" customHeight="1">
      <c r="B108"/>
      <c r="C108"/>
      <c r="D108"/>
      <c r="E108"/>
      <c r="F108"/>
      <c r="G108"/>
      <c r="H108"/>
    </row>
    <row r="109" spans="1:8" s="586" customFormat="1" ht="12.75" customHeight="1">
      <c r="B109"/>
      <c r="C109"/>
      <c r="D109"/>
      <c r="E109"/>
      <c r="F109"/>
      <c r="G109"/>
      <c r="H109"/>
    </row>
    <row r="110" spans="1:8" s="586" customFormat="1" ht="45.75" customHeight="1">
      <c r="B110"/>
      <c r="C110"/>
      <c r="D110"/>
      <c r="E110"/>
      <c r="F110"/>
      <c r="G110"/>
      <c r="H110"/>
    </row>
    <row r="111" spans="1:8" s="586" customFormat="1" ht="15.75" customHeight="1">
      <c r="B111"/>
      <c r="C111"/>
      <c r="D111"/>
      <c r="E111"/>
      <c r="F111"/>
      <c r="G111"/>
      <c r="H111"/>
    </row>
    <row r="112" spans="1:8" s="586" customFormat="1" ht="31.5" customHeight="1">
      <c r="B112"/>
      <c r="C112"/>
      <c r="D112"/>
      <c r="E112"/>
      <c r="F112"/>
      <c r="G112"/>
      <c r="H112"/>
    </row>
    <row r="113" spans="2:8" s="586" customFormat="1" ht="49.5" customHeight="1">
      <c r="B113"/>
      <c r="C113"/>
      <c r="D113"/>
      <c r="E113"/>
      <c r="F113"/>
      <c r="G113"/>
      <c r="H113"/>
    </row>
    <row r="117" spans="2:8" s="586" customFormat="1" ht="15.75" customHeight="1">
      <c r="B117"/>
      <c r="C117"/>
      <c r="D117"/>
      <c r="E117"/>
      <c r="F117"/>
      <c r="G117"/>
      <c r="H117"/>
    </row>
    <row r="118" spans="2:8" s="586" customFormat="1" ht="15.75" customHeight="1">
      <c r="B118"/>
      <c r="C118"/>
      <c r="D118"/>
      <c r="E118"/>
      <c r="F118"/>
      <c r="G118"/>
      <c r="H118"/>
    </row>
    <row r="119" spans="2:8" s="586" customFormat="1" ht="15.75" customHeight="1">
      <c r="B119"/>
      <c r="C119"/>
      <c r="D119"/>
      <c r="E119"/>
      <c r="F119"/>
      <c r="G119"/>
      <c r="H119"/>
    </row>
    <row r="120" spans="2:8" s="586" customFormat="1" ht="15.75" customHeight="1">
      <c r="B120"/>
      <c r="C120"/>
      <c r="D120"/>
      <c r="E120"/>
      <c r="F120"/>
      <c r="G120"/>
      <c r="H120"/>
    </row>
  </sheetData>
  <mergeCells count="12">
    <mergeCell ref="B89:F89"/>
    <mergeCell ref="B50:C50"/>
    <mergeCell ref="B74:C74"/>
    <mergeCell ref="B78:C78"/>
    <mergeCell ref="B79:C79"/>
    <mergeCell ref="B80:C80"/>
    <mergeCell ref="B81:C81"/>
    <mergeCell ref="B82:C82"/>
    <mergeCell ref="B83:C83"/>
    <mergeCell ref="B85:C85"/>
    <mergeCell ref="B87:F87"/>
    <mergeCell ref="B88:F88"/>
  </mergeCells>
  <pageMargins left="0.7" right="0.7" top="0.75" bottom="0.75" header="0.3" footer="0.3"/>
  <pageSetup paperSize="9" scale="66" orientation="portrait" copies="2" r:id="rId1"/>
  <headerFooter>
    <oddFooter>Page &amp;P</oddFooter>
  </headerFooter>
  <rowBreaks count="1" manualBreakCount="1">
    <brk id="59"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321"/>
  <sheetViews>
    <sheetView view="pageBreakPreview" topLeftCell="A312" zoomScaleSheetLayoutView="100" workbookViewId="0">
      <selection activeCell="B74" sqref="B74:I74"/>
    </sheetView>
  </sheetViews>
  <sheetFormatPr defaultRowHeight="15.75"/>
  <cols>
    <col min="1" max="1" width="5" style="584" customWidth="1"/>
    <col min="2" max="2" width="60.5703125" style="584" customWidth="1"/>
    <col min="3" max="3" width="24.85546875" style="636" customWidth="1"/>
    <col min="4" max="4" width="20.28515625" style="636" customWidth="1"/>
    <col min="5" max="5" width="25" style="636" customWidth="1"/>
    <col min="6" max="16384" width="9.140625" style="584"/>
  </cols>
  <sheetData>
    <row r="1" spans="1:5">
      <c r="A1" s="635" t="s">
        <v>900</v>
      </c>
    </row>
    <row r="2" spans="1:5">
      <c r="A2" s="635" t="s">
        <v>901</v>
      </c>
      <c r="B2" s="635"/>
    </row>
    <row r="3" spans="1:5">
      <c r="A3" s="584" t="s">
        <v>902</v>
      </c>
      <c r="B3" s="635"/>
    </row>
    <row r="4" spans="1:5">
      <c r="A4" s="637">
        <v>25</v>
      </c>
      <c r="B4" s="635" t="s">
        <v>14</v>
      </c>
      <c r="E4" s="638" t="str">
        <f>'[65]Impact-BS notes'!E4</f>
        <v>(Amount Rupees)</v>
      </c>
    </row>
    <row r="5" spans="1:5" ht="47.25">
      <c r="A5" s="639"/>
      <c r="B5" s="640" t="s">
        <v>0</v>
      </c>
      <c r="C5" s="641" t="s">
        <v>903</v>
      </c>
      <c r="D5" s="642" t="s">
        <v>904</v>
      </c>
      <c r="E5" s="641" t="s">
        <v>905</v>
      </c>
    </row>
    <row r="6" spans="1:5">
      <c r="A6" s="643"/>
      <c r="B6" s="644" t="s">
        <v>906</v>
      </c>
      <c r="C6" s="645"/>
      <c r="D6" s="645"/>
      <c r="E6" s="645"/>
    </row>
    <row r="7" spans="1:5">
      <c r="A7" s="646"/>
      <c r="B7" s="647" t="s">
        <v>359</v>
      </c>
      <c r="C7" s="648"/>
      <c r="D7" s="648"/>
      <c r="E7" s="648"/>
    </row>
    <row r="8" spans="1:5">
      <c r="A8" s="646"/>
      <c r="B8" s="649" t="s">
        <v>907</v>
      </c>
      <c r="C8" s="648"/>
      <c r="D8" s="648"/>
      <c r="E8" s="648"/>
    </row>
    <row r="9" spans="1:5">
      <c r="A9" s="646"/>
      <c r="B9" s="647" t="s">
        <v>361</v>
      </c>
      <c r="C9" s="648"/>
      <c r="D9" s="648"/>
      <c r="E9" s="648"/>
    </row>
    <row r="10" spans="1:5">
      <c r="B10" s="650"/>
      <c r="C10" s="651">
        <f>SUM(C7:C9)</f>
        <v>0</v>
      </c>
      <c r="D10" s="651">
        <f>SUM(D7:D9)</f>
        <v>0</v>
      </c>
      <c r="E10" s="651">
        <f>SUM(E7:E9)</f>
        <v>0</v>
      </c>
    </row>
    <row r="11" spans="1:5">
      <c r="B11" s="650"/>
      <c r="C11" s="645"/>
      <c r="D11" s="645"/>
      <c r="E11" s="645"/>
    </row>
    <row r="12" spans="1:5">
      <c r="B12" s="650" t="s">
        <v>908</v>
      </c>
      <c r="C12" s="645"/>
      <c r="D12" s="645"/>
      <c r="E12" s="645"/>
    </row>
    <row r="13" spans="1:5">
      <c r="B13" s="650"/>
      <c r="C13" s="645"/>
      <c r="D13" s="645"/>
      <c r="E13" s="645"/>
    </row>
    <row r="14" spans="1:5">
      <c r="A14" s="643"/>
      <c r="B14" s="652" t="s">
        <v>909</v>
      </c>
      <c r="C14" s="645"/>
      <c r="D14" s="645"/>
      <c r="E14" s="645"/>
    </row>
    <row r="15" spans="1:5">
      <c r="A15" s="643"/>
      <c r="B15" s="652"/>
      <c r="C15" s="645"/>
      <c r="D15" s="645"/>
      <c r="E15" s="645"/>
    </row>
    <row r="16" spans="1:5">
      <c r="A16" s="643"/>
      <c r="B16" s="647" t="s">
        <v>910</v>
      </c>
      <c r="C16" s="645"/>
      <c r="D16" s="645"/>
      <c r="E16" s="645"/>
    </row>
    <row r="17" spans="1:5">
      <c r="A17" s="646"/>
      <c r="B17" s="647" t="s">
        <v>911</v>
      </c>
      <c r="C17" s="648"/>
      <c r="D17" s="648"/>
      <c r="E17" s="648"/>
    </row>
    <row r="18" spans="1:5">
      <c r="B18" s="650" t="s">
        <v>912</v>
      </c>
      <c r="C18" s="648"/>
      <c r="D18" s="648"/>
      <c r="E18" s="648"/>
    </row>
    <row r="19" spans="1:5">
      <c r="A19" s="646"/>
      <c r="B19" s="649" t="s">
        <v>913</v>
      </c>
      <c r="C19" s="648"/>
      <c r="D19" s="648"/>
      <c r="E19" s="648"/>
    </row>
    <row r="20" spans="1:5">
      <c r="A20" s="643"/>
      <c r="B20" s="647" t="s">
        <v>914</v>
      </c>
      <c r="C20" s="648"/>
      <c r="D20" s="648"/>
      <c r="E20" s="648"/>
    </row>
    <row r="21" spans="1:5">
      <c r="B21" s="650"/>
      <c r="C21" s="653"/>
      <c r="D21" s="653"/>
      <c r="E21" s="653"/>
    </row>
    <row r="22" spans="1:5">
      <c r="B22" s="654" t="s">
        <v>11</v>
      </c>
      <c r="C22" s="655">
        <f>SUM(C18:C21)+C10+C12</f>
        <v>0</v>
      </c>
      <c r="D22" s="655">
        <f>SUM(D18:D21)+D10+D12</f>
        <v>0</v>
      </c>
      <c r="E22" s="655">
        <f>SUM(E18:E21)+E10+E12</f>
        <v>0</v>
      </c>
    </row>
    <row r="23" spans="1:5">
      <c r="B23" s="656"/>
      <c r="C23" s="657"/>
      <c r="D23" s="657"/>
      <c r="E23" s="657"/>
    </row>
    <row r="24" spans="1:5">
      <c r="B24" s="1005"/>
      <c r="C24" s="1005"/>
      <c r="D24" s="1005"/>
      <c r="E24" s="1005"/>
    </row>
    <row r="25" spans="1:5">
      <c r="A25" s="637">
        <v>26</v>
      </c>
      <c r="B25" s="635" t="s">
        <v>15</v>
      </c>
    </row>
    <row r="26" spans="1:5" ht="47.25">
      <c r="B26" s="640" t="s">
        <v>0</v>
      </c>
      <c r="C26" s="641" t="str">
        <f>C5</f>
        <v>Figures as per I-GAAP For the period ended 
March 31, 2017</v>
      </c>
      <c r="D26" s="642" t="s">
        <v>904</v>
      </c>
      <c r="E26" s="641" t="str">
        <f>E5</f>
        <v>Figures as per Ind-AS For the period ended 
March 31, 2017</v>
      </c>
    </row>
    <row r="27" spans="1:5">
      <c r="A27" s="658" t="s">
        <v>915</v>
      </c>
      <c r="B27" s="647" t="s">
        <v>916</v>
      </c>
      <c r="C27" s="659"/>
      <c r="D27" s="659"/>
      <c r="E27" s="659"/>
    </row>
    <row r="28" spans="1:5">
      <c r="A28" s="658" t="s">
        <v>917</v>
      </c>
      <c r="B28" s="647" t="s">
        <v>918</v>
      </c>
      <c r="C28" s="648">
        <v>0</v>
      </c>
      <c r="D28" s="648">
        <v>0</v>
      </c>
      <c r="E28" s="648">
        <v>0</v>
      </c>
    </row>
    <row r="29" spans="1:5">
      <c r="A29" s="660" t="s">
        <v>919</v>
      </c>
      <c r="B29" s="647" t="s">
        <v>920</v>
      </c>
      <c r="C29" s="648"/>
      <c r="D29" s="648"/>
      <c r="E29" s="648"/>
    </row>
    <row r="30" spans="1:5">
      <c r="A30" s="660"/>
      <c r="B30" s="647" t="s">
        <v>921</v>
      </c>
      <c r="C30" s="648"/>
      <c r="D30" s="648"/>
      <c r="E30" s="648"/>
    </row>
    <row r="31" spans="1:5">
      <c r="A31" s="660"/>
      <c r="B31" s="647" t="s">
        <v>922</v>
      </c>
      <c r="C31" s="659"/>
      <c r="D31" s="659"/>
      <c r="E31" s="659"/>
    </row>
    <row r="32" spans="1:5">
      <c r="A32" s="660"/>
      <c r="B32" s="647" t="s">
        <v>923</v>
      </c>
      <c r="C32" s="648"/>
      <c r="D32" s="648"/>
      <c r="E32" s="648"/>
    </row>
    <row r="33" spans="1:5">
      <c r="A33" s="660"/>
      <c r="B33" s="647" t="s">
        <v>924</v>
      </c>
      <c r="C33" s="648"/>
      <c r="D33" s="648"/>
      <c r="E33" s="648"/>
    </row>
    <row r="34" spans="1:5">
      <c r="A34" s="660"/>
      <c r="B34" s="647" t="s">
        <v>925</v>
      </c>
      <c r="C34" s="648"/>
      <c r="D34" s="648"/>
      <c r="E34" s="648"/>
    </row>
    <row r="35" spans="1:5">
      <c r="A35" s="660"/>
      <c r="B35" s="647" t="s">
        <v>926</v>
      </c>
      <c r="C35" s="648"/>
      <c r="D35" s="648"/>
      <c r="E35" s="648"/>
    </row>
    <row r="36" spans="1:5">
      <c r="A36" s="660"/>
      <c r="B36" s="647" t="s">
        <v>927</v>
      </c>
      <c r="C36" s="648"/>
      <c r="D36" s="648"/>
      <c r="E36" s="648"/>
    </row>
    <row r="37" spans="1:5">
      <c r="A37" s="660"/>
      <c r="B37" s="647" t="s">
        <v>928</v>
      </c>
      <c r="C37" s="659"/>
      <c r="D37" s="659"/>
      <c r="E37" s="659"/>
    </row>
    <row r="38" spans="1:5">
      <c r="A38" s="660"/>
      <c r="B38" s="647" t="s">
        <v>929</v>
      </c>
      <c r="C38" s="648"/>
      <c r="D38" s="648"/>
      <c r="E38" s="648"/>
    </row>
    <row r="39" spans="1:5">
      <c r="A39" s="660"/>
      <c r="B39" s="647" t="s">
        <v>930</v>
      </c>
      <c r="C39" s="648"/>
      <c r="D39" s="648"/>
      <c r="E39" s="648"/>
    </row>
    <row r="40" spans="1:5">
      <c r="A40" s="660"/>
      <c r="B40" s="647" t="s">
        <v>931</v>
      </c>
      <c r="C40" s="648"/>
      <c r="D40" s="648"/>
      <c r="E40" s="648"/>
    </row>
    <row r="41" spans="1:5">
      <c r="A41" s="660"/>
      <c r="B41" s="647"/>
      <c r="C41" s="659"/>
      <c r="D41" s="659"/>
      <c r="E41" s="659"/>
    </row>
    <row r="42" spans="1:5">
      <c r="A42" s="660"/>
      <c r="B42" s="647" t="s">
        <v>932</v>
      </c>
      <c r="C42" s="659"/>
      <c r="D42" s="659"/>
      <c r="E42" s="659"/>
    </row>
    <row r="43" spans="1:5">
      <c r="A43" s="660"/>
      <c r="B43" s="647" t="s">
        <v>933</v>
      </c>
      <c r="C43" s="648"/>
      <c r="D43" s="648"/>
      <c r="E43" s="648"/>
    </row>
    <row r="44" spans="1:5">
      <c r="A44" s="660"/>
      <c r="B44" s="647" t="s">
        <v>934</v>
      </c>
      <c r="C44" s="648"/>
      <c r="D44" s="648"/>
      <c r="E44" s="648"/>
    </row>
    <row r="45" spans="1:5">
      <c r="A45" s="658"/>
      <c r="B45" s="661" t="s">
        <v>935</v>
      </c>
      <c r="C45" s="648"/>
      <c r="D45" s="648"/>
      <c r="E45" s="648"/>
    </row>
    <row r="46" spans="1:5">
      <c r="A46" s="658"/>
      <c r="B46" s="661"/>
      <c r="C46" s="648"/>
      <c r="D46" s="648"/>
      <c r="E46" s="648"/>
    </row>
    <row r="47" spans="1:5">
      <c r="A47" s="658"/>
      <c r="B47" s="661" t="s">
        <v>936</v>
      </c>
      <c r="C47" s="648"/>
      <c r="D47" s="648"/>
      <c r="E47" s="648"/>
    </row>
    <row r="48" spans="1:5">
      <c r="A48" s="658"/>
      <c r="B48" s="661" t="s">
        <v>937</v>
      </c>
      <c r="C48" s="648"/>
      <c r="D48" s="648"/>
      <c r="E48" s="648"/>
    </row>
    <row r="49" spans="1:5">
      <c r="A49" s="658"/>
      <c r="B49" s="661" t="s">
        <v>938</v>
      </c>
      <c r="C49" s="648"/>
      <c r="D49" s="648"/>
      <c r="E49" s="648"/>
    </row>
    <row r="50" spans="1:5">
      <c r="A50" s="658"/>
      <c r="B50" s="662" t="s">
        <v>11</v>
      </c>
      <c r="C50" s="663">
        <f>+SUM(C28:C49)</f>
        <v>0</v>
      </c>
      <c r="D50" s="663">
        <f>+SUM(D28:D49)</f>
        <v>0</v>
      </c>
      <c r="E50" s="663">
        <f>+SUM(E28:E49)</f>
        <v>0</v>
      </c>
    </row>
    <row r="51" spans="1:5">
      <c r="A51" s="658"/>
      <c r="B51" s="664" t="s">
        <v>939</v>
      </c>
      <c r="C51" s="648"/>
      <c r="D51" s="648"/>
      <c r="E51" s="648"/>
    </row>
    <row r="52" spans="1:5">
      <c r="A52" s="658"/>
      <c r="B52" s="650" t="s">
        <v>940</v>
      </c>
      <c r="C52" s="648"/>
      <c r="D52" s="648"/>
      <c r="E52" s="648"/>
    </row>
    <row r="53" spans="1:5">
      <c r="A53" s="658"/>
      <c r="B53" s="650" t="s">
        <v>941</v>
      </c>
      <c r="C53" s="648"/>
      <c r="D53" s="648"/>
      <c r="E53" s="648"/>
    </row>
    <row r="54" spans="1:5">
      <c r="A54" s="658"/>
      <c r="B54" s="650" t="s">
        <v>942</v>
      </c>
      <c r="C54" s="648"/>
      <c r="D54" s="648"/>
      <c r="E54" s="648"/>
    </row>
    <row r="55" spans="1:5">
      <c r="A55" s="658"/>
      <c r="B55" s="650" t="s">
        <v>943</v>
      </c>
      <c r="C55" s="648"/>
      <c r="D55" s="648"/>
      <c r="E55" s="648"/>
    </row>
    <row r="56" spans="1:5">
      <c r="A56" s="658"/>
      <c r="B56" s="650" t="s">
        <v>944</v>
      </c>
      <c r="C56" s="648"/>
      <c r="D56" s="648"/>
      <c r="E56" s="648"/>
    </row>
    <row r="57" spans="1:5">
      <c r="A57" s="658"/>
      <c r="B57" s="650" t="s">
        <v>945</v>
      </c>
      <c r="C57" s="648"/>
      <c r="D57" s="648"/>
      <c r="E57" s="648"/>
    </row>
    <row r="58" spans="1:5">
      <c r="A58" s="658"/>
      <c r="B58" s="650" t="s">
        <v>946</v>
      </c>
      <c r="C58" s="648"/>
      <c r="D58" s="648"/>
      <c r="E58" s="648"/>
    </row>
    <row r="59" spans="1:5">
      <c r="A59" s="658"/>
      <c r="B59" s="650" t="s">
        <v>947</v>
      </c>
      <c r="C59" s="648"/>
      <c r="D59" s="648"/>
      <c r="E59" s="648"/>
    </row>
    <row r="60" spans="1:5">
      <c r="A60" s="658"/>
      <c r="B60" s="665" t="s">
        <v>11</v>
      </c>
      <c r="C60" s="663"/>
      <c r="D60" s="663"/>
      <c r="E60" s="663"/>
    </row>
    <row r="61" spans="1:5">
      <c r="A61" s="658"/>
      <c r="B61" s="665" t="s">
        <v>948</v>
      </c>
      <c r="C61" s="663">
        <f>+C50-C60</f>
        <v>0</v>
      </c>
      <c r="D61" s="663">
        <f>+D50-D60</f>
        <v>0</v>
      </c>
      <c r="E61" s="663">
        <f>+E50-E60</f>
        <v>0</v>
      </c>
    </row>
    <row r="62" spans="1:5">
      <c r="A62" s="658"/>
      <c r="B62" s="661"/>
      <c r="C62" s="648"/>
      <c r="D62" s="648"/>
      <c r="E62" s="648"/>
    </row>
    <row r="63" spans="1:5">
      <c r="A63" s="658"/>
      <c r="B63" s="661" t="s">
        <v>949</v>
      </c>
      <c r="C63" s="648"/>
      <c r="D63" s="648"/>
      <c r="E63" s="648"/>
    </row>
    <row r="64" spans="1:5">
      <c r="A64" s="658"/>
      <c r="B64" s="661" t="s">
        <v>950</v>
      </c>
      <c r="C64" s="648">
        <v>0</v>
      </c>
      <c r="D64" s="648">
        <v>0</v>
      </c>
      <c r="E64" s="648">
        <v>0</v>
      </c>
    </row>
    <row r="65" spans="1:5">
      <c r="A65" s="658"/>
      <c r="B65" s="661" t="s">
        <v>951</v>
      </c>
      <c r="C65" s="648">
        <v>0</v>
      </c>
      <c r="D65" s="648">
        <v>0</v>
      </c>
      <c r="E65" s="648">
        <v>0</v>
      </c>
    </row>
    <row r="66" spans="1:5">
      <c r="A66" s="658"/>
      <c r="B66" s="661"/>
      <c r="C66" s="648"/>
      <c r="D66" s="648"/>
      <c r="E66" s="648"/>
    </row>
    <row r="67" spans="1:5">
      <c r="A67" s="658"/>
      <c r="B67" s="654" t="s">
        <v>11</v>
      </c>
      <c r="C67" s="655">
        <f>+C61+C64+C65</f>
        <v>0</v>
      </c>
      <c r="D67" s="655">
        <f>+D61+D64+D65</f>
        <v>0</v>
      </c>
      <c r="E67" s="655">
        <f>+E61+E64+E65</f>
        <v>0</v>
      </c>
    </row>
    <row r="69" spans="1:5">
      <c r="A69" s="666">
        <v>27</v>
      </c>
      <c r="B69" s="635" t="s">
        <v>952</v>
      </c>
      <c r="C69" s="638"/>
      <c r="D69" s="638"/>
      <c r="E69" s="638"/>
    </row>
    <row r="70" spans="1:5" ht="47.25">
      <c r="A70" s="667"/>
      <c r="B70" s="668" t="s">
        <v>0</v>
      </c>
      <c r="C70" s="261" t="s">
        <v>903</v>
      </c>
      <c r="D70" s="669" t="s">
        <v>46</v>
      </c>
      <c r="E70" s="261" t="s">
        <v>953</v>
      </c>
    </row>
    <row r="71" spans="1:5">
      <c r="A71" s="670" t="s">
        <v>954</v>
      </c>
      <c r="B71" s="650" t="s">
        <v>955</v>
      </c>
      <c r="C71" s="648">
        <v>0</v>
      </c>
      <c r="D71" s="648">
        <v>0</v>
      </c>
      <c r="E71" s="648">
        <f>C71+D71</f>
        <v>0</v>
      </c>
    </row>
    <row r="72" spans="1:5">
      <c r="A72" s="670"/>
      <c r="B72" s="650" t="s">
        <v>956</v>
      </c>
      <c r="C72" s="648">
        <v>0</v>
      </c>
      <c r="D72" s="648">
        <v>0</v>
      </c>
      <c r="E72" s="648">
        <f>C72+D72</f>
        <v>0</v>
      </c>
    </row>
    <row r="73" spans="1:5">
      <c r="A73" s="670"/>
      <c r="B73" s="650" t="s">
        <v>957</v>
      </c>
      <c r="C73" s="648">
        <v>0</v>
      </c>
      <c r="D73" s="648">
        <v>0</v>
      </c>
      <c r="E73" s="648">
        <f>C73+D73</f>
        <v>0</v>
      </c>
    </row>
    <row r="74" spans="1:5">
      <c r="A74" s="667"/>
      <c r="B74" s="671"/>
      <c r="C74" s="672"/>
      <c r="D74" s="673"/>
      <c r="E74" s="648">
        <f>C74+D74</f>
        <v>0</v>
      </c>
    </row>
    <row r="75" spans="1:5">
      <c r="A75" s="667"/>
      <c r="B75" s="674" t="s">
        <v>593</v>
      </c>
      <c r="C75" s="675">
        <f>SUM(C71:C73)</f>
        <v>0</v>
      </c>
      <c r="D75" s="675">
        <f>SUM(D71:D73)</f>
        <v>0</v>
      </c>
      <c r="E75" s="663">
        <f>C75+D75</f>
        <v>0</v>
      </c>
    </row>
    <row r="76" spans="1:5">
      <c r="A76" s="667"/>
      <c r="B76" s="676"/>
      <c r="C76" s="677"/>
      <c r="D76" s="677"/>
      <c r="E76" s="677"/>
    </row>
    <row r="77" spans="1:5">
      <c r="A77" s="666">
        <v>28</v>
      </c>
      <c r="B77" s="635" t="s">
        <v>958</v>
      </c>
      <c r="C77" s="638"/>
      <c r="D77" s="638"/>
      <c r="E77" s="638"/>
    </row>
    <row r="78" spans="1:5" ht="47.25">
      <c r="A78" s="667"/>
      <c r="B78" s="668" t="s">
        <v>0</v>
      </c>
      <c r="C78" s="261" t="str">
        <f>C70</f>
        <v>Figures as per I-GAAP For the period ended 
March 31, 2017</v>
      </c>
      <c r="D78" s="669" t="s">
        <v>46</v>
      </c>
      <c r="E78" s="261" t="str">
        <f>E70</f>
        <v>Figures as per Ind AS For the period ended 
March 31, 2017</v>
      </c>
    </row>
    <row r="79" spans="1:5">
      <c r="A79" s="667"/>
      <c r="B79" s="678"/>
      <c r="C79" s="679"/>
      <c r="D79" s="679"/>
      <c r="E79" s="679"/>
    </row>
    <row r="80" spans="1:5">
      <c r="A80" s="667"/>
      <c r="B80" s="680" t="s">
        <v>959</v>
      </c>
      <c r="C80" s="648">
        <v>0</v>
      </c>
      <c r="D80" s="648">
        <v>0</v>
      </c>
      <c r="E80" s="648">
        <v>0</v>
      </c>
    </row>
    <row r="81" spans="1:5">
      <c r="A81" s="667"/>
      <c r="B81" s="680" t="s">
        <v>960</v>
      </c>
      <c r="C81" s="648">
        <v>0</v>
      </c>
      <c r="D81" s="648">
        <v>0</v>
      </c>
      <c r="E81" s="648">
        <v>0</v>
      </c>
    </row>
    <row r="82" spans="1:5">
      <c r="A82" s="667"/>
      <c r="B82" s="680" t="s">
        <v>961</v>
      </c>
      <c r="C82" s="648">
        <v>0</v>
      </c>
      <c r="D82" s="648">
        <v>0</v>
      </c>
      <c r="E82" s="648">
        <v>0</v>
      </c>
    </row>
    <row r="83" spans="1:5">
      <c r="A83" s="667"/>
      <c r="B83" s="680" t="s">
        <v>962</v>
      </c>
      <c r="C83" s="648">
        <v>0</v>
      </c>
      <c r="D83" s="648">
        <v>0</v>
      </c>
      <c r="E83" s="648">
        <v>0</v>
      </c>
    </row>
    <row r="84" spans="1:5">
      <c r="A84" s="667"/>
      <c r="B84" s="680" t="s">
        <v>963</v>
      </c>
      <c r="C84" s="648">
        <v>0</v>
      </c>
      <c r="D84" s="648">
        <v>0</v>
      </c>
      <c r="E84" s="648">
        <v>0</v>
      </c>
    </row>
    <row r="85" spans="1:5">
      <c r="A85" s="667"/>
      <c r="B85" s="680" t="s">
        <v>964</v>
      </c>
      <c r="C85" s="648">
        <v>0</v>
      </c>
      <c r="D85" s="648">
        <v>0</v>
      </c>
      <c r="E85" s="648">
        <v>0</v>
      </c>
    </row>
    <row r="86" spans="1:5">
      <c r="A86" s="667"/>
      <c r="B86" s="680" t="s">
        <v>965</v>
      </c>
      <c r="C86" s="648">
        <v>0</v>
      </c>
      <c r="D86" s="648">
        <v>0</v>
      </c>
      <c r="E86" s="648">
        <v>0</v>
      </c>
    </row>
    <row r="87" spans="1:5">
      <c r="A87" s="667"/>
      <c r="B87" s="680" t="s">
        <v>966</v>
      </c>
      <c r="C87" s="648">
        <v>0</v>
      </c>
      <c r="D87" s="648">
        <v>0</v>
      </c>
      <c r="E87" s="648">
        <v>0</v>
      </c>
    </row>
    <row r="88" spans="1:5">
      <c r="A88" s="667"/>
      <c r="B88" s="680" t="s">
        <v>967</v>
      </c>
      <c r="C88" s="648">
        <v>0</v>
      </c>
      <c r="D88" s="648">
        <v>0</v>
      </c>
      <c r="E88" s="648">
        <v>0</v>
      </c>
    </row>
    <row r="89" spans="1:5">
      <c r="A89" s="667"/>
      <c r="B89" s="680" t="s">
        <v>968</v>
      </c>
      <c r="C89" s="648">
        <v>0</v>
      </c>
      <c r="D89" s="648">
        <v>0</v>
      </c>
      <c r="E89" s="648">
        <v>0</v>
      </c>
    </row>
    <row r="90" spans="1:5">
      <c r="A90" s="667"/>
      <c r="B90" s="680" t="s">
        <v>969</v>
      </c>
      <c r="C90" s="648">
        <v>0</v>
      </c>
      <c r="D90" s="648">
        <v>0</v>
      </c>
      <c r="E90" s="648">
        <v>0</v>
      </c>
    </row>
    <row r="91" spans="1:5">
      <c r="A91" s="667"/>
      <c r="B91" s="680" t="s">
        <v>970</v>
      </c>
      <c r="C91" s="648">
        <v>0</v>
      </c>
      <c r="D91" s="648">
        <v>0</v>
      </c>
      <c r="E91" s="648">
        <v>0</v>
      </c>
    </row>
    <row r="92" spans="1:5">
      <c r="A92" s="667"/>
      <c r="B92" s="680" t="s">
        <v>971</v>
      </c>
      <c r="C92" s="648">
        <v>0</v>
      </c>
      <c r="D92" s="648">
        <v>0</v>
      </c>
      <c r="E92" s="648">
        <v>0</v>
      </c>
    </row>
    <row r="93" spans="1:5">
      <c r="A93" s="667"/>
      <c r="B93" s="680" t="s">
        <v>972</v>
      </c>
      <c r="C93" s="648">
        <v>0</v>
      </c>
      <c r="D93" s="648">
        <v>0</v>
      </c>
      <c r="E93" s="648">
        <v>0</v>
      </c>
    </row>
    <row r="94" spans="1:5">
      <c r="A94" s="667"/>
      <c r="B94" s="680" t="s">
        <v>973</v>
      </c>
      <c r="C94" s="648">
        <v>0</v>
      </c>
      <c r="D94" s="648">
        <v>0</v>
      </c>
      <c r="E94" s="648">
        <v>0</v>
      </c>
    </row>
    <row r="95" spans="1:5">
      <c r="A95" s="667"/>
      <c r="B95" s="680" t="s">
        <v>974</v>
      </c>
      <c r="C95" s="648">
        <v>0</v>
      </c>
      <c r="D95" s="648">
        <v>0</v>
      </c>
      <c r="E95" s="648">
        <v>0</v>
      </c>
    </row>
    <row r="96" spans="1:5">
      <c r="A96" s="667"/>
      <c r="B96" s="681"/>
      <c r="C96" s="673"/>
      <c r="D96" s="673"/>
      <c r="E96" s="673"/>
    </row>
    <row r="97" spans="1:5">
      <c r="A97" s="667"/>
      <c r="B97" s="674" t="s">
        <v>11</v>
      </c>
      <c r="C97" s="682">
        <f>SUM(C80:C95)</f>
        <v>0</v>
      </c>
      <c r="D97" s="682">
        <f>SUM(D80:D95)</f>
        <v>0</v>
      </c>
      <c r="E97" s="682">
        <f>SUM(E80:E95)</f>
        <v>0</v>
      </c>
    </row>
    <row r="98" spans="1:5">
      <c r="A98" s="667"/>
    </row>
    <row r="99" spans="1:5">
      <c r="A99" s="666">
        <v>29</v>
      </c>
      <c r="B99" s="635" t="s">
        <v>975</v>
      </c>
    </row>
    <row r="100" spans="1:5" ht="47.25">
      <c r="A100" s="667"/>
      <c r="B100" s="668" t="s">
        <v>0</v>
      </c>
      <c r="C100" s="261" t="str">
        <f>C78</f>
        <v>Figures as per I-GAAP For the period ended 
March 31, 2017</v>
      </c>
      <c r="D100" s="669" t="s">
        <v>46</v>
      </c>
      <c r="E100" s="261" t="str">
        <f>E78</f>
        <v>Figures as per Ind AS For the period ended 
March 31, 2017</v>
      </c>
    </row>
    <row r="101" spans="1:5">
      <c r="A101" s="667"/>
      <c r="B101" s="683" t="s">
        <v>976</v>
      </c>
      <c r="C101" s="684"/>
      <c r="D101" s="685"/>
      <c r="E101" s="685"/>
    </row>
    <row r="102" spans="1:5">
      <c r="A102" s="667"/>
      <c r="B102" s="650" t="s">
        <v>977</v>
      </c>
      <c r="C102" s="648">
        <v>0</v>
      </c>
      <c r="D102" s="648">
        <v>0</v>
      </c>
      <c r="E102" s="648">
        <v>0</v>
      </c>
    </row>
    <row r="103" spans="1:5">
      <c r="A103" s="667"/>
      <c r="B103" s="650" t="s">
        <v>978</v>
      </c>
      <c r="C103" s="648">
        <v>0</v>
      </c>
      <c r="D103" s="648">
        <v>0</v>
      </c>
      <c r="E103" s="648">
        <v>0</v>
      </c>
    </row>
    <row r="104" spans="1:5">
      <c r="A104" s="667"/>
      <c r="B104" s="686" t="s">
        <v>570</v>
      </c>
      <c r="C104" s="651">
        <v>0</v>
      </c>
      <c r="D104" s="651">
        <v>0</v>
      </c>
      <c r="E104" s="651">
        <v>0</v>
      </c>
    </row>
    <row r="105" spans="1:5">
      <c r="A105" s="667"/>
      <c r="B105" s="650"/>
      <c r="C105" s="645"/>
      <c r="D105" s="685"/>
      <c r="E105" s="685"/>
    </row>
    <row r="106" spans="1:5">
      <c r="A106" s="667"/>
      <c r="B106" s="683" t="s">
        <v>979</v>
      </c>
      <c r="C106" s="645"/>
      <c r="D106" s="685"/>
      <c r="E106" s="685"/>
    </row>
    <row r="107" spans="1:5">
      <c r="A107" s="667"/>
      <c r="B107" s="650" t="s">
        <v>977</v>
      </c>
      <c r="C107" s="648">
        <v>0</v>
      </c>
      <c r="D107" s="648">
        <v>0</v>
      </c>
      <c r="E107" s="648">
        <v>0</v>
      </c>
    </row>
    <row r="108" spans="1:5">
      <c r="A108" s="667"/>
      <c r="B108" s="650" t="s">
        <v>978</v>
      </c>
      <c r="C108" s="648">
        <v>0</v>
      </c>
      <c r="D108" s="648">
        <v>0</v>
      </c>
      <c r="E108" s="648">
        <v>0</v>
      </c>
    </row>
    <row r="109" spans="1:5">
      <c r="A109" s="667"/>
      <c r="B109" s="686" t="s">
        <v>576</v>
      </c>
      <c r="C109" s="651">
        <v>0</v>
      </c>
      <c r="D109" s="651">
        <v>0</v>
      </c>
      <c r="E109" s="651">
        <v>0</v>
      </c>
    </row>
    <row r="110" spans="1:5">
      <c r="A110" s="667"/>
      <c r="B110" s="650"/>
      <c r="C110" s="645"/>
      <c r="D110" s="685"/>
      <c r="E110" s="685"/>
    </row>
    <row r="111" spans="1:5">
      <c r="A111" s="658" t="s">
        <v>980</v>
      </c>
      <c r="B111" s="687" t="s">
        <v>975</v>
      </c>
      <c r="C111" s="688">
        <f>C104+C109</f>
        <v>0</v>
      </c>
      <c r="D111" s="688">
        <f>D104+D109</f>
        <v>0</v>
      </c>
      <c r="E111" s="688">
        <f>E104+E109</f>
        <v>0</v>
      </c>
    </row>
    <row r="112" spans="1:5">
      <c r="A112" s="451"/>
      <c r="B112" s="689"/>
      <c r="C112" s="690"/>
      <c r="D112" s="690"/>
      <c r="E112" s="690"/>
    </row>
    <row r="113" spans="1:5">
      <c r="A113" s="451">
        <v>30</v>
      </c>
      <c r="B113" s="635" t="s">
        <v>16</v>
      </c>
      <c r="C113" s="690"/>
      <c r="D113" s="690"/>
      <c r="E113" s="690"/>
    </row>
    <row r="114" spans="1:5" ht="47.25">
      <c r="A114" s="451"/>
      <c r="B114" s="668" t="s">
        <v>0</v>
      </c>
      <c r="C114" s="261" t="str">
        <f>C100</f>
        <v>Figures as per I-GAAP For the period ended 
March 31, 2017</v>
      </c>
      <c r="D114" s="669" t="s">
        <v>46</v>
      </c>
      <c r="E114" s="261" t="str">
        <f>E100</f>
        <v>Figures as per Ind AS For the period ended 
March 31, 2017</v>
      </c>
    </row>
    <row r="115" spans="1:5">
      <c r="A115" s="658" t="s">
        <v>981</v>
      </c>
      <c r="B115" s="691" t="s">
        <v>982</v>
      </c>
      <c r="C115" s="692"/>
      <c r="D115" s="692"/>
      <c r="E115" s="692"/>
    </row>
    <row r="116" spans="1:5">
      <c r="A116" s="693"/>
      <c r="B116" s="694" t="s">
        <v>983</v>
      </c>
      <c r="C116" s="648"/>
      <c r="D116" s="648"/>
      <c r="E116" s="648"/>
    </row>
    <row r="117" spans="1:5">
      <c r="A117" s="658" t="s">
        <v>984</v>
      </c>
      <c r="B117" s="694" t="s">
        <v>985</v>
      </c>
      <c r="C117" s="648"/>
      <c r="D117" s="648"/>
      <c r="E117" s="648"/>
    </row>
    <row r="118" spans="1:5">
      <c r="A118" s="658" t="s">
        <v>986</v>
      </c>
      <c r="B118" s="694" t="s">
        <v>987</v>
      </c>
      <c r="C118" s="648"/>
      <c r="D118" s="648"/>
      <c r="E118" s="648"/>
    </row>
    <row r="119" spans="1:5">
      <c r="A119" s="658" t="s">
        <v>988</v>
      </c>
      <c r="B119" s="694" t="s">
        <v>989</v>
      </c>
      <c r="C119" s="648"/>
      <c r="D119" s="648"/>
      <c r="E119" s="648"/>
    </row>
    <row r="120" spans="1:5">
      <c r="A120" s="658"/>
      <c r="B120" s="694" t="s">
        <v>990</v>
      </c>
      <c r="C120" s="648"/>
      <c r="D120" s="648"/>
      <c r="E120" s="648"/>
    </row>
    <row r="121" spans="1:5">
      <c r="A121" s="658"/>
      <c r="B121" s="694" t="s">
        <v>991</v>
      </c>
      <c r="C121" s="648"/>
      <c r="D121" s="648"/>
      <c r="E121" s="648"/>
    </row>
    <row r="122" spans="1:5">
      <c r="A122" s="658"/>
      <c r="B122" s="694" t="s">
        <v>992</v>
      </c>
      <c r="C122" s="648"/>
      <c r="D122" s="648"/>
      <c r="E122" s="648"/>
    </row>
    <row r="123" spans="1:5">
      <c r="A123" s="658"/>
      <c r="B123" s="694" t="s">
        <v>993</v>
      </c>
      <c r="C123" s="648"/>
      <c r="D123" s="648"/>
      <c r="E123" s="648"/>
    </row>
    <row r="124" spans="1:5">
      <c r="A124" s="658"/>
      <c r="B124" s="694" t="s">
        <v>994</v>
      </c>
      <c r="C124" s="648"/>
      <c r="D124" s="648"/>
      <c r="E124" s="648"/>
    </row>
    <row r="125" spans="1:5">
      <c r="A125" s="658"/>
      <c r="B125" s="694" t="s">
        <v>995</v>
      </c>
      <c r="C125" s="648"/>
      <c r="D125" s="648"/>
      <c r="E125" s="648"/>
    </row>
    <row r="126" spans="1:5">
      <c r="A126" s="658"/>
      <c r="B126" s="694" t="s">
        <v>996</v>
      </c>
      <c r="C126" s="648"/>
      <c r="D126" s="648"/>
      <c r="E126" s="648"/>
    </row>
    <row r="127" spans="1:5">
      <c r="A127" s="658"/>
      <c r="B127" s="694" t="s">
        <v>997</v>
      </c>
      <c r="C127" s="648"/>
      <c r="D127" s="648"/>
      <c r="E127" s="648"/>
    </row>
    <row r="128" spans="1:5">
      <c r="A128" s="658"/>
      <c r="B128" s="694" t="s">
        <v>998</v>
      </c>
      <c r="C128" s="648"/>
      <c r="D128" s="648"/>
      <c r="E128" s="648"/>
    </row>
    <row r="129" spans="1:5">
      <c r="A129" s="658"/>
      <c r="B129" s="694" t="s">
        <v>999</v>
      </c>
      <c r="C129" s="648"/>
      <c r="D129" s="648"/>
      <c r="E129" s="648"/>
    </row>
    <row r="130" spans="1:5">
      <c r="A130" s="658"/>
      <c r="B130" s="694" t="s">
        <v>274</v>
      </c>
      <c r="C130" s="648">
        <v>0</v>
      </c>
      <c r="D130" s="648">
        <v>0</v>
      </c>
      <c r="E130" s="648">
        <v>0</v>
      </c>
    </row>
    <row r="131" spans="1:5">
      <c r="A131" s="658"/>
      <c r="B131" s="695" t="s">
        <v>1000</v>
      </c>
      <c r="C131" s="696">
        <f>SUM(C116:C130)</f>
        <v>0</v>
      </c>
      <c r="D131" s="696">
        <f>SUM(D116:D130)</f>
        <v>0</v>
      </c>
      <c r="E131" s="696">
        <f>SUM(E116:E130)</f>
        <v>0</v>
      </c>
    </row>
    <row r="132" spans="1:5">
      <c r="A132" s="658"/>
      <c r="B132" s="694"/>
      <c r="C132" s="692"/>
      <c r="D132" s="692"/>
      <c r="E132" s="692"/>
    </row>
    <row r="133" spans="1:5">
      <c r="A133" s="658"/>
      <c r="B133" s="691" t="s">
        <v>1001</v>
      </c>
      <c r="C133" s="692"/>
      <c r="D133" s="692"/>
      <c r="E133" s="692"/>
    </row>
    <row r="134" spans="1:5">
      <c r="A134" s="658"/>
      <c r="B134" s="694" t="s">
        <v>1002</v>
      </c>
      <c r="C134" s="648"/>
      <c r="D134" s="648"/>
      <c r="E134" s="648"/>
    </row>
    <row r="135" spans="1:5">
      <c r="A135" s="658"/>
      <c r="B135" s="694" t="s">
        <v>985</v>
      </c>
      <c r="C135" s="648"/>
      <c r="D135" s="648"/>
      <c r="E135" s="648"/>
    </row>
    <row r="136" spans="1:5">
      <c r="A136" s="658"/>
      <c r="B136" s="694" t="s">
        <v>987</v>
      </c>
      <c r="C136" s="648"/>
      <c r="D136" s="648"/>
      <c r="E136" s="648"/>
    </row>
    <row r="137" spans="1:5">
      <c r="A137" s="658"/>
      <c r="B137" s="694" t="s">
        <v>991</v>
      </c>
      <c r="C137" s="648"/>
      <c r="D137" s="648"/>
      <c r="E137" s="648"/>
    </row>
    <row r="138" spans="1:5" s="698" customFormat="1">
      <c r="A138" s="697"/>
      <c r="B138" s="694" t="s">
        <v>992</v>
      </c>
      <c r="C138" s="659"/>
      <c r="D138" s="659"/>
      <c r="E138" s="659"/>
    </row>
    <row r="139" spans="1:5" s="698" customFormat="1">
      <c r="A139" s="697"/>
      <c r="B139" s="694" t="s">
        <v>993</v>
      </c>
      <c r="C139" s="659"/>
      <c r="D139" s="659"/>
      <c r="E139" s="659"/>
    </row>
    <row r="140" spans="1:5" s="698" customFormat="1">
      <c r="A140" s="697"/>
      <c r="B140" s="694" t="s">
        <v>994</v>
      </c>
      <c r="C140" s="659"/>
      <c r="D140" s="659"/>
      <c r="E140" s="659"/>
    </row>
    <row r="141" spans="1:5" s="698" customFormat="1">
      <c r="A141" s="697"/>
      <c r="B141" s="694" t="s">
        <v>995</v>
      </c>
      <c r="C141" s="659"/>
      <c r="D141" s="659"/>
      <c r="E141" s="659"/>
    </row>
    <row r="142" spans="1:5">
      <c r="A142" s="658"/>
      <c r="B142" s="694" t="s">
        <v>999</v>
      </c>
      <c r="C142" s="648"/>
      <c r="D142" s="648"/>
      <c r="E142" s="648"/>
    </row>
    <row r="143" spans="1:5">
      <c r="A143" s="658"/>
      <c r="B143" s="694" t="s">
        <v>274</v>
      </c>
      <c r="C143" s="648"/>
      <c r="D143" s="648"/>
      <c r="E143" s="648"/>
    </row>
    <row r="144" spans="1:5">
      <c r="A144" s="658"/>
      <c r="B144" s="695" t="s">
        <v>1000</v>
      </c>
      <c r="C144" s="696">
        <f>SUM(C134:C143)</f>
        <v>0</v>
      </c>
      <c r="D144" s="696">
        <f>SUM(D134:D143)</f>
        <v>0</v>
      </c>
      <c r="E144" s="696">
        <f>SUM(E134:E143)</f>
        <v>0</v>
      </c>
    </row>
    <row r="145" spans="1:9">
      <c r="A145" s="693"/>
      <c r="B145" s="699"/>
      <c r="C145" s="672"/>
      <c r="D145" s="672"/>
      <c r="E145" s="672"/>
    </row>
    <row r="146" spans="1:9">
      <c r="A146" s="693"/>
      <c r="B146" s="700" t="s">
        <v>593</v>
      </c>
      <c r="C146" s="655">
        <f>C131+C144</f>
        <v>0</v>
      </c>
      <c r="D146" s="655">
        <f>D131+D144</f>
        <v>0</v>
      </c>
      <c r="E146" s="655">
        <f>E131+E144</f>
        <v>0</v>
      </c>
    </row>
    <row r="147" spans="1:9">
      <c r="A147" s="667"/>
    </row>
    <row r="148" spans="1:9">
      <c r="A148" s="451">
        <v>31</v>
      </c>
      <c r="B148" s="635" t="s">
        <v>17</v>
      </c>
      <c r="C148" s="690"/>
      <c r="D148" s="690"/>
      <c r="E148" s="690"/>
    </row>
    <row r="149" spans="1:9" ht="47.25">
      <c r="A149" s="701"/>
      <c r="B149" s="668" t="s">
        <v>0</v>
      </c>
      <c r="C149" s="261" t="str">
        <f>C114</f>
        <v>Figures as per I-GAAP For the period ended 
March 31, 2017</v>
      </c>
      <c r="D149" s="669" t="s">
        <v>46</v>
      </c>
      <c r="E149" s="261" t="str">
        <f>E114</f>
        <v>Figures as per Ind AS For the period ended 
March 31, 2017</v>
      </c>
    </row>
    <row r="150" spans="1:9">
      <c r="A150" s="658" t="s">
        <v>1003</v>
      </c>
      <c r="B150" s="694" t="s">
        <v>1004</v>
      </c>
      <c r="C150" s="692"/>
      <c r="D150" s="692"/>
      <c r="E150" s="692"/>
      <c r="G150" s="702"/>
      <c r="H150" s="702"/>
      <c r="I150" s="702"/>
    </row>
    <row r="151" spans="1:9">
      <c r="A151" s="658" t="s">
        <v>1005</v>
      </c>
      <c r="B151" s="694" t="s">
        <v>1006</v>
      </c>
      <c r="C151" s="648">
        <v>0</v>
      </c>
      <c r="D151" s="648">
        <v>0</v>
      </c>
      <c r="E151" s="648">
        <v>0</v>
      </c>
    </row>
    <row r="152" spans="1:9">
      <c r="A152" s="658" t="s">
        <v>1007</v>
      </c>
      <c r="B152" s="694" t="s">
        <v>1008</v>
      </c>
      <c r="C152" s="648">
        <v>0</v>
      </c>
      <c r="D152" s="648">
        <v>0</v>
      </c>
      <c r="E152" s="648">
        <v>0</v>
      </c>
    </row>
    <row r="153" spans="1:9">
      <c r="A153" s="658" t="s">
        <v>1009</v>
      </c>
      <c r="B153" s="694" t="s">
        <v>1010</v>
      </c>
      <c r="C153" s="648">
        <v>0</v>
      </c>
      <c r="D153" s="648">
        <v>0</v>
      </c>
      <c r="E153" s="648">
        <v>0</v>
      </c>
    </row>
    <row r="154" spans="1:9">
      <c r="A154" s="658" t="s">
        <v>1011</v>
      </c>
      <c r="B154" s="694" t="s">
        <v>806</v>
      </c>
      <c r="C154" s="648">
        <v>0</v>
      </c>
      <c r="D154" s="648">
        <v>0</v>
      </c>
      <c r="E154" s="648">
        <v>196</v>
      </c>
    </row>
    <row r="155" spans="1:9">
      <c r="A155" s="658"/>
      <c r="B155" s="694"/>
      <c r="C155" s="692"/>
      <c r="D155" s="692"/>
      <c r="E155" s="692"/>
    </row>
    <row r="156" spans="1:9">
      <c r="A156" s="703"/>
      <c r="B156" s="700" t="s">
        <v>593</v>
      </c>
      <c r="C156" s="704">
        <f>SUM(C151:C154)</f>
        <v>0</v>
      </c>
      <c r="D156" s="704">
        <f>SUM(D151:D154)</f>
        <v>0</v>
      </c>
      <c r="E156" s="704">
        <f>SUM(E151:E154)</f>
        <v>196</v>
      </c>
      <c r="F156" s="702"/>
    </row>
    <row r="157" spans="1:9">
      <c r="A157" s="667"/>
      <c r="H157" s="702"/>
    </row>
    <row r="158" spans="1:9">
      <c r="A158" s="451">
        <v>32</v>
      </c>
      <c r="B158" s="635" t="s">
        <v>1012</v>
      </c>
      <c r="C158" s="690"/>
      <c r="D158" s="690"/>
      <c r="E158" s="690"/>
    </row>
    <row r="159" spans="1:9" ht="47.25">
      <c r="A159" s="701"/>
      <c r="B159" s="668" t="s">
        <v>0</v>
      </c>
      <c r="C159" s="261" t="str">
        <f>C149</f>
        <v>Figures as per I-GAAP For the period ended 
March 31, 2017</v>
      </c>
      <c r="D159" s="669" t="s">
        <v>46</v>
      </c>
      <c r="E159" s="261" t="str">
        <f>E149</f>
        <v>Figures as per Ind AS For the period ended 
March 31, 2017</v>
      </c>
    </row>
    <row r="160" spans="1:9">
      <c r="A160" s="658" t="s">
        <v>1013</v>
      </c>
      <c r="B160" s="705" t="s">
        <v>1014</v>
      </c>
      <c r="C160" s="648">
        <v>0</v>
      </c>
      <c r="D160" s="648">
        <v>0</v>
      </c>
      <c r="E160" s="648">
        <v>0</v>
      </c>
    </row>
    <row r="161" spans="1:7">
      <c r="A161" s="658" t="s">
        <v>1015</v>
      </c>
      <c r="B161" s="705" t="s">
        <v>1016</v>
      </c>
      <c r="C161" s="648">
        <v>0</v>
      </c>
      <c r="D161" s="648">
        <v>0</v>
      </c>
      <c r="E161" s="648">
        <v>0</v>
      </c>
    </row>
    <row r="162" spans="1:7">
      <c r="A162" s="703"/>
      <c r="B162" s="699"/>
      <c r="C162" s="653"/>
      <c r="D162" s="653"/>
      <c r="E162" s="653"/>
    </row>
    <row r="163" spans="1:7">
      <c r="A163" s="703"/>
      <c r="B163" s="700" t="s">
        <v>593</v>
      </c>
      <c r="C163" s="651">
        <f>SUM(C160:C162)</f>
        <v>0</v>
      </c>
      <c r="D163" s="651">
        <f>SUM(D160:D162)</f>
        <v>0</v>
      </c>
      <c r="E163" s="651">
        <f>SUM(E160:E162)</f>
        <v>0</v>
      </c>
    </row>
    <row r="164" spans="1:7">
      <c r="A164" s="667"/>
    </row>
    <row r="165" spans="1:7">
      <c r="A165" s="451">
        <v>33</v>
      </c>
      <c r="B165" s="635" t="s">
        <v>19</v>
      </c>
      <c r="C165" s="690"/>
      <c r="D165" s="690"/>
      <c r="E165" s="690"/>
    </row>
    <row r="166" spans="1:7" ht="47.25">
      <c r="A166" s="701"/>
      <c r="B166" s="668" t="s">
        <v>0</v>
      </c>
      <c r="C166" s="261" t="str">
        <f>C159</f>
        <v>Figures as per I-GAAP For the period ended 
March 31, 2017</v>
      </c>
      <c r="D166" s="669" t="s">
        <v>46</v>
      </c>
      <c r="E166" s="261" t="str">
        <f>E159</f>
        <v>Figures as per Ind AS For the period ended 
March 31, 2017</v>
      </c>
    </row>
    <row r="167" spans="1:7">
      <c r="A167" s="701"/>
      <c r="B167" s="683" t="s">
        <v>1017</v>
      </c>
      <c r="C167" s="706"/>
      <c r="D167" s="706"/>
      <c r="E167" s="706"/>
    </row>
    <row r="168" spans="1:7">
      <c r="A168" s="658" t="s">
        <v>1018</v>
      </c>
      <c r="B168" s="650" t="s">
        <v>1019</v>
      </c>
      <c r="C168" s="648">
        <v>0</v>
      </c>
      <c r="D168" s="648">
        <v>0</v>
      </c>
      <c r="E168" s="648">
        <v>0</v>
      </c>
    </row>
    <row r="169" spans="1:7">
      <c r="A169" s="697" t="s">
        <v>1020</v>
      </c>
      <c r="B169" s="650" t="s">
        <v>1021</v>
      </c>
      <c r="C169" s="648">
        <v>0</v>
      </c>
      <c r="D169" s="648">
        <v>0</v>
      </c>
      <c r="E169" s="648">
        <v>0</v>
      </c>
      <c r="G169" s="702"/>
    </row>
    <row r="170" spans="1:7">
      <c r="A170" s="658" t="s">
        <v>1022</v>
      </c>
      <c r="B170" s="650" t="s">
        <v>1023</v>
      </c>
      <c r="C170" s="648">
        <v>0</v>
      </c>
      <c r="D170" s="648">
        <v>0</v>
      </c>
      <c r="E170" s="648">
        <v>0</v>
      </c>
    </row>
    <row r="171" spans="1:7">
      <c r="A171" s="658" t="s">
        <v>1024</v>
      </c>
      <c r="B171" s="650" t="s">
        <v>1025</v>
      </c>
      <c r="C171" s="648">
        <v>0</v>
      </c>
      <c r="D171" s="648">
        <v>0</v>
      </c>
      <c r="E171" s="648">
        <v>0</v>
      </c>
      <c r="F171" s="698"/>
    </row>
    <row r="172" spans="1:7">
      <c r="A172" s="658" t="s">
        <v>1026</v>
      </c>
      <c r="B172" s="650" t="s">
        <v>1027</v>
      </c>
      <c r="C172" s="648">
        <v>0</v>
      </c>
      <c r="D172" s="648">
        <v>0</v>
      </c>
      <c r="E172" s="648">
        <v>0</v>
      </c>
    </row>
    <row r="173" spans="1:7">
      <c r="A173" s="693"/>
      <c r="B173" s="650" t="s">
        <v>1028</v>
      </c>
      <c r="C173" s="648">
        <v>0</v>
      </c>
      <c r="D173" s="648">
        <v>0</v>
      </c>
      <c r="E173" s="648">
        <v>0</v>
      </c>
    </row>
    <row r="174" spans="1:7">
      <c r="A174" s="658" t="s">
        <v>1029</v>
      </c>
      <c r="B174" s="650" t="s">
        <v>806</v>
      </c>
      <c r="C174" s="648">
        <v>0</v>
      </c>
      <c r="D174" s="648">
        <v>0</v>
      </c>
      <c r="E174" s="648">
        <v>0</v>
      </c>
    </row>
    <row r="175" spans="1:7">
      <c r="A175" s="658"/>
      <c r="B175" s="707" t="s">
        <v>486</v>
      </c>
      <c r="C175" s="663">
        <f>SUM(C168:C174)</f>
        <v>0</v>
      </c>
      <c r="D175" s="663">
        <f>SUM(D168:D174)</f>
        <v>0</v>
      </c>
      <c r="E175" s="663">
        <f>SUM(E168:E174)</f>
        <v>0</v>
      </c>
    </row>
    <row r="176" spans="1:7">
      <c r="A176" s="658" t="s">
        <v>1030</v>
      </c>
      <c r="B176" s="683" t="s">
        <v>1031</v>
      </c>
      <c r="C176" s="648"/>
      <c r="D176" s="648"/>
      <c r="E176" s="648"/>
    </row>
    <row r="177" spans="1:6">
      <c r="A177" s="658" t="s">
        <v>1032</v>
      </c>
      <c r="B177" s="650" t="s">
        <v>1033</v>
      </c>
      <c r="C177" s="648">
        <v>0</v>
      </c>
      <c r="D177" s="648">
        <v>0</v>
      </c>
      <c r="E177" s="648">
        <v>0</v>
      </c>
    </row>
    <row r="178" spans="1:6">
      <c r="A178" s="658" t="s">
        <v>1034</v>
      </c>
      <c r="B178" s="650" t="s">
        <v>1035</v>
      </c>
      <c r="C178" s="648">
        <v>0</v>
      </c>
      <c r="D178" s="648">
        <v>0</v>
      </c>
      <c r="E178" s="648">
        <v>0</v>
      </c>
    </row>
    <row r="179" spans="1:6">
      <c r="A179" s="658" t="s">
        <v>1036</v>
      </c>
      <c r="B179" s="650" t="s">
        <v>1037</v>
      </c>
      <c r="C179" s="648">
        <v>0</v>
      </c>
      <c r="D179" s="648">
        <v>0</v>
      </c>
      <c r="E179" s="648">
        <v>0</v>
      </c>
    </row>
    <row r="180" spans="1:6">
      <c r="A180" s="658" t="s">
        <v>1038</v>
      </c>
      <c r="B180" s="650" t="s">
        <v>1039</v>
      </c>
      <c r="C180" s="648">
        <v>0</v>
      </c>
      <c r="D180" s="648">
        <v>0</v>
      </c>
      <c r="E180" s="648">
        <v>0</v>
      </c>
    </row>
    <row r="181" spans="1:6">
      <c r="A181" s="658" t="s">
        <v>1040</v>
      </c>
      <c r="B181" s="650" t="s">
        <v>1041</v>
      </c>
      <c r="C181" s="648">
        <v>0</v>
      </c>
      <c r="D181" s="648">
        <v>0</v>
      </c>
      <c r="E181" s="648">
        <v>0</v>
      </c>
    </row>
    <row r="182" spans="1:6">
      <c r="A182" s="658" t="s">
        <v>1042</v>
      </c>
      <c r="B182" s="650" t="s">
        <v>1043</v>
      </c>
      <c r="C182" s="648">
        <v>0</v>
      </c>
      <c r="D182" s="648">
        <v>0</v>
      </c>
      <c r="E182" s="648">
        <v>0</v>
      </c>
    </row>
    <row r="183" spans="1:6">
      <c r="A183" s="658" t="s">
        <v>1044</v>
      </c>
      <c r="B183" s="650" t="s">
        <v>1045</v>
      </c>
      <c r="C183" s="648">
        <v>0</v>
      </c>
      <c r="D183" s="648">
        <v>0</v>
      </c>
      <c r="E183" s="648">
        <v>0</v>
      </c>
    </row>
    <row r="184" spans="1:6">
      <c r="A184" s="658"/>
      <c r="B184" s="650" t="s">
        <v>1046</v>
      </c>
      <c r="C184" s="648">
        <v>0</v>
      </c>
      <c r="D184" s="648">
        <v>0</v>
      </c>
      <c r="E184" s="648">
        <v>0</v>
      </c>
    </row>
    <row r="185" spans="1:6">
      <c r="A185" s="658"/>
      <c r="B185" s="650" t="s">
        <v>1047</v>
      </c>
      <c r="C185" s="648">
        <v>0</v>
      </c>
      <c r="D185" s="648">
        <v>0</v>
      </c>
      <c r="E185" s="648">
        <v>0</v>
      </c>
    </row>
    <row r="186" spans="1:6">
      <c r="A186" s="658" t="s">
        <v>1048</v>
      </c>
      <c r="B186" s="650" t="s">
        <v>1049</v>
      </c>
      <c r="C186" s="648">
        <v>0</v>
      </c>
      <c r="D186" s="648">
        <v>0</v>
      </c>
      <c r="E186" s="648">
        <v>0</v>
      </c>
      <c r="F186" s="698"/>
    </row>
    <row r="187" spans="1:6">
      <c r="A187" s="658" t="s">
        <v>1050</v>
      </c>
      <c r="B187" s="650" t="s">
        <v>1051</v>
      </c>
      <c r="C187" s="648">
        <v>0</v>
      </c>
      <c r="D187" s="648">
        <v>0</v>
      </c>
      <c r="E187" s="648">
        <v>0</v>
      </c>
    </row>
    <row r="188" spans="1:6">
      <c r="A188" s="658" t="s">
        <v>1052</v>
      </c>
      <c r="B188" s="650" t="s">
        <v>1053</v>
      </c>
      <c r="C188" s="648">
        <v>0</v>
      </c>
      <c r="D188" s="648">
        <v>0</v>
      </c>
      <c r="E188" s="648">
        <v>0</v>
      </c>
    </row>
    <row r="189" spans="1:6">
      <c r="A189" s="658" t="s">
        <v>1054</v>
      </c>
      <c r="B189" s="650" t="s">
        <v>1055</v>
      </c>
      <c r="C189" s="648">
        <v>0</v>
      </c>
      <c r="D189" s="648">
        <v>0</v>
      </c>
      <c r="E189" s="648">
        <v>0</v>
      </c>
    </row>
    <row r="190" spans="1:6">
      <c r="A190" s="658" t="s">
        <v>1056</v>
      </c>
      <c r="B190" s="650" t="s">
        <v>772</v>
      </c>
      <c r="C190" s="648">
        <v>0</v>
      </c>
      <c r="D190" s="648">
        <v>0</v>
      </c>
      <c r="E190" s="648">
        <v>0</v>
      </c>
    </row>
    <row r="191" spans="1:6">
      <c r="A191" s="658" t="s">
        <v>1057</v>
      </c>
      <c r="B191" s="650" t="s">
        <v>1058</v>
      </c>
      <c r="C191" s="648"/>
      <c r="D191" s="648"/>
      <c r="E191" s="648"/>
    </row>
    <row r="192" spans="1:6">
      <c r="A192" s="658"/>
      <c r="B192" s="708" t="s">
        <v>1059</v>
      </c>
      <c r="C192" s="648"/>
      <c r="D192" s="648"/>
      <c r="E192" s="648"/>
    </row>
    <row r="193" spans="1:5">
      <c r="A193" s="658"/>
      <c r="B193" s="708" t="s">
        <v>1060</v>
      </c>
      <c r="C193" s="648">
        <v>0</v>
      </c>
      <c r="D193" s="648">
        <v>0</v>
      </c>
      <c r="E193" s="648">
        <v>0</v>
      </c>
    </row>
    <row r="194" spans="1:5">
      <c r="A194" s="658"/>
      <c r="B194" s="708" t="s">
        <v>1061</v>
      </c>
      <c r="C194" s="648">
        <v>0</v>
      </c>
      <c r="D194" s="648">
        <v>0</v>
      </c>
      <c r="E194" s="648">
        <v>0</v>
      </c>
    </row>
    <row r="195" spans="1:5">
      <c r="A195" s="658"/>
      <c r="B195" s="708" t="s">
        <v>1062</v>
      </c>
      <c r="C195" s="648"/>
      <c r="D195" s="648"/>
      <c r="E195" s="648"/>
    </row>
    <row r="196" spans="1:5">
      <c r="A196" s="658"/>
      <c r="B196" s="708" t="s">
        <v>1060</v>
      </c>
      <c r="C196" s="648">
        <v>0</v>
      </c>
      <c r="D196" s="648">
        <v>0</v>
      </c>
      <c r="E196" s="648">
        <v>0</v>
      </c>
    </row>
    <row r="197" spans="1:5">
      <c r="A197" s="658"/>
      <c r="B197" s="708" t="s">
        <v>1061</v>
      </c>
      <c r="C197" s="648">
        <v>0</v>
      </c>
      <c r="D197" s="648">
        <v>0</v>
      </c>
      <c r="E197" s="648">
        <v>0</v>
      </c>
    </row>
    <row r="198" spans="1:5">
      <c r="A198" s="658" t="s">
        <v>1063</v>
      </c>
      <c r="B198" s="650" t="s">
        <v>1064</v>
      </c>
      <c r="C198" s="648">
        <v>0</v>
      </c>
      <c r="D198" s="648">
        <v>0</v>
      </c>
      <c r="E198" s="648">
        <v>0</v>
      </c>
    </row>
    <row r="199" spans="1:5">
      <c r="A199" s="658" t="s">
        <v>1065</v>
      </c>
      <c r="B199" s="650" t="s">
        <v>1066</v>
      </c>
      <c r="C199" s="648">
        <v>0</v>
      </c>
      <c r="D199" s="648">
        <v>0</v>
      </c>
      <c r="E199" s="648">
        <v>0</v>
      </c>
    </row>
    <row r="200" spans="1:5">
      <c r="A200" s="658" t="s">
        <v>1067</v>
      </c>
      <c r="B200" s="650" t="s">
        <v>1068</v>
      </c>
      <c r="C200" s="648">
        <v>0</v>
      </c>
      <c r="D200" s="648">
        <v>0</v>
      </c>
      <c r="E200" s="648">
        <v>0</v>
      </c>
    </row>
    <row r="201" spans="1:5">
      <c r="A201" s="693" t="s">
        <v>1069</v>
      </c>
      <c r="B201" s="650" t="s">
        <v>1070</v>
      </c>
      <c r="C201" s="648">
        <v>0</v>
      </c>
      <c r="D201" s="648">
        <v>0</v>
      </c>
      <c r="E201" s="648">
        <v>0</v>
      </c>
    </row>
    <row r="202" spans="1:5">
      <c r="A202" s="658" t="s">
        <v>1071</v>
      </c>
      <c r="B202" s="650" t="s">
        <v>1072</v>
      </c>
      <c r="C202" s="648">
        <v>0</v>
      </c>
      <c r="D202" s="648">
        <v>0</v>
      </c>
      <c r="E202" s="648">
        <v>0</v>
      </c>
    </row>
    <row r="203" spans="1:5">
      <c r="A203" s="658" t="s">
        <v>1073</v>
      </c>
      <c r="B203" s="650" t="s">
        <v>1074</v>
      </c>
      <c r="C203" s="648">
        <v>0</v>
      </c>
      <c r="D203" s="648">
        <v>0</v>
      </c>
      <c r="E203" s="648">
        <v>0</v>
      </c>
    </row>
    <row r="204" spans="1:5" ht="13.9" customHeight="1">
      <c r="A204" s="709" t="s">
        <v>1075</v>
      </c>
      <c r="B204" s="661" t="s">
        <v>1076</v>
      </c>
      <c r="C204" s="648">
        <v>0</v>
      </c>
      <c r="D204" s="648">
        <v>0</v>
      </c>
      <c r="E204" s="648">
        <v>0</v>
      </c>
    </row>
    <row r="205" spans="1:5">
      <c r="A205" s="693"/>
      <c r="B205" s="650" t="s">
        <v>1077</v>
      </c>
      <c r="C205" s="648">
        <v>0</v>
      </c>
      <c r="D205" s="648">
        <v>0</v>
      </c>
      <c r="E205" s="648">
        <v>0</v>
      </c>
    </row>
    <row r="206" spans="1:5">
      <c r="A206" s="658" t="s">
        <v>1078</v>
      </c>
      <c r="B206" s="650" t="s">
        <v>1079</v>
      </c>
      <c r="C206" s="648">
        <v>0</v>
      </c>
      <c r="D206" s="648">
        <v>0</v>
      </c>
      <c r="E206" s="648">
        <v>0</v>
      </c>
    </row>
    <row r="207" spans="1:5">
      <c r="A207" s="658" t="s">
        <v>1080</v>
      </c>
      <c r="B207" s="650" t="s">
        <v>1081</v>
      </c>
      <c r="C207" s="648">
        <v>0</v>
      </c>
      <c r="D207" s="648">
        <v>0</v>
      </c>
      <c r="E207" s="648">
        <v>0</v>
      </c>
    </row>
    <row r="208" spans="1:5">
      <c r="A208" s="658" t="s">
        <v>1082</v>
      </c>
      <c r="B208" s="650" t="s">
        <v>1083</v>
      </c>
      <c r="C208" s="648">
        <v>0</v>
      </c>
      <c r="D208" s="648">
        <v>0</v>
      </c>
      <c r="E208" s="648">
        <v>0</v>
      </c>
    </row>
    <row r="209" spans="1:9" s="698" customFormat="1">
      <c r="A209" s="697"/>
      <c r="B209" s="710" t="s">
        <v>1084</v>
      </c>
      <c r="C209" s="648">
        <v>0</v>
      </c>
      <c r="D209" s="648">
        <v>0</v>
      </c>
      <c r="E209" s="648">
        <v>0</v>
      </c>
      <c r="H209" s="711"/>
    </row>
    <row r="210" spans="1:9" s="698" customFormat="1">
      <c r="A210" s="697"/>
      <c r="B210" s="707" t="s">
        <v>486</v>
      </c>
      <c r="C210" s="663">
        <f>SUM(C177:C209)</f>
        <v>0</v>
      </c>
      <c r="D210" s="663">
        <f>SUM(D177:D209)</f>
        <v>0</v>
      </c>
      <c r="E210" s="663">
        <f>SUM(E177:E209)</f>
        <v>0</v>
      </c>
      <c r="H210" s="711"/>
    </row>
    <row r="211" spans="1:9" s="698" customFormat="1">
      <c r="A211" s="697"/>
      <c r="B211" s="712" t="s">
        <v>1085</v>
      </c>
      <c r="C211" s="648"/>
      <c r="D211" s="648"/>
      <c r="E211" s="648"/>
      <c r="H211" s="711"/>
    </row>
    <row r="212" spans="1:9" s="698" customFormat="1">
      <c r="A212" s="697"/>
      <c r="B212" s="710" t="s">
        <v>1086</v>
      </c>
      <c r="C212" s="648">
        <v>0</v>
      </c>
      <c r="D212" s="648">
        <v>0</v>
      </c>
      <c r="E212" s="648">
        <v>0</v>
      </c>
      <c r="H212" s="711"/>
    </row>
    <row r="213" spans="1:9" s="698" customFormat="1">
      <c r="A213" s="697"/>
      <c r="B213" s="710" t="s">
        <v>1087</v>
      </c>
      <c r="C213" s="648">
        <v>0</v>
      </c>
      <c r="D213" s="648">
        <v>0</v>
      </c>
      <c r="E213" s="648">
        <v>0</v>
      </c>
      <c r="H213" s="711"/>
    </row>
    <row r="214" spans="1:9" s="698" customFormat="1">
      <c r="A214" s="697"/>
      <c r="B214" s="710" t="s">
        <v>1088</v>
      </c>
      <c r="C214" s="648">
        <v>0</v>
      </c>
      <c r="D214" s="648">
        <v>0</v>
      </c>
      <c r="E214" s="648">
        <v>0</v>
      </c>
      <c r="H214" s="711"/>
    </row>
    <row r="215" spans="1:9" s="698" customFormat="1">
      <c r="A215" s="697"/>
      <c r="B215" s="710" t="s">
        <v>1007</v>
      </c>
      <c r="C215" s="648">
        <v>0</v>
      </c>
      <c r="D215" s="648">
        <v>0</v>
      </c>
      <c r="E215" s="648">
        <v>0</v>
      </c>
      <c r="H215" s="711"/>
    </row>
    <row r="216" spans="1:9" s="698" customFormat="1">
      <c r="A216" s="697"/>
      <c r="B216" s="710" t="s">
        <v>1089</v>
      </c>
      <c r="C216" s="648">
        <v>0</v>
      </c>
      <c r="D216" s="648">
        <v>0</v>
      </c>
      <c r="E216" s="648">
        <v>0</v>
      </c>
      <c r="H216" s="711"/>
    </row>
    <row r="217" spans="1:9" s="698" customFormat="1">
      <c r="A217" s="697"/>
      <c r="B217" s="710" t="s">
        <v>1090</v>
      </c>
      <c r="C217" s="648">
        <v>0</v>
      </c>
      <c r="D217" s="648">
        <v>0</v>
      </c>
      <c r="E217" s="648">
        <v>0</v>
      </c>
      <c r="H217" s="711"/>
    </row>
    <row r="218" spans="1:9" s="698" customFormat="1">
      <c r="A218" s="697"/>
      <c r="B218" s="710" t="s">
        <v>1091</v>
      </c>
      <c r="C218" s="648">
        <v>0</v>
      </c>
      <c r="D218" s="648">
        <v>0</v>
      </c>
      <c r="E218" s="648">
        <v>0</v>
      </c>
      <c r="H218" s="711"/>
    </row>
    <row r="219" spans="1:9" s="698" customFormat="1">
      <c r="A219" s="697"/>
      <c r="B219" s="710" t="s">
        <v>1092</v>
      </c>
      <c r="C219" s="648">
        <v>0</v>
      </c>
      <c r="D219" s="648">
        <v>0</v>
      </c>
      <c r="E219" s="648">
        <v>0</v>
      </c>
      <c r="H219" s="711"/>
    </row>
    <row r="220" spans="1:9" s="698" customFormat="1">
      <c r="A220" s="697"/>
      <c r="B220" s="707" t="s">
        <v>486</v>
      </c>
      <c r="C220" s="663">
        <f>SUM(C212:C219)</f>
        <v>0</v>
      </c>
      <c r="D220" s="663">
        <f>SUM(D212:D219)</f>
        <v>0</v>
      </c>
      <c r="E220" s="663">
        <f>SUM(E212:E219)</f>
        <v>0</v>
      </c>
      <c r="H220" s="711"/>
    </row>
    <row r="221" spans="1:9" s="698" customFormat="1">
      <c r="A221" s="697"/>
      <c r="B221" s="710"/>
      <c r="C221" s="692"/>
      <c r="D221" s="692"/>
      <c r="E221" s="692"/>
      <c r="H221" s="711"/>
    </row>
    <row r="222" spans="1:9">
      <c r="A222" s="713"/>
      <c r="B222" s="700" t="s">
        <v>593</v>
      </c>
      <c r="C222" s="704">
        <f>C175+C210+C220</f>
        <v>0</v>
      </c>
      <c r="D222" s="704">
        <f>D175+D210+D220</f>
        <v>0</v>
      </c>
      <c r="E222" s="704">
        <f>E175+E210+E220</f>
        <v>0</v>
      </c>
      <c r="F222" s="702"/>
      <c r="H222" s="702"/>
      <c r="I222" s="702"/>
    </row>
    <row r="223" spans="1:9">
      <c r="C223" s="714"/>
      <c r="D223" s="714"/>
      <c r="E223" s="714"/>
    </row>
    <row r="224" spans="1:9">
      <c r="A224" s="689"/>
      <c r="C224" s="714"/>
      <c r="D224" s="714"/>
      <c r="E224" s="714"/>
    </row>
    <row r="225" spans="1:5">
      <c r="A225" s="715" t="s">
        <v>1093</v>
      </c>
      <c r="C225" s="714"/>
      <c r="D225" s="714"/>
      <c r="E225" s="714"/>
    </row>
    <row r="226" spans="1:5">
      <c r="A226" s="715"/>
      <c r="C226" s="714"/>
      <c r="D226" s="714"/>
      <c r="E226" s="714"/>
    </row>
    <row r="227" spans="1:5" ht="47.25">
      <c r="A227" s="715"/>
      <c r="B227" s="668" t="s">
        <v>0</v>
      </c>
      <c r="C227" s="261" t="str">
        <f>C166</f>
        <v>Figures as per I-GAAP For the period ended 
March 31, 2017</v>
      </c>
      <c r="D227" s="669" t="s">
        <v>46</v>
      </c>
      <c r="E227" s="261" t="str">
        <f>E166</f>
        <v>Figures as per Ind AS For the period ended 
March 31, 2017</v>
      </c>
    </row>
    <row r="228" spans="1:5">
      <c r="A228" s="689"/>
      <c r="B228" s="716" t="s">
        <v>1094</v>
      </c>
      <c r="C228" s="717"/>
      <c r="D228" s="717"/>
      <c r="E228" s="717"/>
    </row>
    <row r="229" spans="1:5">
      <c r="A229" s="689"/>
      <c r="B229" s="718" t="s">
        <v>1095</v>
      </c>
      <c r="C229" s="692"/>
      <c r="D229" s="692"/>
      <c r="E229" s="692"/>
    </row>
    <row r="230" spans="1:5">
      <c r="B230" s="718" t="s">
        <v>1096</v>
      </c>
      <c r="C230" s="692"/>
      <c r="D230" s="692"/>
      <c r="E230" s="692"/>
    </row>
    <row r="231" spans="1:5">
      <c r="B231" s="718" t="s">
        <v>1097</v>
      </c>
      <c r="C231" s="692"/>
      <c r="D231" s="692"/>
      <c r="E231" s="692"/>
    </row>
    <row r="232" spans="1:5">
      <c r="B232" s="718" t="s">
        <v>1098</v>
      </c>
      <c r="C232" s="692"/>
      <c r="D232" s="692"/>
      <c r="E232" s="692"/>
    </row>
    <row r="233" spans="1:5">
      <c r="B233" s="719"/>
      <c r="C233" s="692"/>
      <c r="D233" s="692"/>
      <c r="E233" s="692"/>
    </row>
    <row r="234" spans="1:5">
      <c r="B234" s="720" t="s">
        <v>1099</v>
      </c>
      <c r="C234" s="721"/>
      <c r="D234" s="721"/>
      <c r="E234" s="721"/>
    </row>
    <row r="235" spans="1:5">
      <c r="B235" s="719"/>
      <c r="C235" s="692"/>
      <c r="D235" s="692"/>
      <c r="E235" s="692"/>
    </row>
    <row r="236" spans="1:5">
      <c r="B236" s="719" t="s">
        <v>1100</v>
      </c>
      <c r="C236" s="692"/>
      <c r="D236" s="692"/>
      <c r="E236" s="692"/>
    </row>
    <row r="237" spans="1:5">
      <c r="B237" s="718" t="s">
        <v>429</v>
      </c>
      <c r="C237" s="692"/>
      <c r="D237" s="692"/>
      <c r="E237" s="692"/>
    </row>
    <row r="238" spans="1:5">
      <c r="B238" s="718" t="s">
        <v>416</v>
      </c>
      <c r="C238" s="692"/>
      <c r="D238" s="692"/>
      <c r="E238" s="692"/>
    </row>
    <row r="239" spans="1:5">
      <c r="B239" s="718" t="s">
        <v>1101</v>
      </c>
      <c r="C239" s="692"/>
      <c r="D239" s="692"/>
      <c r="E239" s="692"/>
    </row>
    <row r="240" spans="1:5">
      <c r="B240" s="718" t="s">
        <v>1102</v>
      </c>
      <c r="C240" s="692"/>
      <c r="D240" s="692"/>
      <c r="E240" s="692"/>
    </row>
    <row r="241" spans="2:5">
      <c r="B241" s="718" t="s">
        <v>96</v>
      </c>
      <c r="C241" s="692"/>
      <c r="D241" s="692"/>
      <c r="E241" s="692"/>
    </row>
    <row r="242" spans="2:5">
      <c r="B242" s="718" t="s">
        <v>1103</v>
      </c>
      <c r="C242" s="692"/>
      <c r="D242" s="692"/>
      <c r="E242" s="692"/>
    </row>
    <row r="243" spans="2:5">
      <c r="B243" s="719"/>
      <c r="C243" s="692"/>
      <c r="D243" s="692"/>
      <c r="E243" s="692"/>
    </row>
    <row r="244" spans="2:5">
      <c r="B244" s="720" t="s">
        <v>1104</v>
      </c>
      <c r="C244" s="721"/>
      <c r="D244" s="721"/>
      <c r="E244" s="721"/>
    </row>
    <row r="245" spans="2:5">
      <c r="B245" s="719"/>
      <c r="C245" s="692"/>
      <c r="D245" s="692"/>
      <c r="E245" s="692"/>
    </row>
    <row r="246" spans="2:5">
      <c r="B246" s="718" t="s">
        <v>1105</v>
      </c>
      <c r="C246" s="692"/>
      <c r="D246" s="692"/>
      <c r="E246" s="692"/>
    </row>
    <row r="247" spans="2:5">
      <c r="B247" s="719"/>
      <c r="C247" s="692"/>
      <c r="D247" s="692"/>
      <c r="E247" s="692"/>
    </row>
    <row r="248" spans="2:5">
      <c r="B248" s="719" t="s">
        <v>1106</v>
      </c>
      <c r="C248" s="692"/>
      <c r="D248" s="692"/>
      <c r="E248" s="692"/>
    </row>
    <row r="249" spans="2:5">
      <c r="B249" s="718" t="s">
        <v>429</v>
      </c>
      <c r="C249" s="692"/>
      <c r="D249" s="692"/>
      <c r="E249" s="692"/>
    </row>
    <row r="250" spans="2:5">
      <c r="B250" s="718" t="s">
        <v>416</v>
      </c>
      <c r="C250" s="692"/>
      <c r="D250" s="692"/>
      <c r="E250" s="692"/>
    </row>
    <row r="251" spans="2:5">
      <c r="B251" s="718" t="s">
        <v>1101</v>
      </c>
      <c r="C251" s="692"/>
      <c r="D251" s="692"/>
      <c r="E251" s="692"/>
    </row>
    <row r="252" spans="2:5">
      <c r="B252" s="718" t="s">
        <v>1102</v>
      </c>
      <c r="C252" s="692"/>
      <c r="D252" s="692"/>
      <c r="E252" s="692"/>
    </row>
    <row r="253" spans="2:5">
      <c r="B253" s="718" t="s">
        <v>1107</v>
      </c>
      <c r="C253" s="692"/>
      <c r="D253" s="692"/>
      <c r="E253" s="692"/>
    </row>
    <row r="254" spans="2:5">
      <c r="B254" s="719"/>
      <c r="C254" s="692"/>
      <c r="D254" s="692"/>
      <c r="E254" s="692"/>
    </row>
    <row r="255" spans="2:5">
      <c r="B255" s="720" t="s">
        <v>1108</v>
      </c>
      <c r="C255" s="721"/>
      <c r="D255" s="721"/>
      <c r="E255" s="721"/>
    </row>
    <row r="256" spans="2:5">
      <c r="B256" s="719"/>
      <c r="C256" s="692"/>
      <c r="D256" s="692"/>
      <c r="E256" s="692"/>
    </row>
    <row r="257" spans="2:5">
      <c r="B257" s="719" t="s">
        <v>1109</v>
      </c>
      <c r="C257" s="692"/>
      <c r="D257" s="692"/>
      <c r="E257" s="692"/>
    </row>
    <row r="258" spans="2:5">
      <c r="B258" s="718" t="s">
        <v>1110</v>
      </c>
      <c r="C258" s="692"/>
      <c r="D258" s="692"/>
      <c r="E258" s="692"/>
    </row>
    <row r="259" spans="2:5">
      <c r="B259" s="718" t="s">
        <v>1111</v>
      </c>
      <c r="C259" s="692"/>
      <c r="D259" s="692"/>
      <c r="E259" s="692"/>
    </row>
    <row r="260" spans="2:5">
      <c r="B260" s="718" t="s">
        <v>1112</v>
      </c>
      <c r="C260" s="692"/>
      <c r="D260" s="692"/>
      <c r="E260" s="692"/>
    </row>
    <row r="261" spans="2:5">
      <c r="B261" s="718" t="s">
        <v>1113</v>
      </c>
      <c r="C261" s="692"/>
      <c r="D261" s="692"/>
      <c r="E261" s="692"/>
    </row>
    <row r="262" spans="2:5">
      <c r="B262" s="718" t="s">
        <v>1041</v>
      </c>
      <c r="C262" s="692">
        <v>0</v>
      </c>
      <c r="D262" s="692">
        <v>0</v>
      </c>
      <c r="E262" s="692">
        <v>0</v>
      </c>
    </row>
    <row r="263" spans="2:5">
      <c r="B263" s="718" t="s">
        <v>1114</v>
      </c>
      <c r="C263" s="692"/>
      <c r="D263" s="692"/>
      <c r="E263" s="692"/>
    </row>
    <row r="264" spans="2:5">
      <c r="B264" s="718" t="s">
        <v>1115</v>
      </c>
      <c r="C264" s="692"/>
      <c r="D264" s="692"/>
      <c r="E264" s="692"/>
    </row>
    <row r="265" spans="2:5">
      <c r="B265" s="718" t="s">
        <v>1116</v>
      </c>
      <c r="C265" s="692"/>
      <c r="D265" s="692"/>
      <c r="E265" s="692"/>
    </row>
    <row r="266" spans="2:5">
      <c r="B266" s="718" t="s">
        <v>1117</v>
      </c>
      <c r="C266" s="692"/>
      <c r="D266" s="692"/>
      <c r="E266" s="692"/>
    </row>
    <row r="267" spans="2:5">
      <c r="B267" s="718" t="s">
        <v>1118</v>
      </c>
      <c r="C267" s="692"/>
      <c r="D267" s="692"/>
      <c r="E267" s="692"/>
    </row>
    <row r="268" spans="2:5">
      <c r="B268" s="718" t="s">
        <v>1119</v>
      </c>
      <c r="C268" s="692"/>
      <c r="D268" s="692"/>
      <c r="E268" s="692"/>
    </row>
    <row r="269" spans="2:5">
      <c r="B269" s="718" t="s">
        <v>1115</v>
      </c>
      <c r="C269" s="692"/>
      <c r="D269" s="692"/>
      <c r="E269" s="692"/>
    </row>
    <row r="270" spans="2:5">
      <c r="B270" s="718" t="s">
        <v>1116</v>
      </c>
      <c r="C270" s="692"/>
      <c r="D270" s="692"/>
      <c r="E270" s="692"/>
    </row>
    <row r="271" spans="2:5">
      <c r="B271" s="718" t="s">
        <v>1117</v>
      </c>
      <c r="C271" s="692"/>
      <c r="D271" s="692"/>
      <c r="E271" s="692"/>
    </row>
    <row r="272" spans="2:5">
      <c r="B272" s="718" t="s">
        <v>1118</v>
      </c>
      <c r="C272" s="692"/>
      <c r="D272" s="692"/>
      <c r="E272" s="692"/>
    </row>
    <row r="273" spans="1:5">
      <c r="B273" s="718" t="s">
        <v>1120</v>
      </c>
      <c r="C273" s="692"/>
      <c r="D273" s="692"/>
      <c r="E273" s="692"/>
    </row>
    <row r="274" spans="1:5">
      <c r="B274" s="718" t="s">
        <v>1121</v>
      </c>
      <c r="C274" s="692"/>
      <c r="D274" s="692"/>
      <c r="E274" s="692"/>
    </row>
    <row r="275" spans="1:5">
      <c r="B275" s="718" t="s">
        <v>1122</v>
      </c>
      <c r="C275" s="692"/>
      <c r="D275" s="692"/>
      <c r="E275" s="692"/>
    </row>
    <row r="276" spans="1:5">
      <c r="B276" s="720" t="s">
        <v>1123</v>
      </c>
      <c r="C276" s="721">
        <f>+SUM(C258:C275)</f>
        <v>0</v>
      </c>
      <c r="D276" s="721">
        <f>+SUM(D258:D275)</f>
        <v>0</v>
      </c>
      <c r="E276" s="721">
        <f>+SUM(E258:E275)</f>
        <v>0</v>
      </c>
    </row>
    <row r="277" spans="1:5">
      <c r="B277" s="719"/>
      <c r="C277" s="692"/>
      <c r="D277" s="692"/>
      <c r="E277" s="692"/>
    </row>
    <row r="278" spans="1:5">
      <c r="B278" s="722" t="s">
        <v>1124</v>
      </c>
      <c r="C278" s="672">
        <f>C234+C244+C255+C276</f>
        <v>0</v>
      </c>
      <c r="D278" s="672">
        <f>D234+D244+D255+D276</f>
        <v>0</v>
      </c>
      <c r="E278" s="672">
        <f>E234+E244+E255+E276</f>
        <v>0</v>
      </c>
    </row>
    <row r="279" spans="1:5">
      <c r="B279" s="715"/>
      <c r="C279" s="723"/>
      <c r="D279" s="723"/>
      <c r="E279" s="723"/>
    </row>
    <row r="280" spans="1:5">
      <c r="A280" s="724" t="s">
        <v>1125</v>
      </c>
      <c r="B280" s="725"/>
      <c r="C280" s="721"/>
      <c r="D280" s="721"/>
      <c r="E280" s="721">
        <f>C280-D280</f>
        <v>0</v>
      </c>
    </row>
    <row r="281" spans="1:5">
      <c r="B281" s="715"/>
      <c r="C281" s="723"/>
      <c r="D281" s="723"/>
      <c r="E281" s="723"/>
    </row>
    <row r="282" spans="1:5">
      <c r="B282" s="715"/>
      <c r="C282" s="723"/>
      <c r="D282" s="723"/>
      <c r="E282" s="723"/>
    </row>
    <row r="283" spans="1:5" s="103" customFormat="1">
      <c r="A283" s="726" t="s">
        <v>1126</v>
      </c>
      <c r="C283" s="636"/>
      <c r="D283" s="636"/>
      <c r="E283" s="636"/>
    </row>
    <row r="284" spans="1:5" s="103" customFormat="1">
      <c r="B284" s="104"/>
      <c r="C284" s="636"/>
      <c r="D284" s="636"/>
      <c r="E284" s="636"/>
    </row>
    <row r="285" spans="1:5" s="103" customFormat="1">
      <c r="B285" s="104" t="s">
        <v>1127</v>
      </c>
      <c r="C285" s="636"/>
      <c r="D285" s="636"/>
      <c r="E285" s="636"/>
    </row>
    <row r="286" spans="1:5" s="103" customFormat="1" ht="47.25">
      <c r="B286" s="727" t="s">
        <v>0</v>
      </c>
      <c r="C286" s="642" t="str">
        <f>C227</f>
        <v>Figures as per I-GAAP For the period ended 
March 31, 2017</v>
      </c>
      <c r="D286" s="642" t="str">
        <f>D227</f>
        <v>Adjustments</v>
      </c>
      <c r="E286" s="642" t="str">
        <f>E227</f>
        <v>Figures as per Ind AS For the period ended 
March 31, 2017</v>
      </c>
    </row>
    <row r="287" spans="1:5" s="103" customFormat="1">
      <c r="B287" s="728" t="s">
        <v>1128</v>
      </c>
      <c r="C287" s="684"/>
      <c r="D287" s="729"/>
      <c r="E287" s="684"/>
    </row>
    <row r="288" spans="1:5" s="103" customFormat="1">
      <c r="B288" s="730" t="s">
        <v>1129</v>
      </c>
      <c r="C288" s="731"/>
      <c r="D288" s="729"/>
      <c r="E288" s="645"/>
    </row>
    <row r="289" spans="2:5" s="103" customFormat="1">
      <c r="B289" s="732" t="s">
        <v>1130</v>
      </c>
      <c r="C289" s="731"/>
      <c r="D289" s="729"/>
      <c r="E289" s="645"/>
    </row>
    <row r="290" spans="2:5" s="103" customFormat="1">
      <c r="B290" s="733" t="s">
        <v>1131</v>
      </c>
      <c r="C290" s="734">
        <f>SUM(C288:C289)</f>
        <v>0</v>
      </c>
      <c r="D290" s="729"/>
      <c r="E290" s="645"/>
    </row>
    <row r="291" spans="2:5" s="103" customFormat="1">
      <c r="B291" s="733" t="s">
        <v>1132</v>
      </c>
      <c r="C291" s="645"/>
      <c r="D291" s="729"/>
      <c r="E291" s="645"/>
    </row>
    <row r="292" spans="2:5" s="103" customFormat="1">
      <c r="B292" s="730" t="s">
        <v>1133</v>
      </c>
      <c r="C292" s="731"/>
      <c r="D292" s="729"/>
      <c r="E292" s="645"/>
    </row>
    <row r="293" spans="2:5" s="103" customFormat="1">
      <c r="B293" s="730" t="s">
        <v>1134</v>
      </c>
      <c r="C293" s="731"/>
      <c r="D293" s="729"/>
      <c r="E293" s="645"/>
    </row>
    <row r="294" spans="2:5" s="103" customFormat="1">
      <c r="B294" s="730" t="s">
        <v>1135</v>
      </c>
      <c r="C294" s="731"/>
      <c r="D294" s="729"/>
      <c r="E294" s="645"/>
    </row>
    <row r="295" spans="2:5" s="103" customFormat="1">
      <c r="B295" s="735" t="s">
        <v>1136</v>
      </c>
      <c r="C295" s="734">
        <f>SUM(C292:C294)</f>
        <v>0</v>
      </c>
      <c r="D295" s="729"/>
      <c r="E295" s="653"/>
    </row>
    <row r="296" spans="2:5" s="103" customFormat="1">
      <c r="B296" s="736" t="s">
        <v>723</v>
      </c>
      <c r="C296" s="655">
        <f>C295+C290</f>
        <v>0</v>
      </c>
      <c r="D296" s="651"/>
      <c r="E296" s="651"/>
    </row>
    <row r="297" spans="2:5" s="103" customFormat="1">
      <c r="C297" s="636"/>
      <c r="D297" s="636"/>
      <c r="E297" s="636"/>
    </row>
    <row r="298" spans="2:5" s="103" customFormat="1">
      <c r="B298" s="104" t="s">
        <v>1137</v>
      </c>
      <c r="C298" s="636"/>
      <c r="D298" s="636"/>
      <c r="E298" s="636"/>
    </row>
    <row r="299" spans="2:5" s="103" customFormat="1" ht="47.25">
      <c r="B299" s="727" t="s">
        <v>0</v>
      </c>
      <c r="C299" s="642" t="str">
        <f>C286</f>
        <v>Figures as per I-GAAP For the period ended 
March 31, 2017</v>
      </c>
      <c r="D299" s="737" t="str">
        <f>D286</f>
        <v>Adjustments</v>
      </c>
      <c r="E299" s="738" t="str">
        <f>E286</f>
        <v>Figures as per Ind AS For the period ended 
March 31, 2017</v>
      </c>
    </row>
    <row r="300" spans="2:5" s="103" customFormat="1">
      <c r="B300" s="739" t="s">
        <v>1138</v>
      </c>
      <c r="C300" s="731"/>
      <c r="D300" s="651"/>
      <c r="E300" s="651"/>
    </row>
    <row r="301" spans="2:5" s="103" customFormat="1">
      <c r="B301" s="736" t="s">
        <v>11</v>
      </c>
      <c r="C301" s="655">
        <f>SUM(C300:C300)</f>
        <v>0</v>
      </c>
      <c r="D301" s="655">
        <f>SUM(D300:D300)</f>
        <v>0</v>
      </c>
      <c r="E301" s="655">
        <f>SUM(E300:E300)</f>
        <v>0</v>
      </c>
    </row>
    <row r="302" spans="2:5" s="103" customFormat="1">
      <c r="C302" s="636"/>
      <c r="D302" s="636"/>
      <c r="E302" s="636"/>
    </row>
    <row r="303" spans="2:5" s="103" customFormat="1">
      <c r="B303" s="104" t="s">
        <v>1139</v>
      </c>
      <c r="C303" s="636"/>
      <c r="D303" s="636"/>
      <c r="E303" s="636"/>
    </row>
    <row r="304" spans="2:5" s="103" customFormat="1">
      <c r="B304" s="103" t="s">
        <v>1140</v>
      </c>
      <c r="C304" s="636"/>
      <c r="D304" s="636"/>
      <c r="E304" s="636"/>
    </row>
    <row r="305" spans="2:5" s="103" customFormat="1" ht="47.25">
      <c r="B305" s="727" t="s">
        <v>0</v>
      </c>
      <c r="C305" s="641" t="str">
        <f>C299</f>
        <v>Figures as per I-GAAP For the period ended 
March 31, 2017</v>
      </c>
      <c r="D305" s="641" t="str">
        <f>D299</f>
        <v>Adjustments</v>
      </c>
      <c r="E305" s="641" t="str">
        <f>E299</f>
        <v>Figures as per Ind AS For the period ended 
March 31, 2017</v>
      </c>
    </row>
    <row r="306" spans="2:5" s="103" customFormat="1">
      <c r="B306" s="740" t="s">
        <v>1141</v>
      </c>
      <c r="C306" s="684"/>
      <c r="D306" s="684"/>
      <c r="E306" s="741"/>
    </row>
    <row r="307" spans="2:5" s="103" customFormat="1">
      <c r="B307" s="742" t="s">
        <v>1142</v>
      </c>
      <c r="C307" s="731"/>
      <c r="D307" s="645"/>
      <c r="E307" s="685"/>
    </row>
    <row r="308" spans="2:5" s="103" customFormat="1">
      <c r="B308" s="730" t="s">
        <v>1143</v>
      </c>
      <c r="C308" s="731"/>
      <c r="D308" s="645"/>
      <c r="E308" s="685"/>
    </row>
    <row r="309" spans="2:5" s="103" customFormat="1">
      <c r="B309" s="733" t="s">
        <v>486</v>
      </c>
      <c r="C309" s="655">
        <f>SUM(C307:C308)</f>
        <v>0</v>
      </c>
      <c r="D309" s="651"/>
      <c r="E309" s="743"/>
    </row>
    <row r="310" spans="2:5" s="103" customFormat="1">
      <c r="B310" s="733" t="s">
        <v>1144</v>
      </c>
      <c r="C310" s="645"/>
      <c r="D310" s="645"/>
      <c r="E310" s="685"/>
    </row>
    <row r="311" spans="2:5" s="103" customFormat="1">
      <c r="B311" s="730" t="s">
        <v>1145</v>
      </c>
      <c r="C311" s="731"/>
      <c r="D311" s="645"/>
      <c r="E311" s="685"/>
    </row>
    <row r="312" spans="2:5" s="103" customFormat="1">
      <c r="B312" s="730" t="s">
        <v>1146</v>
      </c>
      <c r="C312" s="731"/>
      <c r="D312" s="645"/>
      <c r="E312" s="685"/>
    </row>
    <row r="313" spans="2:5" s="103" customFormat="1">
      <c r="B313" s="730" t="s">
        <v>1147</v>
      </c>
      <c r="C313" s="731"/>
      <c r="D313" s="645"/>
      <c r="E313" s="685"/>
    </row>
    <row r="314" spans="2:5" s="103" customFormat="1">
      <c r="B314" s="730" t="s">
        <v>212</v>
      </c>
      <c r="C314" s="731"/>
      <c r="D314" s="653"/>
      <c r="E314" s="744"/>
    </row>
    <row r="315" spans="2:5" s="103" customFormat="1">
      <c r="B315" s="735" t="s">
        <v>486</v>
      </c>
      <c r="C315" s="655">
        <f>SUM(C311:C314)</f>
        <v>0</v>
      </c>
      <c r="D315" s="651"/>
      <c r="E315" s="651"/>
    </row>
    <row r="316" spans="2:5" s="103" customFormat="1">
      <c r="B316" s="736" t="s">
        <v>1148</v>
      </c>
      <c r="C316" s="655">
        <f>C315+C309</f>
        <v>0</v>
      </c>
      <c r="D316" s="651"/>
      <c r="E316" s="651"/>
    </row>
    <row r="317" spans="2:5" s="103" customFormat="1">
      <c r="C317" s="636"/>
      <c r="D317" s="636"/>
      <c r="E317" s="636"/>
    </row>
    <row r="321" spans="1:5">
      <c r="A321" s="584" t="s">
        <v>852</v>
      </c>
      <c r="C321" s="636" t="s">
        <v>853</v>
      </c>
      <c r="E321" s="636" t="s">
        <v>854</v>
      </c>
    </row>
  </sheetData>
  <mergeCells count="1">
    <mergeCell ref="B24:E24"/>
  </mergeCells>
  <pageMargins left="0.7" right="0.7" top="0.75" bottom="0.75" header="0.3" footer="0.3"/>
  <pageSetup paperSize="9" scale="64" orientation="portrait" copies="2" r:id="rId1"/>
  <headerFooter>
    <oddFooter>Page &amp;P</oddFooter>
  </headerFooter>
  <rowBreaks count="1" manualBreakCount="1">
    <brk id="67"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92"/>
  <sheetViews>
    <sheetView showGridLines="0" view="pageBreakPreview" zoomScaleSheetLayoutView="100" workbookViewId="0">
      <selection activeCell="G80" sqref="G80"/>
    </sheetView>
  </sheetViews>
  <sheetFormatPr defaultRowHeight="15.75"/>
  <cols>
    <col min="1" max="1" width="3.28515625" style="103" customWidth="1"/>
    <col min="2" max="2" width="36.28515625" style="103" customWidth="1"/>
    <col min="3" max="3" width="12.5703125" style="103" customWidth="1"/>
    <col min="4" max="4" width="14.28515625" style="103" customWidth="1"/>
    <col min="5" max="5" width="16.28515625" style="103" customWidth="1"/>
    <col min="6" max="6" width="15.5703125" style="103" customWidth="1"/>
    <col min="7" max="7" width="14.28515625" style="103" customWidth="1"/>
    <col min="8" max="8" width="14.7109375" style="103" customWidth="1"/>
    <col min="9" max="9" width="3.7109375" style="103" customWidth="1"/>
    <col min="10" max="16384" width="9.140625" style="103"/>
  </cols>
  <sheetData>
    <row r="1" spans="1:32">
      <c r="A1" s="78" t="str">
        <f>'Disclosure 36'!A1</f>
        <v>STC of India Limited</v>
      </c>
    </row>
    <row r="2" spans="1:32">
      <c r="A2" s="212" t="str">
        <f>'Disclosure 36'!A2</f>
        <v xml:space="preserve">Branch/Division :  </v>
      </c>
    </row>
    <row r="3" spans="1:32">
      <c r="A3" s="212" t="str">
        <f>'Disclosure 36'!A3</f>
        <v>Notes to Accounts for the year ended March 31, 2023</v>
      </c>
    </row>
    <row r="5" spans="1:32" s="749" customFormat="1">
      <c r="A5" s="805">
        <v>36</v>
      </c>
      <c r="B5" s="747" t="s">
        <v>351</v>
      </c>
      <c r="J5" s="28"/>
      <c r="K5" s="28"/>
      <c r="L5" s="28"/>
      <c r="M5" s="28"/>
      <c r="N5" s="28"/>
      <c r="O5" s="28"/>
      <c r="P5" s="28"/>
      <c r="Q5" s="28"/>
      <c r="R5" s="28"/>
      <c r="S5" s="28"/>
      <c r="T5" s="28"/>
      <c r="U5" s="28"/>
      <c r="V5" s="28"/>
      <c r="W5" s="28"/>
      <c r="X5" s="28"/>
      <c r="Y5" s="28"/>
      <c r="Z5" s="28"/>
      <c r="AA5" s="28"/>
      <c r="AB5" s="28"/>
      <c r="AC5" s="28"/>
      <c r="AD5" s="28"/>
      <c r="AE5" s="28"/>
      <c r="AF5" s="28"/>
    </row>
    <row r="6" spans="1:32" s="749" customFormat="1" ht="34.5" customHeight="1">
      <c r="B6" s="1041" t="s">
        <v>0</v>
      </c>
      <c r="C6" s="1042"/>
      <c r="D6" s="1043"/>
      <c r="E6" s="1047" t="s">
        <v>1435</v>
      </c>
      <c r="F6" s="1043"/>
      <c r="G6" s="1047" t="s">
        <v>1400</v>
      </c>
      <c r="H6" s="1043"/>
      <c r="J6" s="28"/>
      <c r="K6" s="28"/>
      <c r="L6" s="28"/>
      <c r="M6" s="28"/>
      <c r="N6" s="28"/>
      <c r="O6" s="28"/>
      <c r="P6" s="28"/>
      <c r="Q6" s="28"/>
      <c r="R6" s="28"/>
      <c r="S6" s="28"/>
      <c r="T6" s="28"/>
      <c r="U6" s="28"/>
      <c r="V6" s="28"/>
      <c r="W6" s="28"/>
      <c r="X6" s="28"/>
      <c r="Y6" s="28"/>
      <c r="Z6" s="28"/>
      <c r="AA6" s="28"/>
      <c r="AB6" s="28"/>
      <c r="AC6" s="28"/>
      <c r="AD6" s="28"/>
      <c r="AE6" s="28"/>
      <c r="AF6" s="28"/>
    </row>
    <row r="7" spans="1:32" s="749" customFormat="1" ht="15.75" customHeight="1">
      <c r="B7" s="1027" t="s">
        <v>57</v>
      </c>
      <c r="C7" s="1028"/>
      <c r="D7" s="1029"/>
      <c r="E7" s="1039"/>
      <c r="F7" s="1029"/>
      <c r="G7" s="1048"/>
      <c r="H7" s="1049"/>
      <c r="J7" s="28"/>
      <c r="K7" s="28"/>
      <c r="L7" s="28"/>
      <c r="M7" s="28"/>
      <c r="N7" s="28"/>
      <c r="O7" s="28"/>
      <c r="P7" s="28"/>
      <c r="Q7" s="28"/>
      <c r="R7" s="28"/>
      <c r="S7" s="28"/>
      <c r="T7" s="28"/>
      <c r="U7" s="28"/>
      <c r="V7" s="28"/>
      <c r="W7" s="28"/>
      <c r="X7" s="28"/>
      <c r="Y7" s="28"/>
      <c r="Z7" s="28"/>
      <c r="AA7" s="28"/>
      <c r="AB7" s="28"/>
      <c r="AC7" s="28"/>
      <c r="AD7" s="28"/>
      <c r="AE7" s="28"/>
      <c r="AF7" s="28"/>
    </row>
    <row r="8" spans="1:32" s="775" customFormat="1" ht="15.75" customHeight="1">
      <c r="B8" s="765"/>
      <c r="C8" s="789"/>
      <c r="D8" s="840"/>
      <c r="E8" s="839"/>
      <c r="F8" s="840"/>
      <c r="G8" s="841"/>
      <c r="H8" s="842"/>
      <c r="J8" s="28"/>
      <c r="K8" s="28"/>
      <c r="L8" s="28"/>
      <c r="M8" s="28"/>
      <c r="N8" s="28"/>
      <c r="O8" s="28"/>
      <c r="P8" s="28"/>
      <c r="Q8" s="28"/>
      <c r="R8" s="28"/>
      <c r="S8" s="28"/>
      <c r="T8" s="28"/>
      <c r="U8" s="28"/>
      <c r="V8" s="28"/>
      <c r="W8" s="28"/>
      <c r="X8" s="28"/>
      <c r="Y8" s="28"/>
      <c r="Z8" s="28"/>
      <c r="AA8" s="28"/>
      <c r="AB8" s="28"/>
      <c r="AC8" s="28"/>
      <c r="AD8" s="28"/>
      <c r="AE8" s="28"/>
      <c r="AF8" s="28"/>
    </row>
    <row r="9" spans="1:32" s="775" customFormat="1" ht="15.75" customHeight="1">
      <c r="B9" s="765"/>
      <c r="C9" s="789"/>
      <c r="D9" s="840"/>
      <c r="E9" s="839"/>
      <c r="F9" s="840"/>
      <c r="G9" s="841"/>
      <c r="H9" s="842"/>
      <c r="J9" s="28"/>
      <c r="K9" s="28"/>
      <c r="L9" s="28"/>
      <c r="M9" s="28"/>
      <c r="N9" s="28"/>
      <c r="O9" s="28"/>
      <c r="P9" s="28"/>
      <c r="Q9" s="28"/>
      <c r="R9" s="28"/>
      <c r="S9" s="28"/>
      <c r="T9" s="28"/>
      <c r="U9" s="28"/>
      <c r="V9" s="28"/>
      <c r="W9" s="28"/>
      <c r="X9" s="28"/>
      <c r="Y9" s="28"/>
      <c r="Z9" s="28"/>
      <c r="AA9" s="28"/>
      <c r="AB9" s="28"/>
      <c r="AC9" s="28"/>
      <c r="AD9" s="28"/>
      <c r="AE9" s="28"/>
      <c r="AF9" s="28"/>
    </row>
    <row r="10" spans="1:32" s="749" customFormat="1">
      <c r="B10" s="1030"/>
      <c r="C10" s="1031"/>
      <c r="D10" s="1032"/>
      <c r="E10" s="1039"/>
      <c r="F10" s="1029"/>
      <c r="G10" s="1039"/>
      <c r="H10" s="1040"/>
      <c r="J10" s="28"/>
      <c r="K10" s="28"/>
      <c r="L10" s="28"/>
      <c r="M10" s="28"/>
      <c r="N10" s="28"/>
      <c r="O10" s="28"/>
      <c r="P10" s="28"/>
      <c r="Q10" s="28"/>
      <c r="R10" s="28"/>
      <c r="S10" s="28"/>
      <c r="T10" s="28"/>
      <c r="U10" s="28"/>
      <c r="V10" s="28"/>
      <c r="W10" s="28"/>
      <c r="X10" s="28"/>
      <c r="Y10" s="28"/>
      <c r="Z10" s="28"/>
      <c r="AA10" s="28"/>
      <c r="AB10" s="28"/>
      <c r="AC10" s="28"/>
      <c r="AD10" s="28"/>
      <c r="AE10" s="28"/>
      <c r="AF10" s="28"/>
    </row>
    <row r="11" spans="1:32" s="749" customFormat="1" ht="15.75" customHeight="1">
      <c r="B11" s="1027" t="s">
        <v>58</v>
      </c>
      <c r="C11" s="1028"/>
      <c r="D11" s="1029"/>
      <c r="E11" s="1039"/>
      <c r="F11" s="1029"/>
      <c r="G11" s="1039"/>
      <c r="H11" s="1040"/>
      <c r="J11" s="28"/>
      <c r="K11" s="28"/>
      <c r="L11" s="28"/>
      <c r="M11" s="28"/>
      <c r="N11" s="28"/>
      <c r="O11" s="28"/>
      <c r="P11" s="28"/>
      <c r="Q11" s="28"/>
      <c r="R11" s="28"/>
      <c r="S11" s="28"/>
      <c r="T11" s="28"/>
      <c r="U11" s="28"/>
      <c r="V11" s="28"/>
      <c r="W11" s="28"/>
      <c r="X11" s="28"/>
      <c r="Y11" s="28"/>
      <c r="Z11" s="28"/>
      <c r="AA11" s="28"/>
      <c r="AB11" s="28"/>
      <c r="AC11" s="28"/>
      <c r="AD11" s="28"/>
      <c r="AE11" s="28"/>
      <c r="AF11" s="28"/>
    </row>
    <row r="12" spans="1:32" s="775" customFormat="1" ht="15.75" customHeight="1">
      <c r="B12" s="765"/>
      <c r="C12" s="789"/>
      <c r="D12" s="840"/>
      <c r="E12" s="839"/>
      <c r="F12" s="840"/>
      <c r="G12" s="839"/>
      <c r="H12" s="766"/>
      <c r="J12" s="28"/>
      <c r="K12" s="28"/>
      <c r="L12" s="28"/>
      <c r="M12" s="28"/>
      <c r="N12" s="28"/>
      <c r="O12" s="28"/>
      <c r="P12" s="28"/>
      <c r="Q12" s="28"/>
      <c r="R12" s="28"/>
      <c r="S12" s="28"/>
      <c r="T12" s="28"/>
      <c r="U12" s="28"/>
      <c r="V12" s="28"/>
      <c r="W12" s="28"/>
      <c r="X12" s="28"/>
      <c r="Y12" s="28"/>
      <c r="Z12" s="28"/>
      <c r="AA12" s="28"/>
      <c r="AB12" s="28"/>
      <c r="AC12" s="28"/>
      <c r="AD12" s="28"/>
      <c r="AE12" s="28"/>
      <c r="AF12" s="28"/>
    </row>
    <row r="13" spans="1:32" s="775" customFormat="1" ht="15.75" customHeight="1">
      <c r="B13" s="765"/>
      <c r="C13" s="789"/>
      <c r="D13" s="840"/>
      <c r="E13" s="839"/>
      <c r="F13" s="840"/>
      <c r="G13" s="839"/>
      <c r="H13" s="766"/>
      <c r="J13" s="28"/>
      <c r="K13" s="28"/>
      <c r="L13" s="28"/>
      <c r="M13" s="28"/>
      <c r="N13" s="28"/>
      <c r="O13" s="28"/>
      <c r="P13" s="28"/>
      <c r="Q13" s="28"/>
      <c r="R13" s="28"/>
      <c r="S13" s="28"/>
      <c r="T13" s="28"/>
      <c r="U13" s="28"/>
      <c r="V13" s="28"/>
      <c r="W13" s="28"/>
      <c r="X13" s="28"/>
      <c r="Y13" s="28"/>
      <c r="Z13" s="28"/>
      <c r="AA13" s="28"/>
      <c r="AB13" s="28"/>
      <c r="AC13" s="28"/>
      <c r="AD13" s="28"/>
      <c r="AE13" s="28"/>
      <c r="AF13" s="28"/>
    </row>
    <row r="14" spans="1:32" s="749" customFormat="1">
      <c r="B14" s="1030"/>
      <c r="C14" s="1031"/>
      <c r="D14" s="1032"/>
      <c r="E14" s="1039"/>
      <c r="F14" s="1029"/>
      <c r="G14" s="1039"/>
      <c r="H14" s="1040"/>
      <c r="J14" s="28"/>
      <c r="K14" s="28"/>
      <c r="L14" s="28"/>
      <c r="M14" s="28"/>
      <c r="N14" s="28"/>
      <c r="O14" s="28"/>
      <c r="P14" s="28"/>
      <c r="Q14" s="28"/>
      <c r="R14" s="28"/>
      <c r="S14" s="28"/>
      <c r="T14" s="28"/>
      <c r="U14" s="28"/>
      <c r="V14" s="28"/>
      <c r="W14" s="28"/>
      <c r="X14" s="28"/>
      <c r="Y14" s="28"/>
      <c r="Z14" s="28"/>
      <c r="AA14" s="28"/>
      <c r="AB14" s="28"/>
      <c r="AC14" s="28"/>
      <c r="AD14" s="28"/>
      <c r="AE14" s="28"/>
      <c r="AF14" s="28"/>
    </row>
    <row r="15" spans="1:32" s="749" customFormat="1" ht="18.75" customHeight="1">
      <c r="B15" s="1036" t="s">
        <v>203</v>
      </c>
      <c r="C15" s="1037"/>
      <c r="D15" s="1038"/>
      <c r="E15" s="1039"/>
      <c r="F15" s="1029"/>
      <c r="G15" s="1039"/>
      <c r="H15" s="1040"/>
      <c r="J15" s="28"/>
      <c r="K15" s="28"/>
      <c r="L15" s="28"/>
      <c r="M15" s="28"/>
      <c r="N15" s="28"/>
      <c r="O15" s="28"/>
      <c r="P15" s="28"/>
      <c r="Q15" s="28"/>
      <c r="R15" s="28"/>
      <c r="S15" s="28"/>
      <c r="T15" s="28"/>
      <c r="U15" s="28"/>
      <c r="V15" s="28"/>
      <c r="W15" s="28"/>
      <c r="X15" s="28"/>
      <c r="Y15" s="28"/>
      <c r="Z15" s="28"/>
      <c r="AA15" s="28"/>
      <c r="AB15" s="28"/>
      <c r="AC15" s="28"/>
      <c r="AD15" s="28"/>
      <c r="AE15" s="28"/>
      <c r="AF15" s="28"/>
    </row>
    <row r="16" spans="1:32" s="749" customFormat="1">
      <c r="J16" s="28"/>
      <c r="K16" s="28"/>
      <c r="L16" s="28"/>
      <c r="M16" s="28"/>
      <c r="N16" s="28"/>
      <c r="O16" s="28"/>
      <c r="P16" s="28"/>
      <c r="Q16" s="28"/>
      <c r="R16" s="28"/>
      <c r="S16" s="28"/>
      <c r="T16" s="28"/>
      <c r="U16" s="28"/>
      <c r="V16" s="28"/>
      <c r="W16" s="28"/>
      <c r="X16" s="28"/>
      <c r="Y16" s="28"/>
      <c r="Z16" s="28"/>
      <c r="AA16" s="28"/>
      <c r="AB16" s="28"/>
      <c r="AC16" s="28"/>
      <c r="AD16" s="28"/>
      <c r="AE16" s="28"/>
      <c r="AF16" s="28"/>
    </row>
    <row r="17" spans="1:32" s="749" customFormat="1" ht="16.5" thickBot="1">
      <c r="A17" s="805">
        <f>A5+1</f>
        <v>37</v>
      </c>
      <c r="B17" s="747" t="s">
        <v>352</v>
      </c>
      <c r="J17" s="28"/>
      <c r="K17" s="28"/>
      <c r="L17" s="28"/>
      <c r="M17" s="28"/>
      <c r="N17" s="28"/>
      <c r="O17" s="28"/>
      <c r="P17" s="28"/>
      <c r="Q17" s="28"/>
      <c r="R17" s="28"/>
      <c r="S17" s="28"/>
      <c r="T17" s="28"/>
      <c r="U17" s="28"/>
      <c r="V17" s="28"/>
      <c r="W17" s="28"/>
      <c r="X17" s="28"/>
      <c r="Y17" s="28"/>
      <c r="Z17" s="28"/>
      <c r="AA17" s="28"/>
      <c r="AB17" s="28"/>
      <c r="AC17" s="28"/>
      <c r="AD17" s="28"/>
      <c r="AE17" s="28"/>
      <c r="AF17" s="28"/>
    </row>
    <row r="18" spans="1:32" s="749" customFormat="1" ht="16.5" customHeight="1">
      <c r="B18" s="1006" t="s">
        <v>0</v>
      </c>
      <c r="C18" s="973" t="s">
        <v>1435</v>
      </c>
      <c r="D18" s="974"/>
      <c r="E18" s="966"/>
      <c r="F18" s="973" t="s">
        <v>1400</v>
      </c>
      <c r="G18" s="974"/>
      <c r="H18" s="966"/>
      <c r="J18" s="28"/>
      <c r="K18" s="28"/>
      <c r="L18" s="28"/>
      <c r="M18" s="28"/>
      <c r="N18" s="28"/>
      <c r="O18" s="28"/>
      <c r="P18" s="28"/>
      <c r="Q18" s="28"/>
      <c r="R18" s="28"/>
      <c r="S18" s="28"/>
      <c r="T18" s="28"/>
      <c r="U18" s="28"/>
      <c r="V18" s="28"/>
      <c r="W18" s="28"/>
      <c r="X18" s="28"/>
      <c r="Y18" s="28"/>
      <c r="Z18" s="28"/>
      <c r="AA18" s="28"/>
      <c r="AB18" s="28"/>
      <c r="AC18" s="28"/>
      <c r="AD18" s="28"/>
      <c r="AE18" s="28"/>
      <c r="AF18" s="28"/>
    </row>
    <row r="19" spans="1:32" s="749" customFormat="1" ht="63">
      <c r="B19" s="1007"/>
      <c r="C19" s="782" t="s">
        <v>1192</v>
      </c>
      <c r="D19" s="751" t="s">
        <v>205</v>
      </c>
      <c r="E19" s="751" t="s">
        <v>206</v>
      </c>
      <c r="F19" s="782" t="s">
        <v>1192</v>
      </c>
      <c r="G19" s="782" t="s">
        <v>205</v>
      </c>
      <c r="H19" s="782" t="s">
        <v>206</v>
      </c>
      <c r="J19" s="28"/>
      <c r="K19" s="28"/>
      <c r="L19" s="28"/>
      <c r="M19" s="28"/>
      <c r="N19" s="28"/>
      <c r="O19" s="28"/>
      <c r="P19" s="28"/>
      <c r="Q19" s="28"/>
      <c r="R19" s="28"/>
      <c r="S19" s="28"/>
      <c r="T19" s="28"/>
      <c r="U19" s="28"/>
      <c r="V19" s="28"/>
      <c r="W19" s="28"/>
      <c r="X19" s="28"/>
      <c r="Y19" s="28"/>
      <c r="Z19" s="28"/>
      <c r="AA19" s="28"/>
      <c r="AB19" s="28"/>
      <c r="AC19" s="28"/>
      <c r="AD19" s="28"/>
      <c r="AE19" s="28"/>
      <c r="AF19" s="28"/>
    </row>
    <row r="20" spans="1:32" s="749" customFormat="1">
      <c r="B20" s="807" t="s">
        <v>1194</v>
      </c>
      <c r="C20" s="755"/>
      <c r="D20" s="755"/>
      <c r="E20" s="755"/>
      <c r="F20" s="790"/>
      <c r="G20" s="790"/>
      <c r="H20" s="790"/>
      <c r="J20" s="28"/>
      <c r="K20" s="28"/>
      <c r="L20" s="28"/>
      <c r="M20" s="28"/>
      <c r="N20" s="28"/>
      <c r="O20" s="28"/>
      <c r="P20" s="28"/>
      <c r="Q20" s="28"/>
      <c r="R20" s="28"/>
      <c r="S20" s="28"/>
      <c r="T20" s="28"/>
      <c r="U20" s="28"/>
      <c r="V20" s="28"/>
      <c r="W20" s="28"/>
      <c r="X20" s="28"/>
      <c r="Y20" s="28"/>
      <c r="Z20" s="28"/>
      <c r="AA20" s="28"/>
      <c r="AB20" s="28"/>
      <c r="AC20" s="28"/>
      <c r="AD20" s="28"/>
      <c r="AE20" s="28"/>
      <c r="AF20" s="28"/>
    </row>
    <row r="21" spans="1:32" s="749" customFormat="1">
      <c r="B21" s="758"/>
      <c r="C21" s="755"/>
      <c r="D21" s="755"/>
      <c r="E21" s="755"/>
      <c r="F21" s="790"/>
      <c r="G21" s="790"/>
      <c r="H21" s="790"/>
      <c r="J21" s="28"/>
      <c r="K21" s="28"/>
      <c r="L21" s="28"/>
      <c r="M21" s="28"/>
      <c r="N21" s="28"/>
      <c r="O21" s="28"/>
      <c r="P21" s="28"/>
      <c r="Q21" s="28"/>
      <c r="R21" s="28"/>
      <c r="S21" s="28"/>
      <c r="T21" s="28"/>
      <c r="U21" s="28"/>
      <c r="V21" s="28"/>
      <c r="W21" s="28"/>
      <c r="X21" s="28"/>
      <c r="Y21" s="28"/>
      <c r="Z21" s="28"/>
      <c r="AA21" s="28"/>
      <c r="AB21" s="28"/>
      <c r="AC21" s="28"/>
      <c r="AD21" s="28"/>
      <c r="AE21" s="28"/>
      <c r="AF21" s="28"/>
    </row>
    <row r="22" spans="1:32" s="749" customFormat="1">
      <c r="B22" s="758"/>
      <c r="C22" s="755"/>
      <c r="D22" s="755"/>
      <c r="E22" s="755"/>
      <c r="F22" s="790"/>
      <c r="G22" s="790"/>
      <c r="H22" s="790"/>
      <c r="J22" s="28"/>
      <c r="K22" s="28"/>
      <c r="L22" s="28"/>
      <c r="M22" s="28"/>
      <c r="N22" s="28"/>
      <c r="O22" s="28"/>
      <c r="P22" s="28"/>
      <c r="Q22" s="28"/>
      <c r="R22" s="28"/>
      <c r="S22" s="28"/>
      <c r="T22" s="28"/>
      <c r="U22" s="28"/>
      <c r="V22" s="28"/>
      <c r="W22" s="28"/>
      <c r="X22" s="28"/>
      <c r="Y22" s="28"/>
      <c r="Z22" s="28"/>
      <c r="AA22" s="28"/>
      <c r="AB22" s="28"/>
      <c r="AC22" s="28"/>
      <c r="AD22" s="28"/>
      <c r="AE22" s="28"/>
      <c r="AF22" s="28"/>
    </row>
    <row r="23" spans="1:32" s="775" customFormat="1">
      <c r="B23" s="810" t="s">
        <v>1196</v>
      </c>
      <c r="C23" s="809"/>
      <c r="D23" s="809"/>
      <c r="E23" s="809"/>
      <c r="F23" s="809"/>
      <c r="G23" s="809"/>
      <c r="H23" s="809"/>
      <c r="J23" s="28"/>
      <c r="K23" s="28"/>
      <c r="L23" s="28"/>
      <c r="M23" s="28"/>
      <c r="N23" s="28"/>
      <c r="O23" s="28"/>
      <c r="P23" s="28"/>
      <c r="Q23" s="28"/>
      <c r="R23" s="28"/>
      <c r="S23" s="28"/>
      <c r="T23" s="28"/>
      <c r="U23" s="28"/>
      <c r="V23" s="28"/>
      <c r="W23" s="28"/>
      <c r="X23" s="28"/>
      <c r="Y23" s="28"/>
      <c r="Z23" s="28"/>
      <c r="AA23" s="28"/>
      <c r="AB23" s="28"/>
      <c r="AC23" s="28"/>
      <c r="AD23" s="28"/>
      <c r="AE23" s="28"/>
      <c r="AF23" s="28"/>
    </row>
    <row r="24" spans="1:32" s="775" customFormat="1">
      <c r="B24" s="807" t="s">
        <v>1195</v>
      </c>
      <c r="C24" s="809"/>
      <c r="D24" s="809"/>
      <c r="E24" s="809"/>
      <c r="F24" s="809"/>
      <c r="G24" s="809"/>
      <c r="H24" s="809"/>
      <c r="J24" s="28"/>
      <c r="K24" s="28"/>
      <c r="L24" s="28"/>
      <c r="M24" s="28"/>
      <c r="N24" s="28"/>
      <c r="O24" s="28"/>
      <c r="P24" s="28"/>
      <c r="Q24" s="28"/>
      <c r="R24" s="28"/>
      <c r="S24" s="28"/>
      <c r="T24" s="28"/>
      <c r="U24" s="28"/>
      <c r="V24" s="28"/>
      <c r="W24" s="28"/>
      <c r="X24" s="28"/>
      <c r="Y24" s="28"/>
      <c r="Z24" s="28"/>
      <c r="AA24" s="28"/>
      <c r="AB24" s="28"/>
      <c r="AC24" s="28"/>
      <c r="AD24" s="28"/>
      <c r="AE24" s="28"/>
      <c r="AF24" s="28"/>
    </row>
    <row r="25" spans="1:32" s="775" customFormat="1">
      <c r="B25" s="808"/>
      <c r="C25" s="809"/>
      <c r="D25" s="809"/>
      <c r="E25" s="809"/>
      <c r="F25" s="809"/>
      <c r="G25" s="809"/>
      <c r="H25" s="809"/>
      <c r="J25" s="28"/>
      <c r="K25" s="28"/>
      <c r="L25" s="28"/>
      <c r="M25" s="28"/>
      <c r="N25" s="28"/>
      <c r="O25" s="28"/>
      <c r="P25" s="28"/>
      <c r="Q25" s="28"/>
      <c r="R25" s="28"/>
      <c r="S25" s="28"/>
      <c r="T25" s="28"/>
      <c r="U25" s="28"/>
      <c r="V25" s="28"/>
      <c r="W25" s="28"/>
      <c r="X25" s="28"/>
      <c r="Y25" s="28"/>
      <c r="Z25" s="28"/>
      <c r="AA25" s="28"/>
      <c r="AB25" s="28"/>
      <c r="AC25" s="28"/>
      <c r="AD25" s="28"/>
      <c r="AE25" s="28"/>
      <c r="AF25" s="28"/>
    </row>
    <row r="26" spans="1:32" s="775" customFormat="1">
      <c r="B26" s="808"/>
      <c r="C26" s="809"/>
      <c r="D26" s="809"/>
      <c r="E26" s="809"/>
      <c r="F26" s="809"/>
      <c r="G26" s="809"/>
      <c r="H26" s="809"/>
      <c r="J26" s="28"/>
      <c r="K26" s="28"/>
      <c r="L26" s="28"/>
      <c r="M26" s="28"/>
      <c r="N26" s="28"/>
      <c r="O26" s="28"/>
      <c r="P26" s="28"/>
      <c r="Q26" s="28"/>
      <c r="R26" s="28"/>
      <c r="S26" s="28"/>
      <c r="T26" s="28"/>
      <c r="U26" s="28"/>
      <c r="V26" s="28"/>
      <c r="W26" s="28"/>
      <c r="X26" s="28"/>
      <c r="Y26" s="28"/>
      <c r="Z26" s="28"/>
      <c r="AA26" s="28"/>
      <c r="AB26" s="28"/>
      <c r="AC26" s="28"/>
      <c r="AD26" s="28"/>
      <c r="AE26" s="28"/>
      <c r="AF26" s="28"/>
    </row>
    <row r="27" spans="1:32" s="749" customFormat="1">
      <c r="B27" s="258" t="s">
        <v>1197</v>
      </c>
      <c r="C27" s="790"/>
      <c r="D27" s="790"/>
      <c r="E27" s="790"/>
      <c r="F27" s="790"/>
      <c r="G27" s="790"/>
      <c r="H27" s="790"/>
      <c r="J27" s="28"/>
      <c r="K27" s="28"/>
      <c r="L27" s="28"/>
      <c r="M27" s="28"/>
      <c r="N27" s="28"/>
      <c r="O27" s="28"/>
      <c r="P27" s="28"/>
      <c r="Q27" s="28"/>
      <c r="R27" s="28"/>
      <c r="S27" s="28"/>
      <c r="T27" s="28"/>
      <c r="U27" s="28"/>
      <c r="V27" s="28"/>
      <c r="W27" s="28"/>
      <c r="X27" s="28"/>
      <c r="Y27" s="28"/>
      <c r="Z27" s="28"/>
      <c r="AA27" s="28"/>
      <c r="AB27" s="28"/>
      <c r="AC27" s="28"/>
      <c r="AD27" s="28"/>
      <c r="AE27" s="28"/>
      <c r="AF27" s="28"/>
    </row>
    <row r="28" spans="1:32" customFormat="1">
      <c r="B28" s="28"/>
      <c r="C28" s="3"/>
      <c r="D28" s="3"/>
      <c r="E28" s="3"/>
    </row>
    <row r="29" spans="1:32">
      <c r="A29" s="811">
        <f>A17+1</f>
        <v>38</v>
      </c>
      <c r="B29" s="812" t="s">
        <v>13</v>
      </c>
    </row>
    <row r="30" spans="1:32">
      <c r="B30" s="1008" t="s">
        <v>413</v>
      </c>
      <c r="C30" s="1008"/>
      <c r="D30" s="1008"/>
      <c r="E30" s="1008"/>
      <c r="F30" s="1008"/>
      <c r="G30" s="1008"/>
      <c r="H30" s="1008"/>
    </row>
    <row r="31" spans="1:32">
      <c r="H31" s="748" t="s">
        <v>412</v>
      </c>
    </row>
    <row r="32" spans="1:32" ht="15.75" customHeight="1">
      <c r="B32" s="1044" t="s">
        <v>0</v>
      </c>
      <c r="C32" s="1045"/>
      <c r="D32" s="1045"/>
      <c r="E32" s="1045"/>
      <c r="F32" s="1046"/>
      <c r="G32" s="753" t="s">
        <v>1445</v>
      </c>
      <c r="H32" s="786" t="s">
        <v>1426</v>
      </c>
    </row>
    <row r="33" spans="1:8" ht="15.75" customHeight="1">
      <c r="B33" s="1013" t="s">
        <v>377</v>
      </c>
      <c r="C33" s="1014"/>
      <c r="D33" s="1014"/>
      <c r="E33" s="1014"/>
      <c r="F33" s="1015"/>
      <c r="G33" s="754"/>
      <c r="H33" s="105"/>
    </row>
    <row r="34" spans="1:8">
      <c r="B34" s="1013" t="s">
        <v>378</v>
      </c>
      <c r="C34" s="1014"/>
      <c r="D34" s="1014"/>
      <c r="E34" s="1014"/>
      <c r="F34" s="1015"/>
      <c r="G34" s="754"/>
      <c r="H34" s="105"/>
    </row>
    <row r="35" spans="1:8">
      <c r="B35" s="1013" t="s">
        <v>379</v>
      </c>
      <c r="C35" s="1014"/>
      <c r="D35" s="1014"/>
      <c r="E35" s="1014"/>
      <c r="F35" s="1015"/>
      <c r="G35" s="754"/>
      <c r="H35" s="105"/>
    </row>
    <row r="36" spans="1:8">
      <c r="B36" s="1013" t="s">
        <v>380</v>
      </c>
      <c r="C36" s="1014"/>
      <c r="D36" s="1014"/>
      <c r="E36" s="1014"/>
      <c r="F36" s="1015"/>
      <c r="G36" s="754"/>
      <c r="H36" s="105"/>
    </row>
    <row r="37" spans="1:8" ht="15.75" customHeight="1">
      <c r="B37" s="1013" t="s">
        <v>381</v>
      </c>
      <c r="C37" s="1014"/>
      <c r="D37" s="1014"/>
      <c r="E37" s="1014"/>
      <c r="F37" s="1015"/>
      <c r="G37" s="754"/>
      <c r="H37" s="105"/>
    </row>
    <row r="38" spans="1:8">
      <c r="B38" s="1013" t="s">
        <v>382</v>
      </c>
      <c r="C38" s="1014"/>
      <c r="D38" s="1014"/>
      <c r="E38" s="1014"/>
      <c r="F38" s="1015"/>
      <c r="G38" s="754"/>
      <c r="H38" s="105"/>
    </row>
    <row r="39" spans="1:8" ht="33" customHeight="1">
      <c r="B39" s="1009" t="s">
        <v>1193</v>
      </c>
      <c r="C39" s="1010"/>
      <c r="D39" s="1010"/>
      <c r="E39" s="1010"/>
      <c r="F39" s="1010"/>
      <c r="G39" s="1010"/>
      <c r="H39" s="1011"/>
    </row>
    <row r="41" spans="1:8" s="749" customFormat="1">
      <c r="A41" s="806">
        <f>A29+1</f>
        <v>39</v>
      </c>
      <c r="B41" s="1012" t="s">
        <v>317</v>
      </c>
      <c r="C41" s="1012"/>
      <c r="D41" s="1012"/>
      <c r="E41" s="1012"/>
      <c r="F41" s="1012"/>
      <c r="G41" s="1012"/>
      <c r="H41" s="1012"/>
    </row>
    <row r="42" spans="1:8" s="749" customFormat="1"/>
    <row r="43" spans="1:8" s="749" customFormat="1">
      <c r="A43" s="747" t="s">
        <v>337</v>
      </c>
      <c r="B43" s="747" t="s">
        <v>212</v>
      </c>
      <c r="G43" s="1016" t="s">
        <v>431</v>
      </c>
      <c r="H43" s="1016"/>
    </row>
    <row r="44" spans="1:8" s="749" customFormat="1" ht="63">
      <c r="B44" s="760" t="s">
        <v>0</v>
      </c>
      <c r="C44" s="750" t="s">
        <v>1446</v>
      </c>
      <c r="D44" s="750" t="s">
        <v>173</v>
      </c>
      <c r="E44" s="750" t="s">
        <v>174</v>
      </c>
      <c r="F44" s="750" t="s">
        <v>175</v>
      </c>
      <c r="G44" s="750" t="s">
        <v>176</v>
      </c>
      <c r="H44" s="750" t="s">
        <v>1447</v>
      </c>
    </row>
    <row r="45" spans="1:8" s="749" customFormat="1">
      <c r="B45" s="763" t="s">
        <v>415</v>
      </c>
      <c r="C45" s="221">
        <f>H52</f>
        <v>0</v>
      </c>
      <c r="D45" s="89"/>
      <c r="E45" s="89"/>
      <c r="F45" s="89"/>
      <c r="G45" s="89"/>
      <c r="H45" s="89"/>
    </row>
    <row r="46" spans="1:8" s="749" customFormat="1">
      <c r="B46" s="764"/>
      <c r="C46" s="221">
        <f t="shared" ref="C46:C48" si="0">H53</f>
        <v>0</v>
      </c>
      <c r="D46" s="89"/>
      <c r="E46" s="89"/>
      <c r="F46" s="89"/>
      <c r="G46" s="89"/>
      <c r="H46" s="89"/>
    </row>
    <row r="47" spans="1:8" s="749" customFormat="1">
      <c r="B47" s="752"/>
      <c r="C47" s="221">
        <f t="shared" si="0"/>
        <v>0</v>
      </c>
      <c r="D47" s="755"/>
      <c r="E47" s="755"/>
      <c r="F47" s="755"/>
      <c r="G47" s="755"/>
      <c r="H47" s="755"/>
    </row>
    <row r="48" spans="1:8" s="749" customFormat="1">
      <c r="B48" s="752"/>
      <c r="C48" s="221">
        <f t="shared" si="0"/>
        <v>0</v>
      </c>
      <c r="D48" s="755"/>
      <c r="E48" s="755"/>
      <c r="F48" s="755"/>
      <c r="G48" s="755"/>
      <c r="H48" s="755"/>
    </row>
    <row r="49" spans="1:8" s="749" customFormat="1" ht="15.75" customHeight="1">
      <c r="B49" s="765" t="s">
        <v>11</v>
      </c>
      <c r="C49" s="89"/>
      <c r="D49" s="89"/>
      <c r="E49" s="89"/>
      <c r="F49" s="89"/>
      <c r="G49" s="89"/>
      <c r="H49" s="89"/>
    </row>
    <row r="50" spans="1:8" s="749" customFormat="1"/>
    <row r="51" spans="1:8" s="749" customFormat="1" ht="63">
      <c r="B51" s="760" t="s">
        <v>0</v>
      </c>
      <c r="C51" s="778" t="s">
        <v>1446</v>
      </c>
      <c r="D51" s="778" t="s">
        <v>173</v>
      </c>
      <c r="E51" s="778" t="s">
        <v>174</v>
      </c>
      <c r="F51" s="778" t="s">
        <v>175</v>
      </c>
      <c r="G51" s="778" t="s">
        <v>176</v>
      </c>
      <c r="H51" s="778" t="s">
        <v>1447</v>
      </c>
    </row>
    <row r="52" spans="1:8" s="749" customFormat="1">
      <c r="B52" s="761" t="s">
        <v>415</v>
      </c>
      <c r="C52" s="89"/>
      <c r="D52" s="89"/>
      <c r="E52" s="89"/>
      <c r="F52" s="89"/>
      <c r="G52" s="89"/>
      <c r="H52" s="89"/>
    </row>
    <row r="53" spans="1:8" s="216" customFormat="1">
      <c r="B53" s="762"/>
      <c r="C53" s="89"/>
      <c r="D53" s="89"/>
      <c r="E53" s="89"/>
      <c r="F53" s="89"/>
      <c r="G53" s="89"/>
      <c r="H53" s="89"/>
    </row>
    <row r="54" spans="1:8" s="216" customFormat="1">
      <c r="B54" s="217"/>
      <c r="C54" s="215"/>
      <c r="D54" s="215"/>
      <c r="E54" s="215"/>
      <c r="F54" s="215"/>
      <c r="G54" s="215"/>
      <c r="H54" s="215"/>
    </row>
    <row r="55" spans="1:8" s="216" customFormat="1">
      <c r="B55" s="217"/>
      <c r="C55" s="215"/>
      <c r="D55" s="215"/>
      <c r="E55" s="215"/>
      <c r="F55" s="215"/>
      <c r="G55" s="215"/>
      <c r="H55" s="215"/>
    </row>
    <row r="56" spans="1:8" s="216" customFormat="1" ht="15.75" customHeight="1">
      <c r="B56" s="759" t="s">
        <v>11</v>
      </c>
      <c r="C56" s="89"/>
      <c r="D56" s="89"/>
      <c r="E56" s="89"/>
      <c r="F56" s="89"/>
      <c r="G56" s="89"/>
      <c r="H56" s="89"/>
    </row>
    <row r="57" spans="1:8" s="216" customFormat="1" ht="15.75" customHeight="1">
      <c r="B57" s="3"/>
      <c r="C57" s="3"/>
      <c r="D57" s="3"/>
      <c r="E57" s="3"/>
      <c r="F57" s="3"/>
      <c r="G57" s="3"/>
      <c r="H57" s="3"/>
    </row>
    <row r="58" spans="1:8" s="77" customFormat="1">
      <c r="A58" s="212" t="s">
        <v>338</v>
      </c>
      <c r="B58" s="78" t="s">
        <v>213</v>
      </c>
      <c r="C58" s="80"/>
      <c r="D58" s="80"/>
      <c r="H58" s="231" t="s">
        <v>412</v>
      </c>
    </row>
    <row r="59" spans="1:8" s="77" customFormat="1">
      <c r="A59" s="4"/>
      <c r="B59" s="1033" t="s">
        <v>0</v>
      </c>
      <c r="C59" s="1034"/>
      <c r="D59" s="1034"/>
      <c r="E59" s="1034"/>
      <c r="F59" s="1035"/>
      <c r="G59" s="214" t="s">
        <v>1448</v>
      </c>
      <c r="H59" s="214" t="s">
        <v>1427</v>
      </c>
    </row>
    <row r="60" spans="1:8" s="77" customFormat="1" ht="15.75" customHeight="1">
      <c r="A60" s="4"/>
      <c r="B60" s="1021" t="s">
        <v>419</v>
      </c>
      <c r="C60" s="1022"/>
      <c r="D60" s="1022"/>
      <c r="E60" s="1022"/>
      <c r="F60" s="1023"/>
      <c r="G60" s="17"/>
      <c r="H60" s="17"/>
    </row>
    <row r="61" spans="1:8" s="77" customFormat="1" ht="15.75" customHeight="1">
      <c r="A61" s="4"/>
      <c r="B61" s="1018" t="s">
        <v>427</v>
      </c>
      <c r="C61" s="1019"/>
      <c r="D61" s="1019"/>
      <c r="E61" s="1019"/>
      <c r="F61" s="1020"/>
      <c r="G61" s="18"/>
      <c r="H61" s="18"/>
    </row>
    <row r="62" spans="1:8" s="77" customFormat="1" ht="15.75" customHeight="1">
      <c r="A62" s="4"/>
      <c r="B62" s="1018" t="s">
        <v>210</v>
      </c>
      <c r="C62" s="1019"/>
      <c r="D62" s="1019"/>
      <c r="E62" s="1019"/>
      <c r="F62" s="1020"/>
      <c r="G62" s="18"/>
      <c r="H62" s="18"/>
    </row>
    <row r="63" spans="1:8" s="77" customFormat="1" ht="15.75" customHeight="1">
      <c r="A63" s="4"/>
      <c r="B63" s="1021" t="s">
        <v>50</v>
      </c>
      <c r="C63" s="1022"/>
      <c r="D63" s="1022"/>
      <c r="E63" s="1022"/>
      <c r="F63" s="1023"/>
      <c r="G63" s="89"/>
      <c r="H63" s="89"/>
    </row>
    <row r="64" spans="1:8" s="77" customFormat="1" ht="15.75" customHeight="1">
      <c r="B64" s="1024" t="s">
        <v>11</v>
      </c>
      <c r="C64" s="1025"/>
      <c r="D64" s="1025"/>
      <c r="E64" s="1025"/>
      <c r="F64" s="1026"/>
      <c r="G64" s="99"/>
      <c r="H64" s="99"/>
    </row>
    <row r="65" spans="1:10" s="77" customFormat="1" ht="15.75" customHeight="1">
      <c r="C65" s="27"/>
      <c r="D65" s="27"/>
      <c r="E65" s="28"/>
      <c r="F65" s="28"/>
      <c r="G65" s="4"/>
      <c r="H65" s="4"/>
    </row>
    <row r="66" spans="1:10" s="77" customFormat="1" ht="15.75" customHeight="1">
      <c r="A66" s="57" t="s">
        <v>414</v>
      </c>
      <c r="B66" s="78" t="s">
        <v>318</v>
      </c>
      <c r="C66" s="27"/>
      <c r="D66" s="27"/>
      <c r="E66" s="28"/>
      <c r="F66" s="28"/>
      <c r="G66" s="4"/>
      <c r="H66" s="4"/>
    </row>
    <row r="67" spans="1:10" s="77" customFormat="1" ht="33" customHeight="1">
      <c r="B67" s="1017" t="s">
        <v>388</v>
      </c>
      <c r="C67" s="1017"/>
      <c r="D67" s="1017"/>
      <c r="E67" s="1017"/>
      <c r="F67" s="1017"/>
      <c r="G67" s="1017"/>
      <c r="H67" s="1017"/>
      <c r="I67" s="1008"/>
      <c r="J67" s="1008"/>
    </row>
    <row r="68" spans="1:10" s="77" customFormat="1">
      <c r="H68" s="231" t="s">
        <v>412</v>
      </c>
    </row>
    <row r="69" spans="1:10" s="216" customFormat="1">
      <c r="B69" s="1033" t="s">
        <v>0</v>
      </c>
      <c r="C69" s="1034"/>
      <c r="D69" s="1034"/>
      <c r="E69" s="1034"/>
      <c r="F69" s="1035"/>
      <c r="G69" s="214" t="str">
        <f>+G59</f>
        <v>31.03.2023</v>
      </c>
      <c r="H69" s="214" t="str">
        <f>+H59</f>
        <v>31.03.2022</v>
      </c>
    </row>
    <row r="70" spans="1:10" s="216" customFormat="1">
      <c r="B70" s="1021" t="s">
        <v>416</v>
      </c>
      <c r="C70" s="1022"/>
      <c r="D70" s="1022"/>
      <c r="E70" s="1022"/>
      <c r="F70" s="1023"/>
      <c r="G70" s="17"/>
      <c r="H70" s="17"/>
    </row>
    <row r="71" spans="1:10" s="216" customFormat="1">
      <c r="B71" s="1018" t="s">
        <v>417</v>
      </c>
      <c r="C71" s="1019"/>
      <c r="D71" s="1019"/>
      <c r="E71" s="1019"/>
      <c r="F71" s="1020"/>
      <c r="G71" s="18"/>
      <c r="H71" s="18"/>
    </row>
    <row r="72" spans="1:10" s="216" customFormat="1">
      <c r="B72" s="1018" t="s">
        <v>418</v>
      </c>
      <c r="C72" s="1019"/>
      <c r="D72" s="1019"/>
      <c r="E72" s="1019"/>
      <c r="F72" s="1020"/>
      <c r="G72" s="18"/>
      <c r="H72" s="18"/>
    </row>
    <row r="73" spans="1:10" s="223" customFormat="1">
      <c r="B73" s="1018" t="s">
        <v>428</v>
      </c>
      <c r="C73" s="1019"/>
      <c r="D73" s="1019"/>
      <c r="E73" s="1019"/>
      <c r="F73" s="1020"/>
      <c r="G73" s="112"/>
      <c r="H73" s="112"/>
    </row>
    <row r="74" spans="1:10" s="223" customFormat="1">
      <c r="B74" s="1050" t="s">
        <v>429</v>
      </c>
      <c r="C74" s="1051"/>
      <c r="D74" s="1051"/>
      <c r="E74" s="1051"/>
      <c r="F74" s="1052"/>
      <c r="G74" s="112"/>
      <c r="H74" s="112"/>
    </row>
    <row r="75" spans="1:10" s="775" customFormat="1">
      <c r="B75" s="767" t="s">
        <v>1198</v>
      </c>
      <c r="C75" s="768"/>
      <c r="D75" s="768"/>
      <c r="E75" s="768"/>
      <c r="F75" s="769"/>
      <c r="G75" s="112"/>
      <c r="H75" s="112"/>
    </row>
    <row r="76" spans="1:10" s="216" customFormat="1">
      <c r="B76" s="1021" t="s">
        <v>50</v>
      </c>
      <c r="C76" s="1022"/>
      <c r="D76" s="1022"/>
      <c r="E76" s="1022"/>
      <c r="F76" s="1023"/>
      <c r="G76" s="89"/>
      <c r="H76" s="89"/>
    </row>
    <row r="77" spans="1:10" s="216" customFormat="1">
      <c r="B77" s="1024" t="s">
        <v>11</v>
      </c>
      <c r="C77" s="1025"/>
      <c r="D77" s="1025"/>
      <c r="E77" s="1025"/>
      <c r="F77" s="1026"/>
      <c r="G77" s="99"/>
      <c r="H77" s="99"/>
    </row>
    <row r="78" spans="1:10" s="216" customFormat="1"/>
    <row r="79" spans="1:10" s="77" customFormat="1">
      <c r="A79" s="57">
        <f>A41+1</f>
        <v>40</v>
      </c>
      <c r="B79" s="78" t="s">
        <v>319</v>
      </c>
      <c r="H79" s="231" t="s">
        <v>431</v>
      </c>
    </row>
    <row r="80" spans="1:10" s="232" customFormat="1">
      <c r="A80" s="4"/>
      <c r="B80" s="1033" t="s">
        <v>0</v>
      </c>
      <c r="C80" s="1034"/>
      <c r="D80" s="1034"/>
      <c r="E80" s="1034"/>
      <c r="F80" s="1035"/>
      <c r="G80" s="214" t="str">
        <f>G69</f>
        <v>31.03.2023</v>
      </c>
      <c r="H80" s="214" t="str">
        <f>H69</f>
        <v>31.03.2022</v>
      </c>
    </row>
    <row r="81" spans="1:8" s="232" customFormat="1" ht="15.75" customHeight="1">
      <c r="A81" s="4"/>
      <c r="B81" s="1024" t="s">
        <v>458</v>
      </c>
      <c r="C81" s="1025"/>
      <c r="D81" s="1025"/>
      <c r="E81" s="1025"/>
      <c r="F81" s="1026"/>
      <c r="G81" s="17"/>
      <c r="H81" s="17"/>
    </row>
    <row r="82" spans="1:8" s="232" customFormat="1">
      <c r="A82" s="4"/>
      <c r="B82" s="1021" t="s">
        <v>1199</v>
      </c>
      <c r="C82" s="1022"/>
      <c r="D82" s="1022"/>
      <c r="E82" s="1022"/>
      <c r="F82" s="1023"/>
      <c r="G82" s="233"/>
      <c r="H82" s="233"/>
    </row>
    <row r="83" spans="1:8" s="232" customFormat="1">
      <c r="A83" s="4"/>
      <c r="B83" s="1021" t="s">
        <v>1200</v>
      </c>
      <c r="C83" s="1022"/>
      <c r="D83" s="1022"/>
      <c r="E83" s="1022"/>
      <c r="F83" s="1023"/>
      <c r="G83" s="233"/>
      <c r="H83" s="233"/>
    </row>
    <row r="84" spans="1:8" s="775" customFormat="1">
      <c r="A84" s="4"/>
      <c r="B84" s="1021"/>
      <c r="C84" s="1022"/>
      <c r="D84" s="1022"/>
      <c r="E84" s="1022"/>
      <c r="F84" s="1023"/>
      <c r="G84" s="233"/>
      <c r="H84" s="233"/>
    </row>
    <row r="85" spans="1:8" s="232" customFormat="1" ht="15.75" customHeight="1">
      <c r="A85" s="4"/>
      <c r="B85" s="1024" t="s">
        <v>11</v>
      </c>
      <c r="C85" s="1025"/>
      <c r="D85" s="1025"/>
      <c r="E85" s="1025"/>
      <c r="F85" s="1026"/>
      <c r="G85" s="18"/>
      <c r="H85" s="18"/>
    </row>
    <row r="86" spans="1:8" s="232" customFormat="1" ht="15.75" customHeight="1">
      <c r="A86" s="4"/>
      <c r="B86" s="1021" t="s">
        <v>459</v>
      </c>
      <c r="C86" s="1022"/>
      <c r="D86" s="1022"/>
      <c r="E86" s="1022"/>
      <c r="F86" s="1023"/>
      <c r="G86" s="18"/>
      <c r="H86" s="18"/>
    </row>
    <row r="87" spans="1:8" s="232" customFormat="1">
      <c r="A87" s="4"/>
      <c r="B87" s="1021"/>
      <c r="C87" s="1022"/>
      <c r="D87" s="1022"/>
      <c r="E87" s="1022"/>
      <c r="F87" s="1023"/>
      <c r="G87" s="112"/>
      <c r="H87" s="112"/>
    </row>
    <row r="88" spans="1:8" s="232" customFormat="1">
      <c r="A88" s="4"/>
      <c r="B88" s="1021"/>
      <c r="C88" s="1022"/>
      <c r="D88" s="1022"/>
      <c r="E88" s="1022"/>
      <c r="F88" s="1023"/>
      <c r="G88" s="112"/>
      <c r="H88" s="112"/>
    </row>
    <row r="89" spans="1:8" s="232" customFormat="1" ht="15.75" customHeight="1">
      <c r="A89" s="4"/>
      <c r="B89" s="1021"/>
      <c r="C89" s="1022"/>
      <c r="D89" s="1022"/>
      <c r="E89" s="1022"/>
      <c r="F89" s="1023"/>
      <c r="G89" s="89"/>
      <c r="H89" s="89"/>
    </row>
    <row r="90" spans="1:8" s="232" customFormat="1" ht="15.75" customHeight="1">
      <c r="B90" s="1024" t="s">
        <v>11</v>
      </c>
      <c r="C90" s="1025"/>
      <c r="D90" s="1025"/>
      <c r="E90" s="1025"/>
      <c r="F90" s="1026"/>
      <c r="G90" s="99"/>
      <c r="H90" s="99"/>
    </row>
    <row r="91" spans="1:8" s="77" customFormat="1"/>
    <row r="92" spans="1:8" s="77" customFormat="1"/>
  </sheetData>
  <mergeCells count="59">
    <mergeCell ref="B69:F69"/>
    <mergeCell ref="B70:F70"/>
    <mergeCell ref="B71:F71"/>
    <mergeCell ref="B89:F89"/>
    <mergeCell ref="B90:F90"/>
    <mergeCell ref="B84:F84"/>
    <mergeCell ref="B72:F72"/>
    <mergeCell ref="B73:F73"/>
    <mergeCell ref="B74:F74"/>
    <mergeCell ref="B76:F76"/>
    <mergeCell ref="B77:F77"/>
    <mergeCell ref="B82:F82"/>
    <mergeCell ref="B83:F83"/>
    <mergeCell ref="B85:F85"/>
    <mergeCell ref="B86:F86"/>
    <mergeCell ref="B87:F87"/>
    <mergeCell ref="B88:F88"/>
    <mergeCell ref="B6:D6"/>
    <mergeCell ref="F18:H18"/>
    <mergeCell ref="B32:F32"/>
    <mergeCell ref="B33:F33"/>
    <mergeCell ref="B34:F34"/>
    <mergeCell ref="G6:H6"/>
    <mergeCell ref="G7:H7"/>
    <mergeCell ref="G10:H10"/>
    <mergeCell ref="G11:H11"/>
    <mergeCell ref="G14:H14"/>
    <mergeCell ref="E6:F6"/>
    <mergeCell ref="E7:F7"/>
    <mergeCell ref="E10:F10"/>
    <mergeCell ref="E11:F11"/>
    <mergeCell ref="E14:F14"/>
    <mergeCell ref="B7:D7"/>
    <mergeCell ref="B10:D10"/>
    <mergeCell ref="C18:E18"/>
    <mergeCell ref="B80:F80"/>
    <mergeCell ref="B81:F81"/>
    <mergeCell ref="B30:H30"/>
    <mergeCell ref="B11:D11"/>
    <mergeCell ref="B14:D14"/>
    <mergeCell ref="B15:D15"/>
    <mergeCell ref="G15:H15"/>
    <mergeCell ref="E15:F15"/>
    <mergeCell ref="B35:F35"/>
    <mergeCell ref="B38:F38"/>
    <mergeCell ref="B59:F59"/>
    <mergeCell ref="B60:F60"/>
    <mergeCell ref="B61:F61"/>
    <mergeCell ref="B18:B19"/>
    <mergeCell ref="I67:J67"/>
    <mergeCell ref="B39:H39"/>
    <mergeCell ref="B41:H41"/>
    <mergeCell ref="B36:F36"/>
    <mergeCell ref="B37:F37"/>
    <mergeCell ref="G43:H43"/>
    <mergeCell ref="B67:H67"/>
    <mergeCell ref="B62:F62"/>
    <mergeCell ref="B63:F63"/>
    <mergeCell ref="B64:F64"/>
  </mergeCells>
  <pageMargins left="0.5" right="0.25" top="0.75" bottom="0.75" header="0.3" footer="0.3"/>
  <pageSetup paperSize="9" scale="71" fitToHeight="2" orientation="portrait" r:id="rId1"/>
  <rowBreaks count="1" manualBreakCount="1">
    <brk id="56" max="7"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62"/>
  <sheetViews>
    <sheetView showGridLines="0" view="pageBreakPreview" zoomScaleSheetLayoutView="100" workbookViewId="0">
      <selection activeCell="I228" sqref="I228"/>
    </sheetView>
  </sheetViews>
  <sheetFormatPr defaultRowHeight="15"/>
  <cols>
    <col min="1" max="1" width="6.28515625" customWidth="1"/>
    <col min="2" max="2" width="39.5703125" customWidth="1"/>
    <col min="3" max="3" width="13.28515625" customWidth="1"/>
    <col min="4" max="4" width="12.85546875" customWidth="1"/>
    <col min="5" max="5" width="15.28515625" customWidth="1"/>
    <col min="6" max="6" width="13.7109375" customWidth="1"/>
    <col min="7" max="7" width="16.28515625" customWidth="1"/>
    <col min="8" max="8" width="18.140625" customWidth="1"/>
  </cols>
  <sheetData>
    <row r="1" spans="1:8" ht="15.75">
      <c r="A1" s="78" t="str">
        <f>'Disclosure 36-40'!A1</f>
        <v>STC of India Limited</v>
      </c>
    </row>
    <row r="2" spans="1:8" ht="15.75">
      <c r="A2" s="212" t="str">
        <f>'Disclosure 36-40'!A2</f>
        <v xml:space="preserve">Branch/Division :  </v>
      </c>
    </row>
    <row r="3" spans="1:8" ht="15.75">
      <c r="A3" s="212" t="str">
        <f>'Disclosure 36-40'!A3</f>
        <v>Notes to Accounts for the year ended March 31, 2023</v>
      </c>
    </row>
    <row r="4" spans="1:8" ht="15.75">
      <c r="A4" s="212"/>
    </row>
    <row r="5" spans="1:8" s="2" customFormat="1" ht="15.75">
      <c r="A5" s="57">
        <f>'Disclosure 36-40'!A79+1</f>
        <v>41</v>
      </c>
      <c r="B5" s="1" t="s">
        <v>320</v>
      </c>
    </row>
    <row r="6" spans="1:8" s="775" customFormat="1" ht="15.75">
      <c r="A6" s="57"/>
      <c r="B6" s="757"/>
    </row>
    <row r="7" spans="1:8" s="2" customFormat="1" ht="15.75">
      <c r="A7" s="57">
        <f>+A5+0.1</f>
        <v>41.1</v>
      </c>
      <c r="B7" s="757" t="s">
        <v>321</v>
      </c>
      <c r="C7" s="775"/>
      <c r="D7" s="775"/>
      <c r="E7" s="775"/>
      <c r="F7" s="775"/>
      <c r="G7" s="775"/>
      <c r="H7" s="775"/>
    </row>
    <row r="8" spans="1:8" s="2" customFormat="1" ht="15.75">
      <c r="A8" s="775"/>
      <c r="B8" s="775" t="s">
        <v>51</v>
      </c>
      <c r="C8" s="775"/>
      <c r="D8" s="775"/>
      <c r="E8" s="775"/>
      <c r="F8" s="775"/>
      <c r="G8" s="775"/>
      <c r="H8" s="775"/>
    </row>
    <row r="9" spans="1:8" s="2" customFormat="1" ht="15.75">
      <c r="A9" s="775"/>
      <c r="B9" s="757" t="s">
        <v>1436</v>
      </c>
      <c r="D9" s="783"/>
      <c r="E9" s="783"/>
      <c r="F9" s="783"/>
      <c r="G9" s="783"/>
      <c r="H9" s="783" t="s">
        <v>412</v>
      </c>
    </row>
    <row r="10" spans="1:8" s="2" customFormat="1" ht="79.5" customHeight="1">
      <c r="A10" s="757"/>
      <c r="B10" s="1057" t="s">
        <v>0</v>
      </c>
      <c r="C10" s="1058"/>
      <c r="D10" s="782" t="s">
        <v>52</v>
      </c>
      <c r="E10" s="782" t="s">
        <v>53</v>
      </c>
      <c r="F10" s="782" t="s">
        <v>54</v>
      </c>
      <c r="G10" s="782" t="s">
        <v>55</v>
      </c>
      <c r="H10" s="782" t="s">
        <v>56</v>
      </c>
    </row>
    <row r="11" spans="1:8" s="2" customFormat="1" ht="15.75">
      <c r="A11" s="775"/>
      <c r="B11" s="1059" t="s">
        <v>1201</v>
      </c>
      <c r="C11" s="1060"/>
      <c r="D11" s="88"/>
      <c r="E11" s="88"/>
      <c r="F11" s="88"/>
      <c r="G11" s="88"/>
      <c r="H11" s="19"/>
    </row>
    <row r="12" spans="1:8" s="2" customFormat="1" ht="15.75">
      <c r="A12" s="775"/>
      <c r="B12" s="1021" t="s">
        <v>1203</v>
      </c>
      <c r="C12" s="1023"/>
      <c r="D12" s="20"/>
      <c r="E12" s="20"/>
      <c r="F12" s="20"/>
      <c r="G12" s="20"/>
      <c r="H12" s="21"/>
    </row>
    <row r="13" spans="1:8" s="2" customFormat="1" ht="15.75">
      <c r="A13" s="775"/>
      <c r="B13" s="1036" t="s">
        <v>1204</v>
      </c>
      <c r="C13" s="968"/>
      <c r="D13" s="20"/>
      <c r="E13" s="20"/>
      <c r="F13" s="20"/>
      <c r="G13" s="20"/>
      <c r="H13" s="21"/>
    </row>
    <row r="14" spans="1:8" s="775" customFormat="1" ht="33" customHeight="1">
      <c r="B14" s="1077" t="s">
        <v>1206</v>
      </c>
      <c r="C14" s="1078"/>
      <c r="D14" s="123"/>
      <c r="E14" s="123"/>
      <c r="F14" s="123"/>
      <c r="G14" s="123"/>
      <c r="H14" s="813"/>
    </row>
    <row r="15" spans="1:8" s="2" customFormat="1" ht="15.75">
      <c r="A15" s="775"/>
      <c r="B15" s="1036" t="s">
        <v>1205</v>
      </c>
      <c r="C15" s="968"/>
      <c r="D15" s="20"/>
      <c r="E15" s="20"/>
      <c r="F15" s="20"/>
      <c r="G15" s="20"/>
      <c r="H15" s="21"/>
    </row>
    <row r="16" spans="1:8" s="2" customFormat="1" ht="15.75">
      <c r="A16" s="775"/>
      <c r="B16" s="1036" t="s">
        <v>1207</v>
      </c>
      <c r="C16" s="968"/>
      <c r="D16" s="20"/>
      <c r="E16" s="20"/>
      <c r="F16" s="20"/>
      <c r="G16" s="20"/>
      <c r="H16" s="21"/>
    </row>
    <row r="17" spans="1:8" s="2" customFormat="1" ht="15.75">
      <c r="A17" s="775"/>
      <c r="B17" s="1036" t="s">
        <v>1208</v>
      </c>
      <c r="C17" s="968"/>
      <c r="D17" s="20"/>
      <c r="E17" s="20"/>
      <c r="F17" s="20"/>
      <c r="G17" s="20"/>
      <c r="H17" s="21"/>
    </row>
    <row r="18" spans="1:8" s="2" customFormat="1" ht="15.75">
      <c r="A18" s="775"/>
      <c r="B18" s="1036" t="s">
        <v>1209</v>
      </c>
      <c r="C18" s="968"/>
      <c r="D18" s="20"/>
      <c r="E18" s="20"/>
      <c r="F18" s="20"/>
      <c r="G18" s="20"/>
      <c r="H18" s="21"/>
    </row>
    <row r="19" spans="1:8" s="775" customFormat="1" ht="15.75">
      <c r="B19" s="1027" t="s">
        <v>11</v>
      </c>
      <c r="C19" s="1040"/>
      <c r="D19" s="235">
        <f>SUM(D12:D18)</f>
        <v>0</v>
      </c>
      <c r="E19" s="235">
        <f t="shared" ref="E19:H19" si="0">SUM(E12:E18)</f>
        <v>0</v>
      </c>
      <c r="F19" s="235">
        <f t="shared" si="0"/>
        <v>0</v>
      </c>
      <c r="G19" s="235">
        <f t="shared" si="0"/>
        <v>0</v>
      </c>
      <c r="H19" s="235">
        <f t="shared" si="0"/>
        <v>0</v>
      </c>
    </row>
    <row r="20" spans="1:8" s="2" customFormat="1" ht="15.75">
      <c r="A20" s="775"/>
      <c r="B20" s="1059" t="s">
        <v>1202</v>
      </c>
      <c r="C20" s="1060"/>
      <c r="D20" s="20"/>
      <c r="E20" s="20"/>
      <c r="F20" s="20"/>
      <c r="G20" s="20"/>
      <c r="H20" s="21"/>
    </row>
    <row r="21" spans="1:8" s="2" customFormat="1" ht="15.75">
      <c r="A21" s="775"/>
      <c r="B21" s="1036" t="s">
        <v>1210</v>
      </c>
      <c r="C21" s="968"/>
      <c r="D21" s="20"/>
      <c r="E21" s="20"/>
      <c r="F21" s="20"/>
      <c r="G21" s="20"/>
      <c r="H21" s="21"/>
    </row>
    <row r="22" spans="1:8" s="2" customFormat="1" ht="15.75">
      <c r="A22" s="775"/>
      <c r="B22" s="1036" t="s">
        <v>1211</v>
      </c>
      <c r="C22" s="968"/>
      <c r="D22" s="20"/>
      <c r="E22" s="20"/>
      <c r="F22" s="20"/>
      <c r="G22" s="20"/>
      <c r="H22" s="21"/>
    </row>
    <row r="23" spans="1:8" s="2" customFormat="1" ht="15.75">
      <c r="A23" s="775"/>
      <c r="B23" s="1036" t="s">
        <v>1212</v>
      </c>
      <c r="C23" s="968"/>
      <c r="D23" s="814"/>
      <c r="E23" s="814"/>
      <c r="F23" s="814"/>
      <c r="G23" s="814"/>
      <c r="H23" s="815"/>
    </row>
    <row r="24" spans="1:8" s="2" customFormat="1" ht="15.75">
      <c r="A24" s="775"/>
      <c r="B24" s="1027" t="s">
        <v>11</v>
      </c>
      <c r="C24" s="1040"/>
      <c r="D24" s="235">
        <f>SUM(D21:D23)</f>
        <v>0</v>
      </c>
      <c r="E24" s="235">
        <f t="shared" ref="E24:H24" si="1">SUM(E21:E23)</f>
        <v>0</v>
      </c>
      <c r="F24" s="235">
        <f t="shared" si="1"/>
        <v>0</v>
      </c>
      <c r="G24" s="235">
        <f t="shared" si="1"/>
        <v>0</v>
      </c>
      <c r="H24" s="235">
        <f t="shared" si="1"/>
        <v>0</v>
      </c>
    </row>
    <row r="25" spans="1:8" s="775" customFormat="1" ht="15.75"/>
    <row r="26" spans="1:8" s="232" customFormat="1" ht="15.75">
      <c r="A26" s="775"/>
      <c r="B26" s="757" t="s">
        <v>1441</v>
      </c>
      <c r="D26" s="783"/>
      <c r="E26" s="783"/>
      <c r="F26" s="783"/>
      <c r="G26" s="783"/>
      <c r="H26" s="783" t="s">
        <v>412</v>
      </c>
    </row>
    <row r="27" spans="1:8" s="2" customFormat="1" ht="80.25" customHeight="1">
      <c r="A27" s="775"/>
      <c r="B27" s="1057" t="s">
        <v>0</v>
      </c>
      <c r="C27" s="1058"/>
      <c r="D27" s="782" t="s">
        <v>52</v>
      </c>
      <c r="E27" s="782" t="s">
        <v>53</v>
      </c>
      <c r="F27" s="782" t="s">
        <v>54</v>
      </c>
      <c r="G27" s="782" t="s">
        <v>55</v>
      </c>
      <c r="H27" s="782" t="s">
        <v>56</v>
      </c>
    </row>
    <row r="28" spans="1:8" s="2" customFormat="1" ht="15.75">
      <c r="A28" s="775"/>
      <c r="B28" s="1059" t="s">
        <v>1201</v>
      </c>
      <c r="C28" s="1060"/>
      <c r="D28" s="88"/>
      <c r="E28" s="88"/>
      <c r="F28" s="88"/>
      <c r="G28" s="88"/>
      <c r="H28" s="19"/>
    </row>
    <row r="29" spans="1:8" s="2" customFormat="1" ht="15.75">
      <c r="A29" s="775"/>
      <c r="B29" s="1021" t="s">
        <v>1203</v>
      </c>
      <c r="C29" s="1023"/>
      <c r="D29" s="20"/>
      <c r="E29" s="20"/>
      <c r="F29" s="20"/>
      <c r="G29" s="20"/>
      <c r="H29" s="21"/>
    </row>
    <row r="30" spans="1:8" s="2" customFormat="1" ht="15.75">
      <c r="A30" s="775"/>
      <c r="B30" s="1036" t="s">
        <v>1204</v>
      </c>
      <c r="C30" s="968"/>
      <c r="D30" s="20"/>
      <c r="E30" s="20"/>
      <c r="F30" s="20"/>
      <c r="G30" s="20"/>
      <c r="H30" s="21"/>
    </row>
    <row r="31" spans="1:8" s="2" customFormat="1" ht="33.75" customHeight="1">
      <c r="A31" s="775"/>
      <c r="B31" s="1077" t="s">
        <v>1206</v>
      </c>
      <c r="C31" s="1078"/>
      <c r="D31" s="123"/>
      <c r="E31" s="123"/>
      <c r="F31" s="123"/>
      <c r="G31" s="123"/>
      <c r="H31" s="813"/>
    </row>
    <row r="32" spans="1:8" s="2" customFormat="1" ht="15.75">
      <c r="A32" s="775"/>
      <c r="B32" s="1036" t="s">
        <v>1205</v>
      </c>
      <c r="C32" s="968"/>
      <c r="D32" s="20"/>
      <c r="E32" s="20"/>
      <c r="F32" s="20"/>
      <c r="G32" s="20"/>
      <c r="H32" s="21"/>
    </row>
    <row r="33" spans="1:10" s="2" customFormat="1" ht="15.75">
      <c r="A33" s="775"/>
      <c r="B33" s="1036" t="s">
        <v>1207</v>
      </c>
      <c r="C33" s="968"/>
      <c r="D33" s="20"/>
      <c r="E33" s="20"/>
      <c r="F33" s="20"/>
      <c r="G33" s="20"/>
      <c r="H33" s="21"/>
    </row>
    <row r="34" spans="1:10" s="2" customFormat="1" ht="15.75">
      <c r="A34" s="775"/>
      <c r="B34" s="1036" t="s">
        <v>1208</v>
      </c>
      <c r="C34" s="968"/>
      <c r="D34" s="20"/>
      <c r="E34" s="20"/>
      <c r="F34" s="20"/>
      <c r="G34" s="20"/>
      <c r="H34" s="21"/>
    </row>
    <row r="35" spans="1:10" s="2" customFormat="1" ht="15.75">
      <c r="A35" s="775"/>
      <c r="B35" s="1036" t="s">
        <v>1209</v>
      </c>
      <c r="C35" s="968"/>
      <c r="D35" s="20"/>
      <c r="E35" s="20"/>
      <c r="F35" s="20"/>
      <c r="G35" s="20"/>
      <c r="H35" s="21"/>
    </row>
    <row r="36" spans="1:10" s="2" customFormat="1" ht="15.75">
      <c r="A36" s="775"/>
      <c r="B36" s="1027" t="s">
        <v>11</v>
      </c>
      <c r="C36" s="1040"/>
      <c r="D36" s="235">
        <f>SUM(D29:D35)</f>
        <v>0</v>
      </c>
      <c r="E36" s="235">
        <f t="shared" ref="E36" si="2">SUM(E29:E35)</f>
        <v>0</v>
      </c>
      <c r="F36" s="235">
        <f t="shared" ref="F36" si="3">SUM(F29:F35)</f>
        <v>0</v>
      </c>
      <c r="G36" s="235">
        <f t="shared" ref="G36" si="4">SUM(G29:G35)</f>
        <v>0</v>
      </c>
      <c r="H36" s="235">
        <f t="shared" ref="H36" si="5">SUM(H29:H35)</f>
        <v>0</v>
      </c>
    </row>
    <row r="37" spans="1:10" s="2" customFormat="1" ht="15.75">
      <c r="A37" s="775"/>
      <c r="B37" s="1059" t="s">
        <v>1202</v>
      </c>
      <c r="C37" s="1060"/>
      <c r="D37" s="20"/>
      <c r="E37" s="20"/>
      <c r="F37" s="20"/>
      <c r="G37" s="20"/>
      <c r="H37" s="21"/>
    </row>
    <row r="38" spans="1:10" s="775" customFormat="1" ht="15.75">
      <c r="B38" s="1036" t="s">
        <v>1210</v>
      </c>
      <c r="C38" s="968"/>
      <c r="D38" s="20"/>
      <c r="E38" s="20"/>
      <c r="F38" s="20"/>
      <c r="G38" s="20"/>
      <c r="H38" s="21"/>
    </row>
    <row r="39" spans="1:10" s="775" customFormat="1" ht="15.75">
      <c r="B39" s="1036" t="s">
        <v>1211</v>
      </c>
      <c r="C39" s="968"/>
      <c r="D39" s="20"/>
      <c r="E39" s="20"/>
      <c r="F39" s="20"/>
      <c r="G39" s="20"/>
      <c r="H39" s="21"/>
    </row>
    <row r="40" spans="1:10" s="2" customFormat="1" ht="15.75">
      <c r="A40" s="775"/>
      <c r="B40" s="1036" t="s">
        <v>1212</v>
      </c>
      <c r="C40" s="968"/>
      <c r="D40" s="814"/>
      <c r="E40" s="814"/>
      <c r="F40" s="814"/>
      <c r="G40" s="814"/>
      <c r="H40" s="815"/>
    </row>
    <row r="41" spans="1:10" s="2" customFormat="1" ht="15.75">
      <c r="A41" s="775"/>
      <c r="B41" s="1027" t="s">
        <v>11</v>
      </c>
      <c r="C41" s="1040"/>
      <c r="D41" s="235">
        <f>SUM(D38:D40)</f>
        <v>0</v>
      </c>
      <c r="E41" s="235">
        <f t="shared" ref="E41" si="6">SUM(E38:E40)</f>
        <v>0</v>
      </c>
      <c r="F41" s="235">
        <f t="shared" ref="F41" si="7">SUM(F38:F40)</f>
        <v>0</v>
      </c>
      <c r="G41" s="235">
        <f t="shared" ref="G41" si="8">SUM(G38:G40)</f>
        <v>0</v>
      </c>
      <c r="H41" s="235">
        <f t="shared" ref="H41" si="9">SUM(H38:H40)</f>
        <v>0</v>
      </c>
    </row>
    <row r="42" spans="1:10" s="2" customFormat="1" ht="15.75">
      <c r="A42" s="775"/>
      <c r="B42" s="775"/>
      <c r="C42" s="775"/>
      <c r="D42" s="775"/>
      <c r="E42" s="775"/>
      <c r="F42" s="775"/>
      <c r="G42" s="775"/>
      <c r="H42" s="775"/>
    </row>
    <row r="43" spans="1:10" s="2" customFormat="1" ht="33" customHeight="1">
      <c r="A43" s="775"/>
      <c r="B43" s="1061" t="s">
        <v>264</v>
      </c>
      <c r="C43" s="1061"/>
      <c r="D43" s="1061"/>
      <c r="E43" s="1061"/>
      <c r="F43" s="1061"/>
      <c r="G43" s="1061"/>
      <c r="H43" s="1061"/>
      <c r="I43" s="90"/>
      <c r="J43" s="90"/>
    </row>
    <row r="44" spans="1:10" s="2" customFormat="1" ht="15.75">
      <c r="A44" s="775"/>
      <c r="B44" s="775"/>
      <c r="C44" s="775"/>
      <c r="D44" s="775"/>
      <c r="E44" s="775"/>
      <c r="F44" s="775"/>
      <c r="G44" s="775"/>
      <c r="H44" s="775"/>
    </row>
    <row r="45" spans="1:10" s="2" customFormat="1" ht="15.75">
      <c r="A45" s="57">
        <f>A7+0.1</f>
        <v>41.2</v>
      </c>
      <c r="B45" s="757" t="s">
        <v>322</v>
      </c>
      <c r="C45" s="775"/>
      <c r="D45" s="775"/>
      <c r="E45" s="775"/>
      <c r="F45" s="775"/>
      <c r="G45" s="775"/>
      <c r="H45" s="775"/>
    </row>
    <row r="46" spans="1:10" s="2" customFormat="1" ht="15.75" customHeight="1">
      <c r="A46" s="5"/>
      <c r="B46" s="943" t="s">
        <v>323</v>
      </c>
      <c r="C46" s="943"/>
      <c r="D46" s="943"/>
      <c r="E46" s="943"/>
      <c r="F46" s="943"/>
      <c r="G46" s="943"/>
      <c r="H46" s="943"/>
      <c r="I46" s="83"/>
      <c r="J46" s="83"/>
    </row>
    <row r="47" spans="1:10" s="2" customFormat="1" ht="32.25" customHeight="1">
      <c r="A47" s="5"/>
      <c r="B47" s="944" t="s">
        <v>1213</v>
      </c>
      <c r="C47" s="944"/>
      <c r="D47" s="944"/>
      <c r="E47" s="944"/>
      <c r="F47" s="944"/>
      <c r="G47" s="944"/>
      <c r="H47" s="944"/>
      <c r="I47" s="83"/>
      <c r="J47" s="83"/>
    </row>
    <row r="48" spans="1:10" s="2" customFormat="1" ht="33" customHeight="1">
      <c r="A48" s="5"/>
      <c r="B48" s="943" t="s">
        <v>1214</v>
      </c>
      <c r="C48" s="943"/>
      <c r="D48" s="943"/>
      <c r="E48" s="943"/>
      <c r="F48" s="943"/>
      <c r="G48" s="943"/>
      <c r="H48" s="943"/>
      <c r="I48" s="83"/>
      <c r="J48" s="83"/>
    </row>
    <row r="49" spans="1:10" s="2" customFormat="1" ht="15.75">
      <c r="A49" s="775"/>
      <c r="B49" s="775"/>
      <c r="C49" s="775"/>
      <c r="D49" s="775"/>
      <c r="E49" s="775"/>
      <c r="F49" s="775"/>
      <c r="G49" s="775"/>
      <c r="H49" s="775"/>
    </row>
    <row r="50" spans="1:10" s="2" customFormat="1" ht="15.75">
      <c r="A50" s="775"/>
      <c r="B50" s="1070" t="s">
        <v>1215</v>
      </c>
      <c r="C50" s="1070"/>
      <c r="D50" s="1070"/>
      <c r="E50" s="1070"/>
      <c r="F50" s="1070"/>
      <c r="G50" s="1070"/>
      <c r="H50" s="1070"/>
      <c r="I50" s="77"/>
      <c r="J50" s="77"/>
    </row>
    <row r="51" spans="1:10" s="2" customFormat="1" ht="15.75">
      <c r="A51" s="775"/>
      <c r="B51" s="757" t="s">
        <v>1436</v>
      </c>
      <c r="C51" s="757"/>
      <c r="D51" s="757"/>
      <c r="E51" s="757"/>
      <c r="F51" s="1085" t="s">
        <v>412</v>
      </c>
      <c r="G51" s="1085"/>
      <c r="H51" s="1085"/>
    </row>
    <row r="52" spans="1:10" s="41" customFormat="1" ht="48.75" customHeight="1">
      <c r="B52" s="823" t="s">
        <v>0</v>
      </c>
      <c r="C52" s="782" t="s">
        <v>59</v>
      </c>
      <c r="D52" s="782" t="s">
        <v>60</v>
      </c>
      <c r="E52" s="782" t="s">
        <v>61</v>
      </c>
      <c r="F52" s="782" t="s">
        <v>11</v>
      </c>
      <c r="G52" s="782" t="s">
        <v>62</v>
      </c>
      <c r="H52" s="782" t="s">
        <v>63</v>
      </c>
    </row>
    <row r="53" spans="1:10" s="2" customFormat="1" ht="15.75">
      <c r="A53" s="775"/>
      <c r="B53" s="224" t="s">
        <v>64</v>
      </c>
      <c r="C53" s="785"/>
      <c r="D53" s="785"/>
      <c r="E53" s="785"/>
      <c r="F53" s="785"/>
      <c r="G53" s="785"/>
      <c r="H53" s="785"/>
    </row>
    <row r="54" spans="1:10" s="2" customFormat="1" ht="15.75">
      <c r="A54" s="775"/>
      <c r="B54" s="816" t="s">
        <v>430</v>
      </c>
      <c r="C54" s="120"/>
      <c r="D54" s="120"/>
      <c r="E54" s="120"/>
      <c r="F54" s="120"/>
      <c r="G54" s="785"/>
      <c r="H54" s="785"/>
    </row>
    <row r="55" spans="1:10" s="2" customFormat="1" ht="15.75">
      <c r="A55" s="775"/>
      <c r="B55" s="259" t="s">
        <v>265</v>
      </c>
      <c r="C55" s="120"/>
      <c r="D55" s="120"/>
      <c r="E55" s="120"/>
      <c r="F55" s="120"/>
      <c r="G55" s="785"/>
      <c r="H55" s="785"/>
    </row>
    <row r="56" spans="1:10" s="2" customFormat="1" ht="15.75">
      <c r="A56" s="775"/>
      <c r="B56" s="259" t="s">
        <v>266</v>
      </c>
      <c r="C56" s="120"/>
      <c r="D56" s="120"/>
      <c r="E56" s="120"/>
      <c r="F56" s="120"/>
      <c r="G56" s="785"/>
      <c r="H56" s="785"/>
    </row>
    <row r="57" spans="1:10" s="2" customFormat="1" ht="15.75">
      <c r="A57" s="775"/>
      <c r="B57" s="259" t="s">
        <v>42</v>
      </c>
      <c r="C57" s="120"/>
      <c r="D57" s="120"/>
      <c r="E57" s="120"/>
      <c r="F57" s="120"/>
      <c r="G57" s="785"/>
      <c r="H57" s="785"/>
    </row>
    <row r="58" spans="1:10" s="2" customFormat="1" ht="15.75">
      <c r="A58" s="775"/>
      <c r="B58" s="816" t="s">
        <v>65</v>
      </c>
      <c r="C58" s="120"/>
      <c r="D58" s="120"/>
      <c r="E58" s="120"/>
      <c r="F58" s="120"/>
      <c r="G58" s="785"/>
      <c r="H58" s="785"/>
    </row>
    <row r="59" spans="1:10" s="2" customFormat="1" ht="31.5">
      <c r="A59" s="775"/>
      <c r="B59" s="817" t="s">
        <v>375</v>
      </c>
      <c r="C59" s="120"/>
      <c r="D59" s="120"/>
      <c r="E59" s="120"/>
      <c r="F59" s="120"/>
      <c r="G59" s="785"/>
      <c r="H59" s="785"/>
    </row>
    <row r="60" spans="1:10" s="2" customFormat="1" ht="31.5">
      <c r="A60" s="775"/>
      <c r="B60" s="817" t="s">
        <v>375</v>
      </c>
      <c r="C60" s="120"/>
      <c r="D60" s="120"/>
      <c r="E60" s="120"/>
      <c r="F60" s="120"/>
      <c r="G60" s="785"/>
      <c r="H60" s="785"/>
    </row>
    <row r="61" spans="1:10" s="2" customFormat="1" ht="15.75">
      <c r="A61" s="775"/>
      <c r="B61" s="259" t="s">
        <v>42</v>
      </c>
      <c r="C61" s="120"/>
      <c r="D61" s="120"/>
      <c r="E61" s="120"/>
      <c r="F61" s="120"/>
      <c r="G61" s="785"/>
      <c r="H61" s="785"/>
    </row>
    <row r="62" spans="1:10" s="2" customFormat="1" ht="15.75">
      <c r="A62" s="775"/>
      <c r="B62" s="818" t="s">
        <v>66</v>
      </c>
      <c r="C62" s="119"/>
      <c r="D62" s="120"/>
      <c r="E62" s="120"/>
      <c r="F62" s="120"/>
      <c r="G62" s="785"/>
      <c r="H62" s="785"/>
    </row>
    <row r="63" spans="1:10" s="2" customFormat="1" ht="15.75">
      <c r="A63" s="775"/>
      <c r="B63" s="259" t="s">
        <v>67</v>
      </c>
      <c r="C63" s="119"/>
      <c r="D63" s="120"/>
      <c r="E63" s="120"/>
      <c r="F63" s="120"/>
      <c r="G63" s="785"/>
      <c r="H63" s="785"/>
    </row>
    <row r="64" spans="1:10" s="2" customFormat="1" ht="15.75">
      <c r="A64" s="775"/>
      <c r="B64" s="259" t="s">
        <v>42</v>
      </c>
      <c r="C64" s="119"/>
      <c r="D64" s="120"/>
      <c r="E64" s="120"/>
      <c r="F64" s="120"/>
      <c r="G64" s="785"/>
      <c r="H64" s="785"/>
    </row>
    <row r="65" spans="1:8" s="2" customFormat="1" ht="15.75">
      <c r="A65" s="775"/>
      <c r="B65" s="790" t="s">
        <v>11</v>
      </c>
      <c r="C65" s="120"/>
      <c r="D65" s="120"/>
      <c r="E65" s="120"/>
      <c r="F65" s="120"/>
      <c r="G65" s="785"/>
      <c r="H65" s="785"/>
    </row>
    <row r="66" spans="1:8" s="2" customFormat="1" ht="15.75">
      <c r="A66" s="775"/>
      <c r="B66" s="259"/>
      <c r="C66" s="119"/>
      <c r="D66" s="120"/>
      <c r="E66" s="120"/>
      <c r="F66" s="120"/>
      <c r="G66" s="785"/>
      <c r="H66" s="785"/>
    </row>
    <row r="67" spans="1:8" s="2" customFormat="1" ht="15.75">
      <c r="A67" s="775"/>
      <c r="B67" s="224" t="s">
        <v>376</v>
      </c>
      <c r="C67" s="785"/>
      <c r="D67" s="785"/>
      <c r="E67" s="785"/>
      <c r="F67" s="785"/>
      <c r="G67" s="785"/>
      <c r="H67" s="785"/>
    </row>
    <row r="68" spans="1:8" s="2" customFormat="1" ht="15.75">
      <c r="A68" s="775"/>
      <c r="B68" s="818" t="s">
        <v>66</v>
      </c>
      <c r="C68" s="119"/>
      <c r="D68" s="120"/>
      <c r="E68" s="120"/>
      <c r="F68" s="120"/>
      <c r="G68" s="785"/>
      <c r="H68" s="785"/>
    </row>
    <row r="69" spans="1:8" s="2" customFormat="1" ht="15.75">
      <c r="A69" s="775"/>
      <c r="B69" s="259" t="s">
        <v>67</v>
      </c>
      <c r="C69" s="119"/>
      <c r="D69" s="120"/>
      <c r="E69" s="120"/>
      <c r="F69" s="120"/>
      <c r="G69" s="785"/>
      <c r="H69" s="785"/>
    </row>
    <row r="70" spans="1:8" s="2" customFormat="1" ht="15.75">
      <c r="A70" s="775"/>
      <c r="B70" s="259" t="s">
        <v>42</v>
      </c>
      <c r="C70" s="119"/>
      <c r="D70" s="120"/>
      <c r="E70" s="120"/>
      <c r="F70" s="120"/>
      <c r="G70" s="785"/>
      <c r="H70" s="785"/>
    </row>
    <row r="71" spans="1:8" s="2" customFormat="1" ht="15.75">
      <c r="A71" s="775"/>
      <c r="B71" s="790" t="s">
        <v>11</v>
      </c>
      <c r="C71" s="120"/>
      <c r="D71" s="120"/>
      <c r="E71" s="120"/>
      <c r="F71" s="120"/>
      <c r="G71" s="785"/>
      <c r="H71" s="785"/>
    </row>
    <row r="72" spans="1:8" s="2" customFormat="1" ht="15.75">
      <c r="A72" s="775"/>
      <c r="B72" s="775"/>
      <c r="C72" s="775"/>
      <c r="D72" s="775"/>
      <c r="E72" s="775"/>
      <c r="F72" s="775"/>
      <c r="G72" s="775"/>
      <c r="H72" s="775"/>
    </row>
    <row r="73" spans="1:8" s="2" customFormat="1" ht="16.5" thickBot="1">
      <c r="A73" s="775"/>
      <c r="B73" s="757" t="s">
        <v>1401</v>
      </c>
      <c r="C73" s="757"/>
      <c r="D73" s="757"/>
      <c r="E73" s="757"/>
      <c r="F73" s="1086" t="s">
        <v>412</v>
      </c>
      <c r="G73" s="1086"/>
      <c r="H73" s="1086"/>
    </row>
    <row r="74" spans="1:8" s="41" customFormat="1" ht="54.75" customHeight="1">
      <c r="B74" s="824" t="s">
        <v>0</v>
      </c>
      <c r="C74" s="777" t="s">
        <v>59</v>
      </c>
      <c r="D74" s="777" t="s">
        <v>60</v>
      </c>
      <c r="E74" s="777" t="s">
        <v>61</v>
      </c>
      <c r="F74" s="777" t="s">
        <v>11</v>
      </c>
      <c r="G74" s="777" t="s">
        <v>62</v>
      </c>
      <c r="H74" s="776" t="s">
        <v>63</v>
      </c>
    </row>
    <row r="75" spans="1:8" s="2" customFormat="1" ht="15.75">
      <c r="A75" s="775"/>
      <c r="B75" s="224" t="s">
        <v>64</v>
      </c>
      <c r="C75" s="785"/>
      <c r="D75" s="785"/>
      <c r="E75" s="785"/>
      <c r="F75" s="785"/>
      <c r="G75" s="785"/>
      <c r="H75" s="785"/>
    </row>
    <row r="76" spans="1:8" s="2" customFormat="1" ht="15.75">
      <c r="A76" s="775"/>
      <c r="B76" s="816" t="s">
        <v>430</v>
      </c>
      <c r="C76" s="120"/>
      <c r="D76" s="120"/>
      <c r="E76" s="120"/>
      <c r="F76" s="120"/>
      <c r="G76" s="785"/>
      <c r="H76" s="785"/>
    </row>
    <row r="77" spans="1:8" s="2" customFormat="1" ht="15.75">
      <c r="A77" s="775"/>
      <c r="B77" s="259" t="s">
        <v>265</v>
      </c>
      <c r="C77" s="120"/>
      <c r="D77" s="120"/>
      <c r="E77" s="120"/>
      <c r="F77" s="120"/>
      <c r="G77" s="785"/>
      <c r="H77" s="785"/>
    </row>
    <row r="78" spans="1:8" s="2" customFormat="1" ht="15.75">
      <c r="A78" s="775"/>
      <c r="B78" s="259" t="s">
        <v>266</v>
      </c>
      <c r="C78" s="120"/>
      <c r="D78" s="120"/>
      <c r="E78" s="120"/>
      <c r="F78" s="120"/>
      <c r="G78" s="785"/>
      <c r="H78" s="785"/>
    </row>
    <row r="79" spans="1:8" s="2" customFormat="1" ht="15.75">
      <c r="A79" s="775"/>
      <c r="B79" s="259" t="s">
        <v>42</v>
      </c>
      <c r="C79" s="120"/>
      <c r="D79" s="120"/>
      <c r="E79" s="120"/>
      <c r="F79" s="120"/>
      <c r="G79" s="785"/>
      <c r="H79" s="785"/>
    </row>
    <row r="80" spans="1:8" s="2" customFormat="1" ht="15.75">
      <c r="A80" s="775"/>
      <c r="B80" s="816" t="s">
        <v>65</v>
      </c>
      <c r="C80" s="120"/>
      <c r="D80" s="120"/>
      <c r="E80" s="120"/>
      <c r="F80" s="120"/>
      <c r="G80" s="785"/>
      <c r="H80" s="785"/>
    </row>
    <row r="81" spans="1:8" s="2" customFormat="1" ht="31.5">
      <c r="A81" s="775"/>
      <c r="B81" s="817" t="s">
        <v>375</v>
      </c>
      <c r="C81" s="120"/>
      <c r="D81" s="120"/>
      <c r="E81" s="120"/>
      <c r="F81" s="120"/>
      <c r="G81" s="785"/>
      <c r="H81" s="785"/>
    </row>
    <row r="82" spans="1:8" s="2" customFormat="1" ht="31.5">
      <c r="A82" s="775"/>
      <c r="B82" s="817" t="s">
        <v>375</v>
      </c>
      <c r="C82" s="120"/>
      <c r="D82" s="120"/>
      <c r="E82" s="120"/>
      <c r="F82" s="120"/>
      <c r="G82" s="785"/>
      <c r="H82" s="785"/>
    </row>
    <row r="83" spans="1:8" s="2" customFormat="1" ht="15.75">
      <c r="A83" s="775"/>
      <c r="B83" s="259" t="s">
        <v>42</v>
      </c>
      <c r="C83" s="120"/>
      <c r="D83" s="120"/>
      <c r="E83" s="120"/>
      <c r="F83" s="120"/>
      <c r="G83" s="785"/>
      <c r="H83" s="785"/>
    </row>
    <row r="84" spans="1:8" s="2" customFormat="1" ht="15.75">
      <c r="A84" s="775"/>
      <c r="B84" s="818" t="s">
        <v>66</v>
      </c>
      <c r="C84" s="119"/>
      <c r="D84" s="120"/>
      <c r="E84" s="120"/>
      <c r="F84" s="120"/>
      <c r="G84" s="785"/>
      <c r="H84" s="785"/>
    </row>
    <row r="85" spans="1:8" s="2" customFormat="1" ht="15.75">
      <c r="A85" s="775"/>
      <c r="B85" s="259" t="s">
        <v>67</v>
      </c>
      <c r="C85" s="119"/>
      <c r="D85" s="120"/>
      <c r="E85" s="120"/>
      <c r="F85" s="120"/>
      <c r="G85" s="785"/>
      <c r="H85" s="785"/>
    </row>
    <row r="86" spans="1:8" s="2" customFormat="1" ht="15.75">
      <c r="A86" s="775"/>
      <c r="B86" s="259" t="s">
        <v>42</v>
      </c>
      <c r="C86" s="119"/>
      <c r="D86" s="120"/>
      <c r="E86" s="120"/>
      <c r="F86" s="120"/>
      <c r="G86" s="785"/>
      <c r="H86" s="785"/>
    </row>
    <row r="87" spans="1:8" s="2" customFormat="1" ht="15.75">
      <c r="A87" s="775"/>
      <c r="B87" s="790" t="s">
        <v>11</v>
      </c>
      <c r="C87" s="120"/>
      <c r="D87" s="120"/>
      <c r="E87" s="120"/>
      <c r="F87" s="120"/>
      <c r="G87" s="785"/>
      <c r="H87" s="785"/>
    </row>
    <row r="88" spans="1:8" s="2" customFormat="1" ht="15.75">
      <c r="A88" s="775"/>
      <c r="B88" s="259"/>
      <c r="C88" s="119"/>
      <c r="D88" s="120"/>
      <c r="E88" s="120"/>
      <c r="F88" s="120"/>
      <c r="G88" s="785"/>
      <c r="H88" s="785"/>
    </row>
    <row r="89" spans="1:8" s="2" customFormat="1" ht="15.75">
      <c r="A89" s="775"/>
      <c r="B89" s="224" t="s">
        <v>376</v>
      </c>
      <c r="C89" s="785"/>
      <c r="D89" s="785"/>
      <c r="E89" s="785"/>
      <c r="F89" s="785"/>
      <c r="G89" s="785"/>
      <c r="H89" s="785"/>
    </row>
    <row r="90" spans="1:8" s="2" customFormat="1" ht="15.75">
      <c r="A90" s="775"/>
      <c r="B90" s="818" t="s">
        <v>66</v>
      </c>
      <c r="C90" s="119"/>
      <c r="D90" s="120"/>
      <c r="E90" s="120"/>
      <c r="F90" s="120"/>
      <c r="G90" s="785"/>
      <c r="H90" s="785"/>
    </row>
    <row r="91" spans="1:8" s="2" customFormat="1" ht="15.75">
      <c r="A91" s="775"/>
      <c r="B91" s="259" t="s">
        <v>67</v>
      </c>
      <c r="C91" s="119"/>
      <c r="D91" s="120"/>
      <c r="E91" s="120"/>
      <c r="F91" s="120"/>
      <c r="G91" s="785"/>
      <c r="H91" s="785"/>
    </row>
    <row r="92" spans="1:8" s="2" customFormat="1" ht="15.75">
      <c r="A92" s="775"/>
      <c r="B92" s="259" t="s">
        <v>42</v>
      </c>
      <c r="C92" s="119"/>
      <c r="D92" s="120"/>
      <c r="E92" s="120"/>
      <c r="F92" s="120"/>
      <c r="G92" s="785"/>
      <c r="H92" s="785"/>
    </row>
    <row r="93" spans="1:8" s="2" customFormat="1" ht="15.75">
      <c r="A93" s="775"/>
      <c r="B93" s="790" t="s">
        <v>11</v>
      </c>
      <c r="C93" s="120"/>
      <c r="D93" s="120"/>
      <c r="E93" s="120"/>
      <c r="F93" s="120"/>
      <c r="G93" s="785"/>
      <c r="H93" s="785"/>
    </row>
    <row r="94" spans="1:8" s="2" customFormat="1" ht="15.75">
      <c r="A94" s="775"/>
      <c r="B94" s="775"/>
      <c r="C94" s="775"/>
      <c r="D94" s="775"/>
      <c r="E94" s="775"/>
      <c r="F94" s="775"/>
      <c r="G94" s="775"/>
      <c r="H94" s="775"/>
    </row>
    <row r="95" spans="1:8" s="2" customFormat="1" ht="15.75">
      <c r="A95" s="775"/>
      <c r="B95" s="757" t="s">
        <v>69</v>
      </c>
      <c r="C95" s="775"/>
      <c r="D95" s="775"/>
      <c r="E95" s="775"/>
      <c r="F95" s="775"/>
      <c r="G95" s="775"/>
      <c r="H95" s="775"/>
    </row>
    <row r="96" spans="1:8" s="2" customFormat="1" ht="15.75">
      <c r="A96" s="775"/>
      <c r="B96" s="757" t="s">
        <v>1436</v>
      </c>
      <c r="C96" s="757"/>
      <c r="D96" s="757"/>
      <c r="E96" s="757"/>
      <c r="F96" s="1085" t="s">
        <v>431</v>
      </c>
      <c r="G96" s="1085"/>
      <c r="H96" s="1085"/>
    </row>
    <row r="97" spans="1:8" s="2" customFormat="1" ht="47.25">
      <c r="A97" s="775"/>
      <c r="B97" s="823" t="s">
        <v>0</v>
      </c>
      <c r="C97" s="782" t="s">
        <v>59</v>
      </c>
      <c r="D97" s="782" t="s">
        <v>60</v>
      </c>
      <c r="E97" s="782" t="s">
        <v>61</v>
      </c>
      <c r="F97" s="782" t="s">
        <v>11</v>
      </c>
      <c r="G97" s="782" t="s">
        <v>62</v>
      </c>
      <c r="H97" s="782" t="s">
        <v>63</v>
      </c>
    </row>
    <row r="98" spans="1:8" s="2" customFormat="1" ht="15.75">
      <c r="A98" s="775"/>
      <c r="B98" s="224" t="s">
        <v>64</v>
      </c>
      <c r="C98" s="780"/>
      <c r="D98" s="780"/>
      <c r="E98" s="780"/>
      <c r="F98" s="780"/>
      <c r="G98" s="780"/>
      <c r="H98" s="780"/>
    </row>
    <row r="99" spans="1:8" s="2" customFormat="1" ht="15.75">
      <c r="A99" s="775"/>
      <c r="B99" s="780" t="s">
        <v>70</v>
      </c>
      <c r="C99" s="819"/>
      <c r="D99" s="123"/>
      <c r="E99" s="123"/>
      <c r="F99" s="123"/>
      <c r="G99" s="123"/>
      <c r="H99" s="123"/>
    </row>
    <row r="100" spans="1:8" s="2" customFormat="1" ht="15.75">
      <c r="A100" s="775"/>
      <c r="B100" s="780" t="s">
        <v>71</v>
      </c>
      <c r="C100" s="819"/>
      <c r="D100" s="123"/>
      <c r="E100" s="123"/>
      <c r="F100" s="123"/>
      <c r="G100" s="123"/>
      <c r="H100" s="123"/>
    </row>
    <row r="101" spans="1:8" s="2" customFormat="1" ht="15.75">
      <c r="A101" s="775"/>
      <c r="B101" s="780" t="s">
        <v>42</v>
      </c>
      <c r="C101" s="123"/>
      <c r="D101" s="123"/>
      <c r="E101" s="123"/>
      <c r="F101" s="123"/>
      <c r="G101" s="123"/>
      <c r="H101" s="123"/>
    </row>
    <row r="102" spans="1:8" s="2" customFormat="1" ht="15.75">
      <c r="A102" s="775"/>
      <c r="B102" s="224" t="s">
        <v>1216</v>
      </c>
      <c r="C102" s="780"/>
      <c r="D102" s="123"/>
      <c r="E102" s="123"/>
      <c r="F102" s="123"/>
      <c r="G102" s="123"/>
      <c r="H102" s="123"/>
    </row>
    <row r="103" spans="1:8" s="775" customFormat="1" ht="15.75">
      <c r="B103" s="224"/>
      <c r="C103" s="780"/>
      <c r="D103" s="123"/>
      <c r="E103" s="123"/>
      <c r="F103" s="123"/>
      <c r="G103" s="123"/>
      <c r="H103" s="123"/>
    </row>
    <row r="104" spans="1:8" s="2" customFormat="1" ht="15.75">
      <c r="A104" s="775"/>
      <c r="B104" s="224" t="s">
        <v>68</v>
      </c>
      <c r="C104" s="780"/>
      <c r="D104" s="780"/>
      <c r="E104" s="780"/>
      <c r="F104" s="780"/>
      <c r="G104" s="780"/>
      <c r="H104" s="780"/>
    </row>
    <row r="105" spans="1:8" s="2" customFormat="1" ht="15.75">
      <c r="A105" s="775"/>
      <c r="B105" s="780" t="s">
        <v>25</v>
      </c>
      <c r="C105" s="819"/>
      <c r="D105" s="123"/>
      <c r="E105" s="123"/>
      <c r="F105" s="123"/>
      <c r="G105" s="123"/>
      <c r="H105" s="123"/>
    </row>
    <row r="106" spans="1:8" s="2" customFormat="1" ht="15.75">
      <c r="A106" s="775"/>
      <c r="B106" s="780" t="s">
        <v>42</v>
      </c>
      <c r="C106" s="123"/>
      <c r="D106" s="123"/>
      <c r="E106" s="123"/>
      <c r="F106" s="123"/>
      <c r="G106" s="123"/>
      <c r="H106" s="123"/>
    </row>
    <row r="107" spans="1:8" s="2" customFormat="1" ht="15.75">
      <c r="A107" s="775"/>
      <c r="B107" s="224" t="s">
        <v>1217</v>
      </c>
      <c r="C107" s="780"/>
      <c r="D107" s="123"/>
      <c r="E107" s="123"/>
      <c r="F107" s="123"/>
      <c r="G107" s="123"/>
      <c r="H107" s="123"/>
    </row>
    <row r="108" spans="1:8" s="2" customFormat="1" ht="15.75">
      <c r="A108" s="775"/>
      <c r="B108" s="775"/>
      <c r="C108" s="775"/>
      <c r="D108" s="775"/>
      <c r="E108" s="775"/>
      <c r="F108" s="775"/>
      <c r="G108" s="775"/>
      <c r="H108" s="775"/>
    </row>
    <row r="109" spans="1:8" s="2" customFormat="1" ht="15.75">
      <c r="A109" s="775"/>
      <c r="B109" s="757" t="s">
        <v>1401</v>
      </c>
      <c r="C109" s="757"/>
      <c r="D109" s="757"/>
      <c r="E109" s="757"/>
      <c r="F109" s="1085" t="s">
        <v>431</v>
      </c>
      <c r="G109" s="1085"/>
      <c r="H109" s="1085"/>
    </row>
    <row r="110" spans="1:8" s="2" customFormat="1" ht="52.5" customHeight="1">
      <c r="A110" s="775"/>
      <c r="B110" s="823" t="s">
        <v>0</v>
      </c>
      <c r="C110" s="782" t="s">
        <v>59</v>
      </c>
      <c r="D110" s="782" t="s">
        <v>60</v>
      </c>
      <c r="E110" s="782" t="s">
        <v>61</v>
      </c>
      <c r="F110" s="782" t="s">
        <v>11</v>
      </c>
      <c r="G110" s="782" t="s">
        <v>62</v>
      </c>
      <c r="H110" s="782" t="s">
        <v>63</v>
      </c>
    </row>
    <row r="111" spans="1:8" s="2" customFormat="1" ht="15.75">
      <c r="A111" s="775"/>
      <c r="B111" s="224" t="s">
        <v>64</v>
      </c>
      <c r="C111" s="780"/>
      <c r="D111" s="780"/>
      <c r="E111" s="780"/>
      <c r="F111" s="780"/>
      <c r="G111" s="780"/>
      <c r="H111" s="780"/>
    </row>
    <row r="112" spans="1:8" s="2" customFormat="1" ht="15.75">
      <c r="A112" s="775"/>
      <c r="B112" s="780" t="s">
        <v>70</v>
      </c>
      <c r="C112" s="819"/>
      <c r="D112" s="123"/>
      <c r="E112" s="123"/>
      <c r="F112" s="123"/>
      <c r="G112" s="123"/>
      <c r="H112" s="123"/>
    </row>
    <row r="113" spans="1:8" s="2" customFormat="1" ht="15.75">
      <c r="A113" s="775"/>
      <c r="B113" s="780" t="s">
        <v>71</v>
      </c>
      <c r="C113" s="819"/>
      <c r="D113" s="123"/>
      <c r="E113" s="123"/>
      <c r="F113" s="123"/>
      <c r="G113" s="123"/>
      <c r="H113" s="123"/>
    </row>
    <row r="114" spans="1:8" s="2" customFormat="1" ht="15.75">
      <c r="A114" s="775"/>
      <c r="B114" s="780" t="s">
        <v>42</v>
      </c>
      <c r="C114" s="123"/>
      <c r="D114" s="123"/>
      <c r="E114" s="123"/>
      <c r="F114" s="123"/>
      <c r="G114" s="123"/>
      <c r="H114" s="123"/>
    </row>
    <row r="115" spans="1:8" s="2" customFormat="1" ht="15.75">
      <c r="A115" s="775"/>
      <c r="B115" s="224" t="s">
        <v>1216</v>
      </c>
      <c r="C115" s="780"/>
      <c r="D115" s="123"/>
      <c r="E115" s="123"/>
      <c r="F115" s="123"/>
      <c r="G115" s="123"/>
      <c r="H115" s="123"/>
    </row>
    <row r="116" spans="1:8" s="2" customFormat="1" ht="15.75">
      <c r="A116" s="775"/>
      <c r="B116" s="224"/>
      <c r="C116" s="780"/>
      <c r="D116" s="780"/>
      <c r="E116" s="780"/>
      <c r="F116" s="780"/>
      <c r="G116" s="780"/>
      <c r="H116" s="780"/>
    </row>
    <row r="117" spans="1:8" s="2" customFormat="1" ht="15.75">
      <c r="A117" s="775"/>
      <c r="B117" s="224" t="s">
        <v>68</v>
      </c>
      <c r="C117" s="819"/>
      <c r="D117" s="123"/>
      <c r="E117" s="123"/>
      <c r="F117" s="123"/>
      <c r="G117" s="123"/>
      <c r="H117" s="123"/>
    </row>
    <row r="118" spans="1:8" s="2" customFormat="1" ht="15.75">
      <c r="A118" s="775"/>
      <c r="B118" s="780" t="s">
        <v>25</v>
      </c>
      <c r="C118" s="123"/>
      <c r="D118" s="123"/>
      <c r="E118" s="123"/>
      <c r="F118" s="123"/>
      <c r="G118" s="123"/>
      <c r="H118" s="123"/>
    </row>
    <row r="119" spans="1:8" s="2" customFormat="1" ht="15.75">
      <c r="A119" s="775"/>
      <c r="B119" s="780" t="s">
        <v>42</v>
      </c>
      <c r="C119" s="780"/>
      <c r="D119" s="123"/>
      <c r="E119" s="123"/>
      <c r="F119" s="123"/>
      <c r="G119" s="123"/>
      <c r="H119" s="123"/>
    </row>
    <row r="120" spans="1:8" s="2" customFormat="1" ht="15.75">
      <c r="A120" s="775"/>
      <c r="B120" s="224" t="s">
        <v>1217</v>
      </c>
      <c r="C120" s="780"/>
      <c r="D120" s="123"/>
      <c r="E120" s="123"/>
      <c r="F120" s="123"/>
      <c r="G120" s="123"/>
      <c r="H120" s="123"/>
    </row>
    <row r="121" spans="1:8" s="2" customFormat="1" ht="15.75">
      <c r="A121" s="775"/>
      <c r="B121" s="7"/>
      <c r="C121" s="7"/>
      <c r="D121" s="6"/>
      <c r="E121" s="6"/>
      <c r="F121" s="6"/>
      <c r="G121" s="6"/>
      <c r="H121" s="6"/>
    </row>
    <row r="122" spans="1:8" s="2" customFormat="1" ht="15.75">
      <c r="A122" s="57">
        <f>A45+0.1</f>
        <v>41.300000000000004</v>
      </c>
      <c r="B122" s="757" t="s">
        <v>463</v>
      </c>
      <c r="C122" s="7"/>
      <c r="D122" s="6"/>
      <c r="E122" s="6"/>
      <c r="F122" s="6"/>
      <c r="G122" s="6"/>
      <c r="H122" s="6"/>
    </row>
    <row r="123" spans="1:8" s="2" customFormat="1" ht="15.75">
      <c r="A123" s="775"/>
      <c r="B123" s="1079" t="s">
        <v>0</v>
      </c>
      <c r="C123" s="1080"/>
      <c r="D123" s="1081"/>
      <c r="E123" s="1055">
        <v>45016</v>
      </c>
      <c r="F123" s="1056"/>
      <c r="G123" s="1055">
        <v>44651</v>
      </c>
      <c r="H123" s="1056"/>
    </row>
    <row r="124" spans="1:8" s="2" customFormat="1" ht="31.5">
      <c r="A124" s="775"/>
      <c r="B124" s="1082"/>
      <c r="C124" s="1083"/>
      <c r="D124" s="1084"/>
      <c r="E124" s="37" t="s">
        <v>239</v>
      </c>
      <c r="F124" s="37" t="s">
        <v>240</v>
      </c>
      <c r="G124" s="37" t="s">
        <v>239</v>
      </c>
      <c r="H124" s="37" t="s">
        <v>240</v>
      </c>
    </row>
    <row r="125" spans="1:8" s="2" customFormat="1" ht="15.75">
      <c r="A125" s="775"/>
      <c r="B125" s="1024" t="s">
        <v>64</v>
      </c>
      <c r="C125" s="1025"/>
      <c r="D125" s="1026"/>
      <c r="E125" s="51"/>
      <c r="F125" s="20"/>
      <c r="G125" s="20"/>
      <c r="H125" s="20"/>
    </row>
    <row r="126" spans="1:8" s="2" customFormat="1" ht="15.75">
      <c r="A126" s="775"/>
      <c r="B126" s="1021" t="s">
        <v>70</v>
      </c>
      <c r="C126" s="1022"/>
      <c r="D126" s="1023"/>
      <c r="E126" s="51"/>
      <c r="F126" s="20"/>
      <c r="G126" s="20"/>
      <c r="H126" s="20"/>
    </row>
    <row r="127" spans="1:8" s="2" customFormat="1" ht="15.75">
      <c r="A127" s="775"/>
      <c r="B127" s="1021" t="s">
        <v>1219</v>
      </c>
      <c r="C127" s="1022"/>
      <c r="D127" s="1023"/>
      <c r="E127" s="51"/>
      <c r="F127" s="20"/>
      <c r="G127" s="20"/>
      <c r="H127" s="20"/>
    </row>
    <row r="128" spans="1:8" s="2" customFormat="1" ht="15.75">
      <c r="A128" s="775"/>
      <c r="B128" s="1021" t="s">
        <v>42</v>
      </c>
      <c r="C128" s="1022"/>
      <c r="D128" s="1023"/>
      <c r="E128" s="51"/>
      <c r="F128" s="20"/>
      <c r="G128" s="20"/>
      <c r="H128" s="20"/>
    </row>
    <row r="129" spans="1:10" s="2" customFormat="1" ht="15.75">
      <c r="A129" s="775"/>
      <c r="B129" s="1024" t="s">
        <v>1216</v>
      </c>
      <c r="C129" s="1025"/>
      <c r="D129" s="1026"/>
      <c r="E129" s="51"/>
      <c r="F129" s="20"/>
      <c r="G129" s="20"/>
      <c r="H129" s="20"/>
    </row>
    <row r="130" spans="1:10" s="2" customFormat="1" ht="15.75">
      <c r="A130" s="775"/>
      <c r="B130" s="1024" t="s">
        <v>68</v>
      </c>
      <c r="C130" s="1025"/>
      <c r="D130" s="1026"/>
      <c r="E130" s="51"/>
      <c r="F130" s="20"/>
      <c r="G130" s="20"/>
      <c r="H130" s="20"/>
    </row>
    <row r="131" spans="1:10" s="2" customFormat="1" ht="15.75">
      <c r="A131" s="775"/>
      <c r="B131" s="1021" t="s">
        <v>25</v>
      </c>
      <c r="C131" s="1022"/>
      <c r="D131" s="1023"/>
      <c r="E131" s="51"/>
      <c r="F131" s="20"/>
      <c r="G131" s="20"/>
      <c r="H131" s="20"/>
    </row>
    <row r="132" spans="1:10" s="2" customFormat="1" ht="15.75">
      <c r="A132" s="775"/>
      <c r="B132" s="1021" t="s">
        <v>42</v>
      </c>
      <c r="C132" s="1022"/>
      <c r="D132" s="1023"/>
      <c r="E132" s="51"/>
      <c r="F132" s="20"/>
      <c r="G132" s="20"/>
      <c r="H132" s="20"/>
    </row>
    <row r="133" spans="1:10" s="2" customFormat="1" ht="15.75">
      <c r="A133" s="775"/>
      <c r="B133" s="1024" t="s">
        <v>1218</v>
      </c>
      <c r="C133" s="1025"/>
      <c r="D133" s="1026"/>
      <c r="E133" s="51"/>
      <c r="F133" s="20"/>
      <c r="G133" s="20"/>
      <c r="H133" s="20"/>
    </row>
    <row r="134" spans="1:10" s="2" customFormat="1" ht="18" customHeight="1">
      <c r="A134" s="775"/>
      <c r="B134" s="7"/>
      <c r="C134" s="7"/>
      <c r="D134" s="6"/>
      <c r="E134" s="6"/>
      <c r="F134" s="6"/>
      <c r="G134" s="6"/>
      <c r="H134" s="6"/>
    </row>
    <row r="135" spans="1:10" s="2" customFormat="1" ht="15.75">
      <c r="A135" s="57">
        <f>A122+0.1</f>
        <v>41.400000000000006</v>
      </c>
      <c r="B135" s="757" t="s">
        <v>324</v>
      </c>
      <c r="C135" s="775"/>
      <c r="D135" s="775"/>
      <c r="E135" s="775"/>
      <c r="F135" s="775"/>
      <c r="G135" s="775"/>
      <c r="H135" s="775"/>
    </row>
    <row r="136" spans="1:10" s="2" customFormat="1" ht="15.75">
      <c r="A136" s="775"/>
      <c r="B136" s="757" t="s">
        <v>243</v>
      </c>
      <c r="C136" s="38"/>
      <c r="D136" s="38"/>
      <c r="E136" s="38"/>
      <c r="F136" s="38"/>
      <c r="G136" s="38"/>
      <c r="H136" s="38"/>
    </row>
    <row r="137" spans="1:10" s="2" customFormat="1" ht="32.25" customHeight="1">
      <c r="A137" s="775"/>
      <c r="B137" s="1069" t="s">
        <v>244</v>
      </c>
      <c r="C137" s="1069"/>
      <c r="D137" s="1069"/>
      <c r="E137" s="1069"/>
      <c r="F137" s="1069"/>
      <c r="G137" s="1069"/>
      <c r="H137" s="1069"/>
      <c r="I137" s="81"/>
      <c r="J137" s="81"/>
    </row>
    <row r="138" spans="1:10" s="2" customFormat="1" ht="16.149999999999999" customHeight="1">
      <c r="A138" s="775"/>
      <c r="B138" s="774"/>
      <c r="C138" s="774"/>
      <c r="D138" s="774"/>
      <c r="E138" s="774"/>
      <c r="F138" s="774"/>
      <c r="G138" s="774"/>
      <c r="H138" s="774"/>
    </row>
    <row r="139" spans="1:10" s="2" customFormat="1" ht="16.149999999999999" customHeight="1">
      <c r="A139" s="775"/>
      <c r="B139" s="773" t="s">
        <v>246</v>
      </c>
      <c r="C139" s="1087" t="s">
        <v>247</v>
      </c>
      <c r="D139" s="1089"/>
      <c r="E139" s="1088"/>
      <c r="F139" s="1087" t="s">
        <v>248</v>
      </c>
      <c r="G139" s="1088"/>
      <c r="H139" s="820" t="s">
        <v>464</v>
      </c>
    </row>
    <row r="140" spans="1:10" s="2" customFormat="1" ht="37.5" customHeight="1">
      <c r="A140" s="775"/>
      <c r="B140" s="821" t="s">
        <v>249</v>
      </c>
      <c r="C140" s="1090" t="s">
        <v>465</v>
      </c>
      <c r="D140" s="1090"/>
      <c r="E140" s="1090"/>
      <c r="F140" s="1090" t="s">
        <v>253</v>
      </c>
      <c r="G140" s="1090"/>
      <c r="H140" s="821"/>
    </row>
    <row r="141" spans="1:10" s="2" customFormat="1" ht="35.25" customHeight="1">
      <c r="A141" s="775"/>
      <c r="B141" s="821" t="s">
        <v>250</v>
      </c>
      <c r="C141" s="1090" t="s">
        <v>254</v>
      </c>
      <c r="D141" s="1090"/>
      <c r="E141" s="1090"/>
      <c r="F141" s="1090" t="s">
        <v>255</v>
      </c>
      <c r="G141" s="1090"/>
      <c r="H141" s="822"/>
    </row>
    <row r="142" spans="1:10" s="2" customFormat="1" ht="15.75" customHeight="1">
      <c r="A142" s="775"/>
      <c r="B142" s="821" t="s">
        <v>259</v>
      </c>
      <c r="C142" s="1090" t="s">
        <v>260</v>
      </c>
      <c r="D142" s="1090"/>
      <c r="E142" s="1090"/>
      <c r="F142" s="1090" t="s">
        <v>255</v>
      </c>
      <c r="G142" s="1090"/>
      <c r="H142" s="822"/>
    </row>
    <row r="143" spans="1:10" s="2" customFormat="1" ht="39.75" customHeight="1">
      <c r="A143" s="775"/>
      <c r="B143" s="821" t="s">
        <v>251</v>
      </c>
      <c r="C143" s="1090" t="s">
        <v>256</v>
      </c>
      <c r="D143" s="1090"/>
      <c r="E143" s="1090"/>
      <c r="F143" s="1090" t="s">
        <v>1220</v>
      </c>
      <c r="G143" s="1090"/>
      <c r="H143" s="822"/>
    </row>
    <row r="144" spans="1:10" s="2" customFormat="1" ht="15.75">
      <c r="A144" s="775"/>
      <c r="B144" s="821" t="s">
        <v>252</v>
      </c>
      <c r="C144" s="1090" t="s">
        <v>258</v>
      </c>
      <c r="D144" s="1090"/>
      <c r="E144" s="1090"/>
      <c r="F144" s="1090" t="s">
        <v>257</v>
      </c>
      <c r="G144" s="1090"/>
      <c r="H144" s="822"/>
    </row>
    <row r="145" spans="1:16" s="2" customFormat="1" ht="15.75">
      <c r="A145" s="775"/>
      <c r="B145" s="58"/>
      <c r="C145" s="58"/>
      <c r="D145" s="58"/>
      <c r="E145" s="58"/>
      <c r="F145" s="58"/>
      <c r="G145" s="59"/>
      <c r="H145" s="59"/>
    </row>
    <row r="146" spans="1:16" s="2" customFormat="1" ht="15.75">
      <c r="A146" s="57" t="s">
        <v>301</v>
      </c>
      <c r="B146" s="60" t="s">
        <v>325</v>
      </c>
      <c r="C146" s="58"/>
      <c r="D146" s="58"/>
      <c r="E146" s="58"/>
      <c r="F146" s="58"/>
      <c r="G146" s="59"/>
      <c r="H146" s="59"/>
    </row>
    <row r="147" spans="1:16" s="2" customFormat="1" ht="15.75">
      <c r="A147" s="775"/>
      <c r="B147" s="775"/>
      <c r="C147" s="775"/>
      <c r="D147" s="775"/>
      <c r="E147" s="775"/>
      <c r="F147" s="775"/>
      <c r="G147" s="775"/>
      <c r="H147" s="775"/>
      <c r="P147" s="39" t="s">
        <v>244</v>
      </c>
    </row>
    <row r="148" spans="1:16" s="2" customFormat="1" ht="13.9" customHeight="1">
      <c r="A148" s="775"/>
      <c r="B148" s="757" t="s">
        <v>241</v>
      </c>
      <c r="C148" s="775"/>
      <c r="D148" s="25"/>
      <c r="E148" s="25"/>
      <c r="F148" s="25"/>
      <c r="G148" s="775"/>
      <c r="H148" s="775"/>
    </row>
    <row r="149" spans="1:16" s="77" customFormat="1" ht="50.25" customHeight="1">
      <c r="A149" s="775"/>
      <c r="B149" s="1064" t="s">
        <v>467</v>
      </c>
      <c r="C149" s="1064"/>
      <c r="D149" s="1064"/>
      <c r="E149" s="1064"/>
      <c r="F149" s="1064"/>
      <c r="G149" s="1064"/>
      <c r="H149" s="1064"/>
      <c r="I149" s="82"/>
      <c r="J149" s="82"/>
      <c r="P149" s="77" t="s">
        <v>245</v>
      </c>
    </row>
    <row r="150" spans="1:16" s="2" customFormat="1" ht="15" customHeight="1">
      <c r="A150" s="775"/>
      <c r="B150" s="757" t="s">
        <v>1449</v>
      </c>
      <c r="C150" s="783"/>
      <c r="D150" s="783"/>
      <c r="E150" s="783"/>
      <c r="F150" s="783"/>
      <c r="G150" s="775"/>
      <c r="H150" s="783" t="s">
        <v>431</v>
      </c>
      <c r="P150" s="2" t="s">
        <v>241</v>
      </c>
    </row>
    <row r="151" spans="1:16" s="2" customFormat="1" ht="50.25" customHeight="1">
      <c r="A151" s="775"/>
      <c r="B151" s="1074" t="s">
        <v>0</v>
      </c>
      <c r="C151" s="1075"/>
      <c r="D151" s="1076"/>
      <c r="E151" s="214" t="s">
        <v>1221</v>
      </c>
      <c r="F151" s="214" t="s">
        <v>1222</v>
      </c>
      <c r="G151" s="214" t="s">
        <v>1223</v>
      </c>
      <c r="H151" s="214" t="s">
        <v>11</v>
      </c>
      <c r="P151" s="39" t="s">
        <v>242</v>
      </c>
    </row>
    <row r="152" spans="1:16" s="2" customFormat="1" ht="15.75">
      <c r="A152" s="775"/>
      <c r="B152" s="1036" t="s">
        <v>72</v>
      </c>
      <c r="C152" s="1037"/>
      <c r="D152" s="968"/>
      <c r="E152" s="20"/>
      <c r="F152" s="20"/>
      <c r="G152" s="20"/>
      <c r="H152" s="20"/>
    </row>
    <row r="153" spans="1:16" s="223" customFormat="1" ht="15.75">
      <c r="A153" s="775"/>
      <c r="B153" s="1091" t="s">
        <v>466</v>
      </c>
      <c r="C153" s="1092"/>
      <c r="D153" s="1093"/>
      <c r="E153" s="123"/>
      <c r="F153" s="123"/>
      <c r="G153" s="123"/>
      <c r="H153" s="123"/>
    </row>
    <row r="154" spans="1:16" s="223" customFormat="1" ht="15.75">
      <c r="A154" s="775"/>
      <c r="B154" s="1091" t="s">
        <v>437</v>
      </c>
      <c r="C154" s="1092"/>
      <c r="D154" s="1093"/>
      <c r="E154" s="123"/>
      <c r="F154" s="123"/>
      <c r="G154" s="123"/>
      <c r="H154" s="123"/>
    </row>
    <row r="155" spans="1:16" s="223" customFormat="1" ht="15.75">
      <c r="A155" s="775"/>
      <c r="B155" s="1091" t="s">
        <v>432</v>
      </c>
      <c r="C155" s="1092"/>
      <c r="D155" s="1093"/>
      <c r="E155" s="123"/>
      <c r="F155" s="123"/>
      <c r="G155" s="123"/>
      <c r="H155" s="123"/>
    </row>
    <row r="156" spans="1:16" s="223" customFormat="1" ht="15.75">
      <c r="A156" s="775"/>
      <c r="B156" s="1094" t="s">
        <v>433</v>
      </c>
      <c r="C156" s="1095"/>
      <c r="D156" s="1096"/>
      <c r="E156" s="235">
        <f>SUM(E152:E155)</f>
        <v>0</v>
      </c>
      <c r="F156" s="235">
        <f t="shared" ref="F156:H156" si="10">SUM(F152:F155)</f>
        <v>0</v>
      </c>
      <c r="G156" s="235">
        <f t="shared" si="10"/>
        <v>0</v>
      </c>
      <c r="H156" s="235">
        <f t="shared" si="10"/>
        <v>0</v>
      </c>
    </row>
    <row r="157" spans="1:16" s="223" customFormat="1" ht="15.75">
      <c r="A157" s="775"/>
      <c r="B157" s="1091" t="s">
        <v>434</v>
      </c>
      <c r="C157" s="1092"/>
      <c r="D157" s="1093"/>
      <c r="E157" s="235"/>
      <c r="F157" s="235"/>
      <c r="G157" s="235"/>
      <c r="H157" s="235"/>
    </row>
    <row r="158" spans="1:16" s="223" customFormat="1" ht="15.75">
      <c r="A158" s="775"/>
      <c r="B158" s="1091" t="s">
        <v>435</v>
      </c>
      <c r="C158" s="1092"/>
      <c r="D158" s="1093"/>
      <c r="E158" s="235"/>
      <c r="F158" s="235"/>
      <c r="G158" s="235"/>
      <c r="H158" s="235"/>
    </row>
    <row r="159" spans="1:16" s="2" customFormat="1" ht="15.75">
      <c r="A159" s="775"/>
      <c r="B159" s="1091" t="s">
        <v>13</v>
      </c>
      <c r="C159" s="1092"/>
      <c r="D159" s="1093"/>
      <c r="E159" s="20"/>
      <c r="F159" s="20"/>
      <c r="G159" s="20"/>
      <c r="H159" s="20"/>
    </row>
    <row r="160" spans="1:16" s="223" customFormat="1" ht="15.75">
      <c r="A160" s="775"/>
      <c r="B160" s="1091" t="s">
        <v>436</v>
      </c>
      <c r="C160" s="1092"/>
      <c r="D160" s="1093"/>
      <c r="E160" s="123"/>
      <c r="F160" s="123"/>
      <c r="G160" s="123"/>
      <c r="H160" s="123"/>
    </row>
    <row r="161" spans="1:16" s="223" customFormat="1" ht="15.75">
      <c r="A161" s="775"/>
      <c r="B161" s="1091" t="s">
        <v>438</v>
      </c>
      <c r="C161" s="1092"/>
      <c r="D161" s="1093"/>
      <c r="E161" s="123"/>
      <c r="F161" s="123"/>
      <c r="G161" s="123"/>
      <c r="H161" s="123"/>
    </row>
    <row r="162" spans="1:16" s="2" customFormat="1" ht="15.75">
      <c r="A162" s="775"/>
      <c r="B162" s="1091" t="s">
        <v>73</v>
      </c>
      <c r="C162" s="1092"/>
      <c r="D162" s="1093"/>
      <c r="E162" s="20"/>
      <c r="F162" s="20"/>
      <c r="G162" s="20"/>
      <c r="H162" s="20"/>
    </row>
    <row r="163" spans="1:16" s="223" customFormat="1" ht="15.75">
      <c r="A163" s="775"/>
      <c r="B163" s="1094" t="s">
        <v>439</v>
      </c>
      <c r="C163" s="1095"/>
      <c r="D163" s="1096"/>
      <c r="E163" s="236">
        <f>SUM(E157:E162)</f>
        <v>0</v>
      </c>
      <c r="F163" s="236">
        <f t="shared" ref="F163:H163" si="11">SUM(F157:F162)</f>
        <v>0</v>
      </c>
      <c r="G163" s="236">
        <f t="shared" si="11"/>
        <v>0</v>
      </c>
      <c r="H163" s="236">
        <f t="shared" si="11"/>
        <v>0</v>
      </c>
    </row>
    <row r="164" spans="1:16" s="2" customFormat="1" ht="15.75">
      <c r="A164" s="775"/>
      <c r="B164" s="1094" t="s">
        <v>74</v>
      </c>
      <c r="C164" s="1095"/>
      <c r="D164" s="1096"/>
      <c r="E164" s="237">
        <f>E156-E163</f>
        <v>0</v>
      </c>
      <c r="F164" s="237">
        <f t="shared" ref="F164:H164" si="12">F156-F163</f>
        <v>0</v>
      </c>
      <c r="G164" s="237">
        <f t="shared" si="12"/>
        <v>0</v>
      </c>
      <c r="H164" s="237">
        <f t="shared" si="12"/>
        <v>0</v>
      </c>
    </row>
    <row r="165" spans="1:16" s="2" customFormat="1" ht="15.75">
      <c r="A165" s="775"/>
      <c r="B165" s="775"/>
      <c r="C165" s="775"/>
      <c r="D165" s="775"/>
      <c r="E165" s="775"/>
      <c r="F165" s="775"/>
      <c r="G165" s="775"/>
      <c r="H165" s="775"/>
    </row>
    <row r="166" spans="1:16" s="2" customFormat="1" ht="15.75">
      <c r="A166" s="775"/>
      <c r="B166" s="757" t="s">
        <v>1428</v>
      </c>
      <c r="C166" s="783"/>
      <c r="D166" s="783"/>
      <c r="E166" s="783"/>
      <c r="G166" s="775"/>
      <c r="H166" s="783" t="s">
        <v>431</v>
      </c>
    </row>
    <row r="167" spans="1:16" s="223" customFormat="1" ht="49.5" customHeight="1">
      <c r="A167" s="775"/>
      <c r="B167" s="1057" t="s">
        <v>0</v>
      </c>
      <c r="C167" s="1097"/>
      <c r="D167" s="1058"/>
      <c r="E167" s="214" t="s">
        <v>1221</v>
      </c>
      <c r="F167" s="214" t="s">
        <v>1222</v>
      </c>
      <c r="G167" s="214" t="s">
        <v>1223</v>
      </c>
      <c r="H167" s="214" t="s">
        <v>11</v>
      </c>
      <c r="P167" s="39" t="s">
        <v>242</v>
      </c>
    </row>
    <row r="168" spans="1:16" s="223" customFormat="1" ht="15.75">
      <c r="A168" s="775"/>
      <c r="B168" s="1036" t="s">
        <v>72</v>
      </c>
      <c r="C168" s="1037"/>
      <c r="D168" s="968"/>
      <c r="E168" s="20"/>
      <c r="F168" s="20"/>
      <c r="G168" s="20"/>
      <c r="H168" s="20"/>
    </row>
    <row r="169" spans="1:16" s="223" customFormat="1" ht="15.75">
      <c r="A169" s="775"/>
      <c r="B169" s="1091" t="s">
        <v>466</v>
      </c>
      <c r="C169" s="1092"/>
      <c r="D169" s="1093"/>
      <c r="E169" s="123"/>
      <c r="F169" s="123"/>
      <c r="G169" s="123"/>
      <c r="H169" s="123"/>
    </row>
    <row r="170" spans="1:16" s="223" customFormat="1" ht="15.75">
      <c r="A170" s="775"/>
      <c r="B170" s="1091" t="s">
        <v>437</v>
      </c>
      <c r="C170" s="1092"/>
      <c r="D170" s="1093"/>
      <c r="E170" s="123"/>
      <c r="F170" s="123"/>
      <c r="G170" s="123"/>
      <c r="H170" s="123"/>
    </row>
    <row r="171" spans="1:16" s="223" customFormat="1" ht="15.75">
      <c r="A171" s="775"/>
      <c r="B171" s="1091" t="s">
        <v>432</v>
      </c>
      <c r="C171" s="1092"/>
      <c r="D171" s="1093"/>
      <c r="E171" s="123"/>
      <c r="F171" s="123"/>
      <c r="G171" s="123"/>
      <c r="H171" s="123"/>
    </row>
    <row r="172" spans="1:16" s="223" customFormat="1" ht="15.75">
      <c r="A172" s="775"/>
      <c r="B172" s="1094" t="s">
        <v>433</v>
      </c>
      <c r="C172" s="1095"/>
      <c r="D172" s="1096"/>
      <c r="E172" s="235">
        <f>SUM(E168:E171)</f>
        <v>0</v>
      </c>
      <c r="F172" s="235">
        <f t="shared" ref="F172:H172" si="13">SUM(F168:F171)</f>
        <v>0</v>
      </c>
      <c r="G172" s="235">
        <f t="shared" si="13"/>
        <v>0</v>
      </c>
      <c r="H172" s="235">
        <f t="shared" si="13"/>
        <v>0</v>
      </c>
    </row>
    <row r="173" spans="1:16" s="223" customFormat="1" ht="15.75">
      <c r="A173" s="775"/>
      <c r="B173" s="1091" t="s">
        <v>434</v>
      </c>
      <c r="C173" s="1092"/>
      <c r="D173" s="1093"/>
      <c r="E173" s="235"/>
      <c r="F173" s="235"/>
      <c r="G173" s="235"/>
      <c r="H173" s="235"/>
    </row>
    <row r="174" spans="1:16" s="223" customFormat="1" ht="15.75">
      <c r="A174" s="775"/>
      <c r="B174" s="1091" t="s">
        <v>435</v>
      </c>
      <c r="C174" s="1092"/>
      <c r="D174" s="1093"/>
      <c r="E174" s="235"/>
      <c r="F174" s="235"/>
      <c r="G174" s="235"/>
      <c r="H174" s="235"/>
    </row>
    <row r="175" spans="1:16" s="223" customFormat="1" ht="15.75">
      <c r="A175" s="775"/>
      <c r="B175" s="1091" t="s">
        <v>13</v>
      </c>
      <c r="C175" s="1092"/>
      <c r="D175" s="1093"/>
      <c r="E175" s="20"/>
      <c r="F175" s="20"/>
      <c r="G175" s="20"/>
      <c r="H175" s="20"/>
    </row>
    <row r="176" spans="1:16" s="223" customFormat="1" ht="15.75">
      <c r="A176" s="775"/>
      <c r="B176" s="1091" t="s">
        <v>436</v>
      </c>
      <c r="C176" s="1092"/>
      <c r="D176" s="1093"/>
      <c r="E176" s="123"/>
      <c r="F176" s="123"/>
      <c r="G176" s="123"/>
      <c r="H176" s="123"/>
    </row>
    <row r="177" spans="1:11" s="223" customFormat="1" ht="15.75">
      <c r="A177" s="775"/>
      <c r="B177" s="1091" t="s">
        <v>438</v>
      </c>
      <c r="C177" s="1092"/>
      <c r="D177" s="1093"/>
      <c r="E177" s="123"/>
      <c r="F177" s="123"/>
      <c r="G177" s="123"/>
      <c r="H177" s="123"/>
    </row>
    <row r="178" spans="1:11" s="223" customFormat="1" ht="15.75">
      <c r="A178" s="775"/>
      <c r="B178" s="1091" t="s">
        <v>73</v>
      </c>
      <c r="C178" s="1092"/>
      <c r="D178" s="1093"/>
      <c r="E178" s="20"/>
      <c r="F178" s="20"/>
      <c r="G178" s="20"/>
      <c r="H178" s="20"/>
    </row>
    <row r="179" spans="1:11" s="223" customFormat="1" ht="15.75">
      <c r="A179" s="775"/>
      <c r="B179" s="1094" t="s">
        <v>439</v>
      </c>
      <c r="C179" s="1095"/>
      <c r="D179" s="1096"/>
      <c r="E179" s="236">
        <f>SUM(E173:E178)</f>
        <v>0</v>
      </c>
      <c r="F179" s="236">
        <f t="shared" ref="F179:H179" si="14">SUM(F173:F178)</f>
        <v>0</v>
      </c>
      <c r="G179" s="236">
        <f t="shared" si="14"/>
        <v>0</v>
      </c>
      <c r="H179" s="236">
        <f t="shared" si="14"/>
        <v>0</v>
      </c>
    </row>
    <row r="180" spans="1:11" s="223" customFormat="1" ht="15.75">
      <c r="A180" s="775"/>
      <c r="B180" s="1094" t="s">
        <v>74</v>
      </c>
      <c r="C180" s="1095"/>
      <c r="D180" s="1096"/>
      <c r="E180" s="237">
        <f>E172-E179</f>
        <v>0</v>
      </c>
      <c r="F180" s="237">
        <f t="shared" ref="F180:H180" si="15">F172-F179</f>
        <v>0</v>
      </c>
      <c r="G180" s="237">
        <f t="shared" si="15"/>
        <v>0</v>
      </c>
      <c r="H180" s="237">
        <f t="shared" si="15"/>
        <v>0</v>
      </c>
    </row>
    <row r="181" spans="1:11" s="28" customFormat="1" ht="15.75">
      <c r="B181" s="238"/>
      <c r="C181" s="239"/>
      <c r="D181" s="239"/>
      <c r="E181" s="239"/>
      <c r="F181" s="239"/>
    </row>
    <row r="182" spans="1:11" s="2" customFormat="1" ht="15.75">
      <c r="A182" s="775"/>
      <c r="B182" s="757" t="s">
        <v>230</v>
      </c>
      <c r="C182" s="775"/>
      <c r="D182" s="775"/>
      <c r="E182" s="775"/>
      <c r="F182" s="775"/>
      <c r="G182" s="775"/>
      <c r="H182" s="775"/>
    </row>
    <row r="183" spans="1:11" s="2" customFormat="1" ht="15.75" customHeight="1">
      <c r="A183" s="775"/>
      <c r="B183" s="1098" t="s">
        <v>231</v>
      </c>
      <c r="C183" s="1098"/>
      <c r="D183" s="1098"/>
      <c r="E183" s="1098"/>
      <c r="F183" s="1098"/>
      <c r="G183" s="1098"/>
      <c r="H183" s="1098"/>
      <c r="I183" s="77"/>
      <c r="J183" s="77"/>
    </row>
    <row r="184" spans="1:11" s="2" customFormat="1" ht="15.75">
      <c r="A184" s="775"/>
      <c r="B184" s="1104" t="s">
        <v>0</v>
      </c>
      <c r="C184" s="1105"/>
      <c r="D184" s="1106"/>
      <c r="E184" s="1099" t="s">
        <v>232</v>
      </c>
      <c r="F184" s="1100"/>
      <c r="G184" s="1100"/>
      <c r="H184" s="1101"/>
    </row>
    <row r="185" spans="1:11" s="2" customFormat="1" ht="15.75">
      <c r="A185" s="775"/>
      <c r="B185" s="1107"/>
      <c r="C185" s="1108"/>
      <c r="D185" s="1109"/>
      <c r="E185" s="1102">
        <v>44651</v>
      </c>
      <c r="F185" s="1103"/>
      <c r="G185" s="1102">
        <v>44286</v>
      </c>
      <c r="H185" s="1103"/>
    </row>
    <row r="186" spans="1:11" s="2" customFormat="1" ht="15.75">
      <c r="A186" s="775"/>
      <c r="B186" s="1030" t="s">
        <v>233</v>
      </c>
      <c r="C186" s="1031"/>
      <c r="D186" s="962"/>
      <c r="E186" s="1030"/>
      <c r="F186" s="962"/>
      <c r="G186" s="1030"/>
      <c r="H186" s="962"/>
    </row>
    <row r="187" spans="1:11" s="2" customFormat="1" ht="15.75">
      <c r="A187" s="775"/>
      <c r="B187" s="1030" t="s">
        <v>234</v>
      </c>
      <c r="C187" s="1031"/>
      <c r="D187" s="962"/>
      <c r="E187" s="1030"/>
      <c r="F187" s="962"/>
      <c r="G187" s="1030"/>
      <c r="H187" s="962"/>
    </row>
    <row r="188" spans="1:11" s="2" customFormat="1" ht="13.9" customHeight="1">
      <c r="A188" s="775"/>
      <c r="B188" s="756"/>
      <c r="C188" s="756"/>
      <c r="D188" s="756"/>
      <c r="E188" s="756"/>
      <c r="F188" s="756"/>
      <c r="G188" s="756"/>
      <c r="H188" s="756"/>
    </row>
    <row r="189" spans="1:11" s="2" customFormat="1" ht="18" customHeight="1">
      <c r="A189" s="775"/>
      <c r="B189" s="24" t="s">
        <v>207</v>
      </c>
      <c r="C189" s="756"/>
      <c r="D189" s="756"/>
      <c r="E189" s="756"/>
      <c r="F189" s="756"/>
      <c r="G189" s="756"/>
      <c r="H189" s="756"/>
    </row>
    <row r="190" spans="1:11" s="2" customFormat="1" ht="36.75" customHeight="1">
      <c r="A190" s="775"/>
      <c r="B190" s="1065" t="s">
        <v>1442</v>
      </c>
      <c r="C190" s="1065"/>
      <c r="D190" s="1065"/>
      <c r="E190" s="1065"/>
      <c r="F190" s="1065"/>
      <c r="G190" s="1065"/>
      <c r="H190" s="1065"/>
      <c r="I190" s="93"/>
      <c r="J190" s="93"/>
    </row>
    <row r="191" spans="1:11" s="2" customFormat="1" ht="15.75" customHeight="1">
      <c r="A191" s="775"/>
      <c r="B191" s="1065" t="s">
        <v>235</v>
      </c>
      <c r="C191" s="1065"/>
      <c r="D191" s="1065"/>
      <c r="E191" s="1065"/>
      <c r="F191" s="1065"/>
      <c r="G191" s="1065"/>
      <c r="H191" s="1065"/>
      <c r="I191" s="93"/>
      <c r="J191" s="93"/>
      <c r="K191" s="77"/>
    </row>
    <row r="192" spans="1:11" s="2" customFormat="1" ht="15" customHeight="1">
      <c r="A192" s="775"/>
      <c r="B192" s="771"/>
      <c r="C192" s="771"/>
      <c r="D192" s="771"/>
      <c r="E192" s="257"/>
      <c r="F192" s="771"/>
      <c r="G192" s="771"/>
      <c r="H192" s="257" t="s">
        <v>412</v>
      </c>
    </row>
    <row r="193" spans="1:10" s="2" customFormat="1" ht="16.149999999999999" customHeight="1">
      <c r="A193" s="775"/>
      <c r="B193" s="1110" t="s">
        <v>0</v>
      </c>
      <c r="C193" s="1110"/>
      <c r="D193" s="1110"/>
      <c r="E193" s="1102">
        <v>45016</v>
      </c>
      <c r="F193" s="1103"/>
      <c r="G193" s="1102">
        <v>44651</v>
      </c>
      <c r="H193" s="1103"/>
    </row>
    <row r="194" spans="1:10" s="2" customFormat="1" ht="16.149999999999999" customHeight="1">
      <c r="A194" s="775"/>
      <c r="B194" s="1111" t="s">
        <v>236</v>
      </c>
      <c r="C194" s="1111"/>
      <c r="D194" s="1111"/>
      <c r="E194" s="1111"/>
      <c r="F194" s="1111"/>
      <c r="G194" s="1111"/>
      <c r="H194" s="1111"/>
    </row>
    <row r="195" spans="1:10" s="2" customFormat="1" ht="16.149999999999999" customHeight="1">
      <c r="A195" s="775"/>
      <c r="B195" s="1111" t="s">
        <v>237</v>
      </c>
      <c r="C195" s="1111"/>
      <c r="D195" s="1111"/>
      <c r="E195" s="1111"/>
      <c r="F195" s="1111"/>
      <c r="G195" s="1111"/>
      <c r="H195" s="1111"/>
    </row>
    <row r="196" spans="1:10" s="2" customFormat="1" ht="16.149999999999999" customHeight="1">
      <c r="A196" s="775"/>
      <c r="B196" s="1112" t="s">
        <v>238</v>
      </c>
      <c r="C196" s="1112"/>
      <c r="D196" s="1112"/>
      <c r="E196" s="1111"/>
      <c r="F196" s="1111"/>
      <c r="G196" s="1111"/>
      <c r="H196" s="1111"/>
    </row>
    <row r="197" spans="1:10" s="2" customFormat="1" ht="16.149999999999999" customHeight="1">
      <c r="A197" s="775"/>
      <c r="B197" s="36"/>
      <c r="C197" s="36"/>
      <c r="D197" s="36"/>
      <c r="E197" s="36"/>
      <c r="F197" s="771"/>
      <c r="G197" s="771"/>
      <c r="H197" s="771"/>
    </row>
    <row r="198" spans="1:10" s="2" customFormat="1" ht="15" customHeight="1">
      <c r="A198" s="775"/>
      <c r="B198" s="24" t="s">
        <v>208</v>
      </c>
      <c r="C198" s="756"/>
      <c r="D198" s="756"/>
      <c r="E198" s="756"/>
      <c r="F198" s="756"/>
      <c r="G198" s="756"/>
      <c r="H198" s="756"/>
    </row>
    <row r="199" spans="1:10" s="2" customFormat="1" ht="33" customHeight="1">
      <c r="A199" s="775"/>
      <c r="B199" s="1067" t="s">
        <v>262</v>
      </c>
      <c r="C199" s="1067"/>
      <c r="D199" s="1067"/>
      <c r="E199" s="1067"/>
      <c r="F199" s="1067"/>
      <c r="G199" s="1067"/>
      <c r="H199" s="1067"/>
      <c r="I199" s="87"/>
      <c r="J199" s="87"/>
    </row>
    <row r="200" spans="1:10" s="2" customFormat="1" ht="15.75">
      <c r="A200" s="775"/>
      <c r="B200" s="1114" t="s">
        <v>0</v>
      </c>
      <c r="C200" s="1114"/>
      <c r="D200" s="1114"/>
      <c r="E200" s="1113" t="s">
        <v>209</v>
      </c>
      <c r="F200" s="1113"/>
      <c r="G200" s="1113"/>
      <c r="H200" s="1113"/>
    </row>
    <row r="201" spans="1:10" s="2" customFormat="1" ht="15.75">
      <c r="A201" s="775"/>
      <c r="B201" s="1114"/>
      <c r="C201" s="1114"/>
      <c r="D201" s="1114"/>
      <c r="E201" s="1102">
        <f>+E193</f>
        <v>45016</v>
      </c>
      <c r="F201" s="1103"/>
      <c r="G201" s="1102">
        <f>+G193</f>
        <v>44651</v>
      </c>
      <c r="H201" s="1103"/>
    </row>
    <row r="202" spans="1:10" s="2" customFormat="1" ht="16.149999999999999" customHeight="1">
      <c r="A202" s="775"/>
      <c r="B202" s="1115" t="s">
        <v>468</v>
      </c>
      <c r="C202" s="1115"/>
      <c r="D202" s="1115"/>
      <c r="E202" s="1117"/>
      <c r="F202" s="1117"/>
      <c r="G202" s="1115"/>
      <c r="H202" s="1115"/>
    </row>
    <row r="203" spans="1:10" s="2" customFormat="1" ht="16.149999999999999" customHeight="1">
      <c r="A203" s="775"/>
      <c r="B203" s="1115" t="s">
        <v>469</v>
      </c>
      <c r="C203" s="1115"/>
      <c r="D203" s="1115"/>
      <c r="E203" s="1117"/>
      <c r="F203" s="1117"/>
      <c r="G203" s="1115"/>
      <c r="H203" s="1115"/>
    </row>
    <row r="204" spans="1:10" s="2" customFormat="1" ht="15.75">
      <c r="A204" s="775"/>
      <c r="B204" s="772"/>
      <c r="C204" s="26"/>
      <c r="D204" s="26"/>
      <c r="E204" s="772"/>
      <c r="F204" s="756"/>
      <c r="G204" s="756"/>
      <c r="H204" s="756"/>
    </row>
    <row r="205" spans="1:10" s="2" customFormat="1" ht="16.149999999999999" customHeight="1">
      <c r="A205" s="775"/>
      <c r="B205" s="24" t="s">
        <v>261</v>
      </c>
      <c r="C205" s="26"/>
      <c r="D205" s="26"/>
      <c r="E205" s="772"/>
      <c r="F205" s="756"/>
      <c r="G205" s="756"/>
      <c r="H205" s="756"/>
    </row>
    <row r="206" spans="1:10" s="2" customFormat="1" ht="33" customHeight="1">
      <c r="A206" s="775"/>
      <c r="B206" s="1066" t="s">
        <v>1224</v>
      </c>
      <c r="C206" s="1066"/>
      <c r="D206" s="1066"/>
      <c r="E206" s="1066"/>
      <c r="F206" s="1066"/>
      <c r="G206" s="1066"/>
      <c r="H206" s="1066"/>
      <c r="I206" s="94"/>
      <c r="J206" s="94"/>
    </row>
    <row r="207" spans="1:10" s="2" customFormat="1" ht="15.75">
      <c r="A207" s="775"/>
      <c r="B207" s="772"/>
      <c r="C207" s="26"/>
      <c r="D207" s="26"/>
      <c r="E207" s="772"/>
      <c r="F207" s="756"/>
      <c r="G207" s="756"/>
      <c r="H207" s="756"/>
    </row>
    <row r="208" spans="1:10" s="2" customFormat="1" ht="16.149999999999999" customHeight="1">
      <c r="A208" s="775"/>
      <c r="B208" s="40" t="s">
        <v>208</v>
      </c>
      <c r="C208" s="26"/>
      <c r="D208" s="26"/>
      <c r="E208" s="772"/>
      <c r="F208" s="756"/>
      <c r="G208" s="756"/>
      <c r="H208" s="756"/>
    </row>
    <row r="209" spans="1:10" s="2" customFormat="1" ht="15.75" customHeight="1">
      <c r="A209" s="775"/>
      <c r="B209" s="1068" t="s">
        <v>263</v>
      </c>
      <c r="C209" s="1068"/>
      <c r="D209" s="1068"/>
      <c r="E209" s="1068"/>
      <c r="F209" s="1068"/>
      <c r="G209" s="1068"/>
      <c r="H209" s="1068"/>
    </row>
    <row r="210" spans="1:10" s="2" customFormat="1" ht="16.149999999999999" customHeight="1">
      <c r="A210" s="775"/>
      <c r="B210" s="1114" t="s">
        <v>0</v>
      </c>
      <c r="C210" s="1114"/>
      <c r="D210" s="1114"/>
      <c r="E210" s="1116" t="s">
        <v>209</v>
      </c>
      <c r="F210" s="1116"/>
      <c r="G210" s="1116"/>
      <c r="H210" s="1116"/>
    </row>
    <row r="211" spans="1:10" s="2" customFormat="1" ht="16.149999999999999" customHeight="1">
      <c r="A211" s="775"/>
      <c r="B211" s="1114"/>
      <c r="C211" s="1114"/>
      <c r="D211" s="1114"/>
      <c r="E211" s="1102">
        <f>+E201</f>
        <v>45016</v>
      </c>
      <c r="F211" s="1103"/>
      <c r="G211" s="1102">
        <f>+G201</f>
        <v>44651</v>
      </c>
      <c r="H211" s="1103"/>
    </row>
    <row r="212" spans="1:10" s="2" customFormat="1" ht="16.149999999999999" customHeight="1">
      <c r="A212" s="775"/>
      <c r="B212" s="1115" t="s">
        <v>468</v>
      </c>
      <c r="C212" s="1115"/>
      <c r="D212" s="1115"/>
      <c r="E212" s="1117"/>
      <c r="F212" s="1117"/>
      <c r="G212" s="1115"/>
      <c r="H212" s="1115"/>
    </row>
    <row r="213" spans="1:10" s="2" customFormat="1" ht="16.149999999999999" customHeight="1">
      <c r="A213" s="775"/>
      <c r="B213" s="1115" t="s">
        <v>469</v>
      </c>
      <c r="C213" s="1115"/>
      <c r="D213" s="1115"/>
      <c r="E213" s="1117"/>
      <c r="F213" s="1117"/>
      <c r="G213" s="1115"/>
      <c r="H213" s="1115"/>
    </row>
    <row r="214" spans="1:10" s="2" customFormat="1" ht="15.75">
      <c r="A214" s="775"/>
      <c r="B214" s="775"/>
      <c r="C214" s="775"/>
      <c r="D214" s="775"/>
      <c r="E214" s="775"/>
      <c r="F214" s="775"/>
      <c r="G214" s="775"/>
      <c r="H214" s="775"/>
    </row>
    <row r="215" spans="1:10" s="2" customFormat="1" ht="15.75">
      <c r="A215" s="57" t="s">
        <v>302</v>
      </c>
      <c r="B215" s="757" t="s">
        <v>326</v>
      </c>
      <c r="C215" s="775"/>
      <c r="D215" s="775"/>
      <c r="E215" s="775"/>
      <c r="F215" s="775"/>
      <c r="G215" s="775"/>
      <c r="H215" s="775"/>
    </row>
    <row r="216" spans="1:10" s="2" customFormat="1" ht="49.5" customHeight="1">
      <c r="A216" s="775"/>
      <c r="B216" s="945" t="s">
        <v>75</v>
      </c>
      <c r="C216" s="945"/>
      <c r="D216" s="945"/>
      <c r="E216" s="945"/>
      <c r="F216" s="945"/>
      <c r="G216" s="945"/>
      <c r="H216" s="945"/>
      <c r="I216" s="87"/>
      <c r="J216" s="87"/>
    </row>
    <row r="217" spans="1:10" s="2" customFormat="1" ht="15.75">
      <c r="A217" s="775"/>
      <c r="B217" s="779"/>
      <c r="C217" s="775"/>
      <c r="D217" s="775"/>
      <c r="E217" s="775"/>
      <c r="F217" s="775"/>
      <c r="G217" s="775"/>
      <c r="H217" s="775"/>
    </row>
    <row r="218" spans="1:10" s="232" customFormat="1" ht="15.75">
      <c r="A218" s="775"/>
      <c r="B218" s="757" t="s">
        <v>76</v>
      </c>
      <c r="C218" s="771"/>
      <c r="D218" s="771"/>
      <c r="F218" s="775"/>
      <c r="G218" s="775"/>
      <c r="H218" s="257" t="s">
        <v>412</v>
      </c>
    </row>
    <row r="219" spans="1:10" s="232" customFormat="1" ht="15.75">
      <c r="A219" s="775"/>
      <c r="B219" s="1120" t="s">
        <v>0</v>
      </c>
      <c r="C219" s="1121"/>
      <c r="D219" s="1122"/>
      <c r="E219" s="1102">
        <f>+E211</f>
        <v>45016</v>
      </c>
      <c r="F219" s="1103"/>
      <c r="G219" s="1102">
        <f>+G211</f>
        <v>44651</v>
      </c>
      <c r="H219" s="1103"/>
    </row>
    <row r="220" spans="1:10" s="232" customFormat="1" ht="15.75">
      <c r="A220" s="775"/>
      <c r="B220" s="1118" t="s">
        <v>429</v>
      </c>
      <c r="C220" s="1118"/>
      <c r="D220" s="1118"/>
      <c r="E220" s="1111"/>
      <c r="F220" s="1111"/>
      <c r="G220" s="1111"/>
      <c r="H220" s="1111"/>
    </row>
    <row r="221" spans="1:10" s="232" customFormat="1" ht="15.75">
      <c r="A221" s="775"/>
      <c r="B221" s="1118" t="s">
        <v>470</v>
      </c>
      <c r="C221" s="1118"/>
      <c r="D221" s="1118"/>
      <c r="E221" s="1111"/>
      <c r="F221" s="1111"/>
      <c r="G221" s="1111"/>
      <c r="H221" s="1111"/>
    </row>
    <row r="222" spans="1:10" s="232" customFormat="1" ht="15.75">
      <c r="A222" s="775"/>
      <c r="B222" s="757"/>
      <c r="C222" s="775"/>
      <c r="D222" s="775"/>
      <c r="E222" s="775"/>
      <c r="F222" s="775"/>
      <c r="G222" s="775"/>
      <c r="H222" s="775"/>
    </row>
    <row r="223" spans="1:10" s="2" customFormat="1" ht="84" customHeight="1">
      <c r="A223" s="775"/>
      <c r="B223" s="945" t="s">
        <v>471</v>
      </c>
      <c r="C223" s="945"/>
      <c r="D223" s="945"/>
      <c r="E223" s="945"/>
      <c r="F223" s="945"/>
      <c r="G223" s="945"/>
      <c r="H223" s="945"/>
      <c r="I223" s="87"/>
      <c r="J223" s="87"/>
    </row>
    <row r="224" spans="1:10" s="2" customFormat="1" ht="15.75">
      <c r="A224" s="775"/>
      <c r="B224" s="775"/>
      <c r="C224" s="775"/>
      <c r="D224" s="775"/>
      <c r="E224" s="775"/>
      <c r="F224" s="775"/>
      <c r="G224" s="775"/>
      <c r="H224" s="775"/>
    </row>
    <row r="225" spans="1:10" s="2" customFormat="1" ht="15.75">
      <c r="A225" s="775"/>
      <c r="B225" s="757" t="s">
        <v>77</v>
      </c>
      <c r="C225" s="775"/>
      <c r="D225" s="775"/>
      <c r="E225" s="775"/>
      <c r="F225" s="775"/>
      <c r="G225" s="775"/>
      <c r="H225" s="775"/>
    </row>
    <row r="226" spans="1:10" s="2" customFormat="1" ht="15.75">
      <c r="A226" s="775"/>
      <c r="B226" s="1070" t="s">
        <v>78</v>
      </c>
      <c r="C226" s="1070"/>
      <c r="D226" s="1070"/>
      <c r="E226" s="1070"/>
      <c r="F226" s="1070"/>
      <c r="G226" s="1070"/>
      <c r="H226" s="1070"/>
      <c r="I226" s="232"/>
      <c r="J226" s="232"/>
    </row>
    <row r="227" spans="1:10" s="2" customFormat="1" ht="15.75">
      <c r="A227" s="775"/>
      <c r="B227" s="1054"/>
      <c r="C227" s="1054"/>
      <c r="D227" s="1054"/>
      <c r="E227" s="1054"/>
      <c r="F227" s="1054"/>
      <c r="G227" s="775"/>
      <c r="H227" s="748" t="s">
        <v>412</v>
      </c>
    </row>
    <row r="228" spans="1:10" s="2" customFormat="1" ht="15.75">
      <c r="A228" s="775"/>
      <c r="B228" s="1119" t="s">
        <v>0</v>
      </c>
      <c r="C228" s="1119"/>
      <c r="D228" s="1119"/>
      <c r="E228" s="1062">
        <f>+E211</f>
        <v>45016</v>
      </c>
      <c r="F228" s="1062"/>
      <c r="G228" s="1062">
        <f>+G219</f>
        <v>44651</v>
      </c>
      <c r="H228" s="1062"/>
    </row>
    <row r="229" spans="1:10" s="2" customFormat="1" ht="15.75">
      <c r="A229" s="775"/>
      <c r="B229" s="1119"/>
      <c r="C229" s="1119"/>
      <c r="D229" s="1119"/>
      <c r="E229" s="781" t="s">
        <v>79</v>
      </c>
      <c r="F229" s="781" t="s">
        <v>80</v>
      </c>
      <c r="G229" s="781" t="s">
        <v>79</v>
      </c>
      <c r="H229" s="781" t="s">
        <v>80</v>
      </c>
    </row>
    <row r="230" spans="1:10" s="2" customFormat="1" ht="15.75">
      <c r="A230" s="775"/>
      <c r="B230" s="1072" t="s">
        <v>81</v>
      </c>
      <c r="C230" s="1072"/>
      <c r="D230" s="1072"/>
      <c r="E230" s="825"/>
      <c r="F230" s="825"/>
      <c r="G230" s="825"/>
      <c r="H230" s="825"/>
    </row>
    <row r="231" spans="1:10" s="2" customFormat="1" ht="15.75">
      <c r="A231" s="775"/>
      <c r="B231" s="1072" t="s">
        <v>82</v>
      </c>
      <c r="C231" s="1072"/>
      <c r="D231" s="1072"/>
      <c r="E231" s="825"/>
      <c r="F231" s="825"/>
      <c r="G231" s="825"/>
      <c r="H231" s="825"/>
    </row>
    <row r="232" spans="1:10" s="2" customFormat="1" ht="15.75">
      <c r="A232" s="775"/>
      <c r="B232" s="1072" t="s">
        <v>83</v>
      </c>
      <c r="C232" s="1072"/>
      <c r="D232" s="1072"/>
      <c r="E232" s="825"/>
      <c r="F232" s="825"/>
      <c r="G232" s="825"/>
      <c r="H232" s="825"/>
    </row>
    <row r="233" spans="1:10" s="2" customFormat="1" ht="15.75">
      <c r="A233" s="775"/>
      <c r="B233" s="1072" t="s">
        <v>84</v>
      </c>
      <c r="C233" s="1072"/>
      <c r="D233" s="1072"/>
      <c r="E233" s="825"/>
      <c r="F233" s="825"/>
      <c r="G233" s="825"/>
      <c r="H233" s="825"/>
    </row>
    <row r="234" spans="1:10" s="2" customFormat="1" ht="15.75">
      <c r="A234" s="775"/>
      <c r="B234" s="1072" t="s">
        <v>85</v>
      </c>
      <c r="C234" s="1072"/>
      <c r="D234" s="1072"/>
      <c r="E234" s="825"/>
      <c r="F234" s="825"/>
      <c r="G234" s="825"/>
      <c r="H234" s="825"/>
    </row>
    <row r="235" spans="1:10" s="2" customFormat="1" ht="15.75">
      <c r="A235" s="775"/>
      <c r="B235" s="1073" t="s">
        <v>11</v>
      </c>
      <c r="C235" s="1073"/>
      <c r="D235" s="1073"/>
      <c r="E235" s="825"/>
      <c r="F235" s="825"/>
      <c r="G235" s="825"/>
      <c r="H235" s="825"/>
    </row>
    <row r="236" spans="1:10" s="2" customFormat="1" ht="50.25" customHeight="1">
      <c r="A236" s="8"/>
      <c r="B236" s="1064" t="s">
        <v>472</v>
      </c>
      <c r="C236" s="1064"/>
      <c r="D236" s="1064"/>
      <c r="E236" s="1064"/>
      <c r="F236" s="1064"/>
      <c r="G236" s="1064"/>
      <c r="H236" s="1064"/>
      <c r="I236" s="82"/>
      <c r="J236" s="82"/>
    </row>
    <row r="237" spans="1:10" s="2" customFormat="1" ht="15.75">
      <c r="A237" s="775"/>
      <c r="B237" s="775"/>
      <c r="C237" s="775"/>
      <c r="D237" s="775"/>
      <c r="E237" s="775"/>
      <c r="F237" s="775"/>
      <c r="G237" s="775"/>
      <c r="H237" s="775"/>
    </row>
    <row r="238" spans="1:10" s="2" customFormat="1" ht="15.75">
      <c r="A238" s="775"/>
      <c r="B238" s="757" t="s">
        <v>1225</v>
      </c>
      <c r="C238" s="775"/>
      <c r="D238" s="775"/>
      <c r="E238" s="775"/>
      <c r="F238" s="775"/>
      <c r="G238" s="775"/>
      <c r="H238" s="775"/>
    </row>
    <row r="239" spans="1:10" s="2" customFormat="1" ht="112.5" customHeight="1">
      <c r="A239" s="775"/>
      <c r="B239" s="1071" t="s">
        <v>473</v>
      </c>
      <c r="C239" s="1071"/>
      <c r="D239" s="1071"/>
      <c r="E239" s="1071"/>
      <c r="F239" s="1071"/>
      <c r="G239" s="1071"/>
      <c r="H239" s="1071"/>
      <c r="I239" s="97"/>
      <c r="J239" s="97"/>
    </row>
    <row r="240" spans="1:10" s="2" customFormat="1" ht="15.75">
      <c r="A240" s="775"/>
      <c r="B240" s="775"/>
      <c r="C240" s="775"/>
      <c r="D240" s="775"/>
      <c r="E240" s="775"/>
      <c r="F240" s="775"/>
      <c r="G240" s="775"/>
      <c r="H240" s="775"/>
    </row>
    <row r="241" spans="1:10" s="2" customFormat="1" ht="15.75">
      <c r="A241" s="57" t="s">
        <v>305</v>
      </c>
      <c r="B241" s="757" t="s">
        <v>327</v>
      </c>
      <c r="C241" s="775"/>
      <c r="D241" s="775"/>
      <c r="E241" s="775"/>
      <c r="F241" s="775"/>
      <c r="G241" s="775"/>
      <c r="H241" s="775"/>
    </row>
    <row r="242" spans="1:10" s="2" customFormat="1" ht="31.5" customHeight="1">
      <c r="A242" s="775"/>
      <c r="B242" s="1063" t="s">
        <v>474</v>
      </c>
      <c r="C242" s="1063"/>
      <c r="D242" s="1063"/>
      <c r="E242" s="1063"/>
      <c r="F242" s="1063"/>
      <c r="G242" s="1063"/>
      <c r="H242" s="1063"/>
      <c r="I242" s="83"/>
      <c r="J242" s="83"/>
    </row>
    <row r="243" spans="1:10" s="2" customFormat="1" ht="32.25" customHeight="1">
      <c r="A243" s="775"/>
      <c r="B243" s="1063" t="s">
        <v>86</v>
      </c>
      <c r="C243" s="1063"/>
      <c r="D243" s="1063"/>
      <c r="E243" s="1063"/>
      <c r="F243" s="1063"/>
      <c r="G243" s="1063"/>
      <c r="H243" s="1063"/>
      <c r="I243" s="83"/>
      <c r="J243" s="83"/>
    </row>
    <row r="244" spans="1:10" s="2" customFormat="1" ht="48" customHeight="1">
      <c r="A244" s="775"/>
      <c r="B244" s="944" t="s">
        <v>87</v>
      </c>
      <c r="C244" s="944"/>
      <c r="D244" s="944"/>
      <c r="E244" s="944"/>
      <c r="F244" s="944"/>
      <c r="G244" s="944"/>
      <c r="H244" s="944"/>
      <c r="I244" s="83"/>
      <c r="J244" s="83"/>
    </row>
    <row r="245" spans="1:10" s="2" customFormat="1" ht="18.2" customHeight="1">
      <c r="A245" s="775"/>
      <c r="B245" s="1069" t="s">
        <v>88</v>
      </c>
      <c r="C245" s="1069"/>
      <c r="D245" s="1069"/>
      <c r="E245" s="1069"/>
      <c r="F245" s="1069"/>
      <c r="G245" s="1069"/>
      <c r="H245" s="1069"/>
      <c r="I245" s="95"/>
      <c r="J245" s="95"/>
    </row>
    <row r="246" spans="1:10" s="2" customFormat="1" ht="48.75" customHeight="1">
      <c r="A246" s="775"/>
      <c r="B246" s="1063" t="s">
        <v>211</v>
      </c>
      <c r="C246" s="1063"/>
      <c r="D246" s="1063"/>
      <c r="E246" s="1063"/>
      <c r="F246" s="1063"/>
      <c r="G246" s="1063"/>
      <c r="H246" s="1063"/>
      <c r="I246" s="83"/>
      <c r="J246" s="83"/>
    </row>
    <row r="247" spans="1:10" s="2" customFormat="1" ht="15.75">
      <c r="A247" s="775"/>
      <c r="B247" s="757" t="s">
        <v>1436</v>
      </c>
      <c r="C247" s="757"/>
      <c r="D247" s="757"/>
      <c r="E247" s="757"/>
      <c r="F247" s="1053" t="s">
        <v>412</v>
      </c>
      <c r="G247" s="1053"/>
      <c r="H247" s="1053"/>
      <c r="I247" s="1"/>
    </row>
    <row r="248" spans="1:10" s="2" customFormat="1" ht="31.5">
      <c r="A248" s="775"/>
      <c r="B248" s="782" t="s">
        <v>0</v>
      </c>
      <c r="C248" s="782" t="s">
        <v>89</v>
      </c>
      <c r="D248" s="782" t="s">
        <v>90</v>
      </c>
      <c r="E248" s="782" t="s">
        <v>91</v>
      </c>
      <c r="F248" s="782" t="s">
        <v>92</v>
      </c>
      <c r="G248" s="782" t="s">
        <v>93</v>
      </c>
      <c r="H248" s="782" t="s">
        <v>11</v>
      </c>
      <c r="I248" s="1"/>
    </row>
    <row r="249" spans="1:10" s="2" customFormat="1" ht="15.75">
      <c r="A249" s="775"/>
      <c r="B249" s="785" t="s">
        <v>13</v>
      </c>
      <c r="C249" s="785"/>
      <c r="D249" s="785"/>
      <c r="E249" s="785"/>
      <c r="F249" s="785"/>
      <c r="G249" s="785"/>
      <c r="H249" s="785"/>
    </row>
    <row r="250" spans="1:10" s="2" customFormat="1" ht="15.75">
      <c r="A250" s="775"/>
      <c r="B250" s="785" t="s">
        <v>94</v>
      </c>
      <c r="C250" s="785"/>
      <c r="D250" s="785"/>
      <c r="E250" s="785"/>
      <c r="F250" s="785"/>
      <c r="G250" s="785"/>
      <c r="H250" s="785"/>
    </row>
    <row r="251" spans="1:10" s="2" customFormat="1" ht="15.75">
      <c r="A251" s="775"/>
      <c r="B251" s="785" t="s">
        <v>49</v>
      </c>
      <c r="C251" s="785"/>
      <c r="D251" s="785"/>
      <c r="E251" s="785"/>
      <c r="F251" s="785"/>
      <c r="G251" s="785"/>
      <c r="H251" s="785"/>
    </row>
    <row r="252" spans="1:10" s="2" customFormat="1" ht="31.5">
      <c r="A252" s="775"/>
      <c r="B252" s="785" t="s">
        <v>95</v>
      </c>
      <c r="C252" s="785"/>
      <c r="D252" s="785"/>
      <c r="E252" s="785"/>
      <c r="F252" s="785"/>
      <c r="G252" s="785"/>
      <c r="H252" s="785"/>
    </row>
    <row r="253" spans="1:10" s="2" customFormat="1" ht="15.75">
      <c r="A253" s="775"/>
      <c r="B253" s="790" t="s">
        <v>11</v>
      </c>
      <c r="C253" s="785"/>
      <c r="D253" s="785"/>
      <c r="E253" s="785"/>
      <c r="F253" s="785"/>
      <c r="G253" s="785"/>
      <c r="H253" s="785"/>
    </row>
    <row r="254" spans="1:10" s="2" customFormat="1" ht="15.75">
      <c r="A254" s="775"/>
      <c r="B254" s="775"/>
      <c r="C254" s="775"/>
      <c r="D254" s="775"/>
      <c r="E254" s="775"/>
      <c r="F254" s="775"/>
      <c r="G254" s="775"/>
      <c r="H254" s="775"/>
    </row>
    <row r="255" spans="1:10" s="2" customFormat="1" ht="15.75">
      <c r="A255" s="775"/>
      <c r="B255" s="757" t="s">
        <v>1441</v>
      </c>
      <c r="C255" s="757"/>
      <c r="D255" s="757"/>
      <c r="E255" s="757"/>
      <c r="F255" s="1053" t="s">
        <v>412</v>
      </c>
      <c r="G255" s="1053"/>
      <c r="H255" s="1053"/>
      <c r="I255" s="1"/>
    </row>
    <row r="256" spans="1:10" s="2" customFormat="1" ht="31.5">
      <c r="A256" s="775"/>
      <c r="B256" s="782" t="s">
        <v>0</v>
      </c>
      <c r="C256" s="782" t="s">
        <v>89</v>
      </c>
      <c r="D256" s="782" t="s">
        <v>90</v>
      </c>
      <c r="E256" s="782" t="s">
        <v>91</v>
      </c>
      <c r="F256" s="782" t="s">
        <v>92</v>
      </c>
      <c r="G256" s="782" t="s">
        <v>93</v>
      </c>
      <c r="H256" s="782" t="s">
        <v>11</v>
      </c>
      <c r="I256" s="1"/>
    </row>
    <row r="257" spans="1:8" s="2" customFormat="1" ht="15.75">
      <c r="A257" s="775"/>
      <c r="B257" s="785" t="s">
        <v>13</v>
      </c>
      <c r="C257" s="785"/>
      <c r="D257" s="785"/>
      <c r="E257" s="785"/>
      <c r="F257" s="785"/>
      <c r="G257" s="785"/>
      <c r="H257" s="785"/>
    </row>
    <row r="258" spans="1:8" s="2" customFormat="1" ht="15.75">
      <c r="A258" s="775"/>
      <c r="B258" s="785" t="s">
        <v>94</v>
      </c>
      <c r="C258" s="785"/>
      <c r="D258" s="785"/>
      <c r="E258" s="785"/>
      <c r="F258" s="785"/>
      <c r="G258" s="785"/>
      <c r="H258" s="785"/>
    </row>
    <row r="259" spans="1:8" s="2" customFormat="1" ht="15.75">
      <c r="A259" s="775"/>
      <c r="B259" s="785" t="s">
        <v>49</v>
      </c>
      <c r="C259" s="785"/>
      <c r="D259" s="785"/>
      <c r="E259" s="785"/>
      <c r="F259" s="785"/>
      <c r="G259" s="785"/>
      <c r="H259" s="785"/>
    </row>
    <row r="260" spans="1:8" s="2" customFormat="1" ht="31.5">
      <c r="A260" s="775"/>
      <c r="B260" s="785" t="s">
        <v>95</v>
      </c>
      <c r="C260" s="785"/>
      <c r="D260" s="785"/>
      <c r="E260" s="785"/>
      <c r="F260" s="785"/>
      <c r="G260" s="785"/>
      <c r="H260" s="785"/>
    </row>
    <row r="261" spans="1:8" s="2" customFormat="1" ht="15.75">
      <c r="A261" s="775"/>
      <c r="B261" s="785" t="s">
        <v>11</v>
      </c>
      <c r="C261" s="785"/>
      <c r="D261" s="785"/>
      <c r="E261" s="785"/>
      <c r="F261" s="785"/>
      <c r="G261" s="785"/>
      <c r="H261" s="785"/>
    </row>
    <row r="262" spans="1:8" s="2" customFormat="1" ht="15.75">
      <c r="A262" s="775"/>
      <c r="B262" s="4"/>
      <c r="C262" s="4"/>
      <c r="D262" s="4"/>
      <c r="E262" s="4"/>
      <c r="F262" s="4"/>
      <c r="G262" s="4"/>
      <c r="H262" s="4"/>
    </row>
  </sheetData>
  <mergeCells count="172">
    <mergeCell ref="B220:D220"/>
    <mergeCell ref="B221:D221"/>
    <mergeCell ref="B228:D229"/>
    <mergeCell ref="G220:H220"/>
    <mergeCell ref="G221:H221"/>
    <mergeCell ref="E219:F219"/>
    <mergeCell ref="E220:F220"/>
    <mergeCell ref="E221:F221"/>
    <mergeCell ref="B210:D211"/>
    <mergeCell ref="B212:D212"/>
    <mergeCell ref="B213:D213"/>
    <mergeCell ref="G219:H219"/>
    <mergeCell ref="B219:D219"/>
    <mergeCell ref="E211:F211"/>
    <mergeCell ref="E212:F212"/>
    <mergeCell ref="E213:F213"/>
    <mergeCell ref="G211:H211"/>
    <mergeCell ref="G212:H212"/>
    <mergeCell ref="G213:H213"/>
    <mergeCell ref="E200:H200"/>
    <mergeCell ref="B200:D201"/>
    <mergeCell ref="B202:D202"/>
    <mergeCell ref="B203:D203"/>
    <mergeCell ref="E210:H210"/>
    <mergeCell ref="E201:F201"/>
    <mergeCell ref="E202:F202"/>
    <mergeCell ref="E203:F203"/>
    <mergeCell ref="G201:H201"/>
    <mergeCell ref="G202:H202"/>
    <mergeCell ref="G203:H203"/>
    <mergeCell ref="B193:D193"/>
    <mergeCell ref="B194:D194"/>
    <mergeCell ref="B195:D195"/>
    <mergeCell ref="B196:D196"/>
    <mergeCell ref="B191:H191"/>
    <mergeCell ref="G193:H193"/>
    <mergeCell ref="G194:H194"/>
    <mergeCell ref="G195:H195"/>
    <mergeCell ref="G196:H196"/>
    <mergeCell ref="E193:F193"/>
    <mergeCell ref="E194:F194"/>
    <mergeCell ref="E195:F195"/>
    <mergeCell ref="E196:F196"/>
    <mergeCell ref="B186:D186"/>
    <mergeCell ref="B187:D187"/>
    <mergeCell ref="G185:H185"/>
    <mergeCell ref="G186:H186"/>
    <mergeCell ref="G187:H187"/>
    <mergeCell ref="E185:F185"/>
    <mergeCell ref="E186:F186"/>
    <mergeCell ref="E187:F187"/>
    <mergeCell ref="B184:D185"/>
    <mergeCell ref="B179:D179"/>
    <mergeCell ref="B180:D180"/>
    <mergeCell ref="B183:H183"/>
    <mergeCell ref="E184:H184"/>
    <mergeCell ref="B174:D174"/>
    <mergeCell ref="B175:D175"/>
    <mergeCell ref="B176:D176"/>
    <mergeCell ref="B177:D177"/>
    <mergeCell ref="B178:D178"/>
    <mergeCell ref="B169:D169"/>
    <mergeCell ref="B170:D170"/>
    <mergeCell ref="B171:D171"/>
    <mergeCell ref="B172:D172"/>
    <mergeCell ref="B173:D173"/>
    <mergeCell ref="B162:D162"/>
    <mergeCell ref="B163:D163"/>
    <mergeCell ref="B164:D164"/>
    <mergeCell ref="B167:D167"/>
    <mergeCell ref="B168:D168"/>
    <mergeCell ref="B157:D157"/>
    <mergeCell ref="B158:D158"/>
    <mergeCell ref="B159:D159"/>
    <mergeCell ref="B160:D160"/>
    <mergeCell ref="B161:D161"/>
    <mergeCell ref="B152:D152"/>
    <mergeCell ref="B153:D153"/>
    <mergeCell ref="B154:D154"/>
    <mergeCell ref="B155:D155"/>
    <mergeCell ref="B156:D156"/>
    <mergeCell ref="C140:E140"/>
    <mergeCell ref="C141:E141"/>
    <mergeCell ref="C142:E142"/>
    <mergeCell ref="C143:E143"/>
    <mergeCell ref="C144:E144"/>
    <mergeCell ref="F140:G140"/>
    <mergeCell ref="F141:G141"/>
    <mergeCell ref="F142:G142"/>
    <mergeCell ref="F143:G143"/>
    <mergeCell ref="F144:G144"/>
    <mergeCell ref="F109:H109"/>
    <mergeCell ref="E123:F123"/>
    <mergeCell ref="B130:D130"/>
    <mergeCell ref="B131:D131"/>
    <mergeCell ref="B132:D132"/>
    <mergeCell ref="B133:D133"/>
    <mergeCell ref="F139:G139"/>
    <mergeCell ref="C139:E139"/>
    <mergeCell ref="B125:D125"/>
    <mergeCell ref="B126:D126"/>
    <mergeCell ref="B127:D127"/>
    <mergeCell ref="B128:D128"/>
    <mergeCell ref="B129:D129"/>
    <mergeCell ref="B137:H137"/>
    <mergeCell ref="B14:C14"/>
    <mergeCell ref="B27:C27"/>
    <mergeCell ref="B28:C28"/>
    <mergeCell ref="B29:C29"/>
    <mergeCell ref="B18:C18"/>
    <mergeCell ref="B20:C20"/>
    <mergeCell ref="B21:C21"/>
    <mergeCell ref="B22:C22"/>
    <mergeCell ref="B23:C23"/>
    <mergeCell ref="B19:C19"/>
    <mergeCell ref="B244:H244"/>
    <mergeCell ref="B216:H216"/>
    <mergeCell ref="B151:D151"/>
    <mergeCell ref="B30:C30"/>
    <mergeCell ref="B31:C31"/>
    <mergeCell ref="B32:C32"/>
    <mergeCell ref="B33:C33"/>
    <mergeCell ref="B34:C34"/>
    <mergeCell ref="B24:C24"/>
    <mergeCell ref="B40:C40"/>
    <mergeCell ref="B41:C41"/>
    <mergeCell ref="B50:H50"/>
    <mergeCell ref="B123:D124"/>
    <mergeCell ref="B35:C35"/>
    <mergeCell ref="B36:C36"/>
    <mergeCell ref="B37:C37"/>
    <mergeCell ref="B38:C38"/>
    <mergeCell ref="B39:C39"/>
    <mergeCell ref="B46:H46"/>
    <mergeCell ref="B47:H47"/>
    <mergeCell ref="B48:H48"/>
    <mergeCell ref="F51:H51"/>
    <mergeCell ref="F73:H73"/>
    <mergeCell ref="F96:H96"/>
    <mergeCell ref="B236:H236"/>
    <mergeCell ref="B239:H239"/>
    <mergeCell ref="G228:H228"/>
    <mergeCell ref="B230:D230"/>
    <mergeCell ref="B231:D231"/>
    <mergeCell ref="B232:D232"/>
    <mergeCell ref="B233:D233"/>
    <mergeCell ref="B234:D234"/>
    <mergeCell ref="B235:D235"/>
    <mergeCell ref="F255:H255"/>
    <mergeCell ref="B227:F227"/>
    <mergeCell ref="F247:H247"/>
    <mergeCell ref="G123:H123"/>
    <mergeCell ref="B10:C10"/>
    <mergeCell ref="B11:C11"/>
    <mergeCell ref="B12:C12"/>
    <mergeCell ref="B13:C13"/>
    <mergeCell ref="B15:C15"/>
    <mergeCell ref="B16:C16"/>
    <mergeCell ref="B17:C17"/>
    <mergeCell ref="B43:H43"/>
    <mergeCell ref="E228:F228"/>
    <mergeCell ref="B242:H242"/>
    <mergeCell ref="B243:H243"/>
    <mergeCell ref="B149:H149"/>
    <mergeCell ref="B190:H190"/>
    <mergeCell ref="B206:H206"/>
    <mergeCell ref="B199:H199"/>
    <mergeCell ref="B209:H209"/>
    <mergeCell ref="B245:H245"/>
    <mergeCell ref="B246:H246"/>
    <mergeCell ref="B223:H223"/>
    <mergeCell ref="B226:H226"/>
  </mergeCells>
  <pageMargins left="0.52" right="0.17" top="0.31" bottom="0.3" header="0.3" footer="0.3"/>
  <pageSetup paperSize="9" scale="71" fitToHeight="5" orientation="portrait" r:id="rId1"/>
  <rowBreaks count="4" manualBreakCount="4">
    <brk id="49" max="7" man="1"/>
    <brk id="108" max="7" man="1"/>
    <brk id="165" max="7" man="1"/>
    <brk id="224" max="7"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15"/>
  <sheetViews>
    <sheetView showGridLines="0" view="pageBreakPreview" zoomScale="110" zoomScaleSheetLayoutView="110" workbookViewId="0">
      <selection activeCell="F83" sqref="F83"/>
    </sheetView>
  </sheetViews>
  <sheetFormatPr defaultRowHeight="15"/>
  <cols>
    <col min="1" max="1" width="6" customWidth="1"/>
    <col min="2" max="2" width="32.140625" customWidth="1"/>
    <col min="3" max="3" width="14.5703125" customWidth="1"/>
    <col min="4" max="4" width="13.42578125" customWidth="1"/>
    <col min="5" max="5" width="14.140625" customWidth="1"/>
    <col min="6" max="6" width="13" customWidth="1"/>
    <col min="7" max="7" width="14.42578125" customWidth="1"/>
    <col min="8" max="8" width="13.28515625" customWidth="1"/>
  </cols>
  <sheetData>
    <row r="1" spans="1:11" ht="15.75">
      <c r="A1" s="78" t="str">
        <f>Scrap!A1</f>
        <v>STC of India Limited</v>
      </c>
    </row>
    <row r="2" spans="1:11" ht="15.75">
      <c r="A2" s="218" t="str">
        <f>Scrap!A2</f>
        <v xml:space="preserve">Branch/Division :  </v>
      </c>
    </row>
    <row r="3" spans="1:11" ht="15.75">
      <c r="A3" s="218" t="str">
        <f>Scrap!A3</f>
        <v>Notes to Accounts for the year ended March 31, 2023</v>
      </c>
    </row>
    <row r="4" spans="1:11" ht="9" customHeight="1">
      <c r="A4" s="757"/>
    </row>
    <row r="5" spans="1:11" s="799" customFormat="1" ht="30.75" customHeight="1">
      <c r="A5" s="858">
        <f>'Disclosure 41'!A5+1</f>
        <v>42</v>
      </c>
      <c r="B5" s="1128" t="s">
        <v>328</v>
      </c>
      <c r="C5" s="1128"/>
      <c r="D5" s="1128"/>
      <c r="E5" s="1128"/>
      <c r="F5" s="1128"/>
      <c r="G5" s="1128"/>
      <c r="H5" s="1128"/>
      <c r="I5" s="795"/>
      <c r="J5" s="795"/>
      <c r="K5" s="795"/>
    </row>
    <row r="6" spans="1:11" s="799" customFormat="1" ht="15.75">
      <c r="B6" s="943" t="s">
        <v>1278</v>
      </c>
      <c r="C6" s="943"/>
      <c r="D6" s="943"/>
      <c r="E6" s="943"/>
      <c r="F6" s="943"/>
      <c r="G6" s="943"/>
      <c r="H6" s="943"/>
      <c r="I6" s="794"/>
      <c r="J6" s="794"/>
      <c r="K6" s="798"/>
    </row>
    <row r="7" spans="1:11" s="799" customFormat="1" ht="15.75"/>
    <row r="8" spans="1:11" s="799" customFormat="1" ht="15.75">
      <c r="A8" s="57">
        <f>A5+1</f>
        <v>43</v>
      </c>
      <c r="B8" s="946" t="s">
        <v>329</v>
      </c>
      <c r="C8" s="946"/>
      <c r="D8" s="946"/>
      <c r="E8" s="946"/>
      <c r="F8" s="946"/>
      <c r="G8" s="946"/>
      <c r="H8" s="946"/>
      <c r="I8" s="796"/>
      <c r="J8" s="796"/>
      <c r="K8" s="796"/>
    </row>
    <row r="9" spans="1:11" s="799" customFormat="1" ht="30" customHeight="1">
      <c r="B9" s="943" t="s">
        <v>1443</v>
      </c>
      <c r="C9" s="943"/>
      <c r="D9" s="943"/>
      <c r="E9" s="943"/>
      <c r="F9" s="943"/>
      <c r="G9" s="943"/>
      <c r="H9" s="943"/>
      <c r="I9" s="794"/>
      <c r="J9" s="794"/>
      <c r="K9" s="794"/>
    </row>
    <row r="10" spans="1:11" s="799" customFormat="1" ht="15.75">
      <c r="A10" s="8"/>
      <c r="B10" s="1129"/>
      <c r="C10" s="1129"/>
      <c r="D10" s="1129"/>
      <c r="E10" s="1129"/>
      <c r="F10" s="1129"/>
      <c r="G10" s="1129"/>
      <c r="H10" s="1129"/>
    </row>
    <row r="11" spans="1:11" s="799" customFormat="1" ht="15.75">
      <c r="A11" s="57">
        <f>A8+1</f>
        <v>44</v>
      </c>
      <c r="B11" s="946" t="s">
        <v>330</v>
      </c>
      <c r="C11" s="946"/>
      <c r="D11" s="946"/>
      <c r="E11" s="946"/>
      <c r="F11" s="946"/>
      <c r="G11" s="946"/>
      <c r="H11" s="946"/>
      <c r="I11" s="796"/>
      <c r="J11" s="796"/>
      <c r="K11" s="796"/>
    </row>
    <row r="12" spans="1:11" s="799" customFormat="1" ht="15.75">
      <c r="B12" s="1070" t="s">
        <v>1228</v>
      </c>
      <c r="C12" s="1070"/>
      <c r="D12" s="1070"/>
      <c r="E12" s="1070"/>
      <c r="F12" s="1070"/>
      <c r="G12" s="1070"/>
      <c r="H12" s="1070"/>
    </row>
    <row r="13" spans="1:11" s="799" customFormat="1" ht="15.75">
      <c r="B13" s="1070"/>
      <c r="C13" s="1070"/>
      <c r="D13" s="1070"/>
      <c r="E13" s="1070"/>
      <c r="F13" s="1070"/>
      <c r="G13" s="1070"/>
      <c r="H13" s="1070"/>
    </row>
    <row r="14" spans="1:11" s="2" customFormat="1" ht="15.75">
      <c r="A14" s="57">
        <f>A11+1</f>
        <v>45</v>
      </c>
      <c r="B14" s="1125" t="s">
        <v>1279</v>
      </c>
      <c r="C14" s="1125"/>
      <c r="D14" s="1125"/>
      <c r="E14" s="1125"/>
      <c r="F14" s="1125"/>
      <c r="G14" s="1125"/>
      <c r="H14" s="1125"/>
      <c r="J14" s="799"/>
    </row>
    <row r="15" spans="1:11" s="102" customFormat="1" ht="15.75" customHeight="1">
      <c r="A15" s="1134" t="s">
        <v>396</v>
      </c>
      <c r="B15" s="1134"/>
      <c r="C15" s="1134"/>
      <c r="D15" s="1134"/>
      <c r="E15" s="1134"/>
      <c r="F15" s="1134"/>
      <c r="G15" s="1134"/>
      <c r="H15" s="1134"/>
    </row>
    <row r="16" spans="1:11" s="102" customFormat="1" ht="15.75">
      <c r="A16" s="779" t="s">
        <v>393</v>
      </c>
      <c r="B16" s="1098" t="s">
        <v>359</v>
      </c>
      <c r="C16" s="1098"/>
      <c r="D16" s="1098"/>
      <c r="E16" s="1098"/>
      <c r="F16" s="1098"/>
      <c r="G16" s="1098"/>
      <c r="H16" s="1098"/>
    </row>
    <row r="17" spans="1:32" s="102" customFormat="1" ht="15.75">
      <c r="A17" s="779" t="s">
        <v>394</v>
      </c>
      <c r="B17" s="1098" t="s">
        <v>360</v>
      </c>
      <c r="C17" s="1098"/>
      <c r="D17" s="1098"/>
      <c r="E17" s="1098"/>
      <c r="F17" s="1098"/>
      <c r="G17" s="1098"/>
      <c r="H17" s="1098"/>
    </row>
    <row r="18" spans="1:32" s="102" customFormat="1" ht="15.75">
      <c r="A18" s="779" t="s">
        <v>395</v>
      </c>
      <c r="B18" s="1070" t="s">
        <v>361</v>
      </c>
      <c r="C18" s="1070"/>
      <c r="D18" s="1070"/>
      <c r="E18" s="1070"/>
      <c r="F18" s="1070"/>
      <c r="G18" s="1070"/>
      <c r="H18" s="1070"/>
    </row>
    <row r="19" spans="1:32" s="102" customFormat="1" ht="9.75" customHeight="1">
      <c r="A19" s="946"/>
      <c r="B19" s="946"/>
      <c r="C19" s="946"/>
      <c r="D19" s="946"/>
      <c r="E19" s="946"/>
      <c r="F19" s="946"/>
      <c r="G19" s="946"/>
      <c r="H19" s="946"/>
    </row>
    <row r="20" spans="1:32" s="102" customFormat="1" ht="15.75" customHeight="1">
      <c r="A20" s="1134" t="s">
        <v>397</v>
      </c>
      <c r="B20" s="1134"/>
      <c r="C20" s="1134"/>
      <c r="D20" s="1134"/>
      <c r="E20" s="1134"/>
      <c r="F20" s="1134"/>
      <c r="G20" s="1134"/>
      <c r="H20" s="1134"/>
    </row>
    <row r="21" spans="1:32" s="2" customFormat="1" ht="69.75" customHeight="1">
      <c r="A21" s="944" t="s">
        <v>398</v>
      </c>
      <c r="B21" s="944"/>
      <c r="C21" s="944"/>
      <c r="D21" s="944"/>
      <c r="E21" s="944"/>
      <c r="F21" s="944"/>
      <c r="G21" s="944"/>
      <c r="H21" s="944"/>
      <c r="I21" s="83"/>
      <c r="J21" s="83"/>
    </row>
    <row r="22" spans="1:32" s="102" customFormat="1" ht="12" customHeight="1">
      <c r="A22" s="943"/>
      <c r="B22" s="943"/>
      <c r="C22" s="943"/>
      <c r="D22" s="943"/>
      <c r="E22" s="943"/>
      <c r="F22" s="943"/>
      <c r="G22" s="943"/>
      <c r="H22" s="943"/>
      <c r="I22" s="101"/>
      <c r="J22" s="101"/>
    </row>
    <row r="23" spans="1:32" s="102" customFormat="1" ht="15.75" customHeight="1">
      <c r="A23" s="1134" t="s">
        <v>399</v>
      </c>
      <c r="B23" s="1134"/>
      <c r="C23" s="1134"/>
      <c r="D23" s="1134"/>
      <c r="E23" s="1134"/>
      <c r="F23" s="1134"/>
      <c r="G23" s="1134"/>
      <c r="H23" s="1134"/>
      <c r="I23" s="101"/>
      <c r="J23" s="101"/>
    </row>
    <row r="24" spans="1:32" s="102" customFormat="1" ht="31.5" customHeight="1">
      <c r="A24" s="943" t="s">
        <v>400</v>
      </c>
      <c r="B24" s="943"/>
      <c r="C24" s="943"/>
      <c r="D24" s="943"/>
      <c r="E24" s="943"/>
      <c r="F24" s="943"/>
      <c r="G24" s="943"/>
      <c r="H24" s="943"/>
      <c r="I24" s="101"/>
      <c r="J24" s="101"/>
    </row>
    <row r="25" spans="1:32" s="102" customFormat="1" ht="9.75" customHeight="1">
      <c r="A25" s="943"/>
      <c r="B25" s="943"/>
      <c r="C25" s="943"/>
      <c r="D25" s="943"/>
      <c r="E25" s="943"/>
      <c r="F25" s="943"/>
      <c r="G25" s="943"/>
      <c r="H25" s="943"/>
      <c r="I25" s="101"/>
      <c r="J25" s="101"/>
    </row>
    <row r="26" spans="1:32" s="102" customFormat="1" ht="15.75" customHeight="1">
      <c r="A26" s="1134" t="s">
        <v>401</v>
      </c>
      <c r="B26" s="1134"/>
      <c r="C26" s="1134"/>
      <c r="D26" s="1134"/>
      <c r="E26" s="1134"/>
      <c r="F26" s="1134"/>
      <c r="G26" s="1134"/>
      <c r="H26" s="1134"/>
      <c r="I26" s="101"/>
      <c r="J26" s="101"/>
    </row>
    <row r="27" spans="1:32" s="102" customFormat="1" ht="48.75" customHeight="1">
      <c r="A27" s="943" t="s">
        <v>402</v>
      </c>
      <c r="B27" s="943"/>
      <c r="C27" s="943"/>
      <c r="D27" s="943"/>
      <c r="E27" s="943"/>
      <c r="F27" s="943"/>
      <c r="G27" s="943"/>
      <c r="H27" s="943"/>
      <c r="I27" s="101"/>
      <c r="J27" s="101"/>
    </row>
    <row r="28" spans="1:32" s="102" customFormat="1" ht="9.75" customHeight="1">
      <c r="A28" s="1098"/>
      <c r="B28" s="1098"/>
      <c r="C28" s="1098"/>
      <c r="D28" s="1098"/>
      <c r="E28" s="1098"/>
      <c r="F28" s="1098"/>
      <c r="G28" s="1098"/>
      <c r="H28" s="1098"/>
      <c r="I28" s="101"/>
      <c r="J28" s="101"/>
    </row>
    <row r="29" spans="1:32" s="102" customFormat="1" ht="15.75" customHeight="1">
      <c r="A29" s="1134" t="s">
        <v>403</v>
      </c>
      <c r="B29" s="1134"/>
      <c r="C29" s="1134"/>
      <c r="D29" s="1134"/>
      <c r="E29" s="1134"/>
      <c r="F29" s="1134"/>
      <c r="G29" s="1134"/>
      <c r="H29" s="1134"/>
      <c r="I29" s="101"/>
      <c r="J29" s="101"/>
    </row>
    <row r="30" spans="1:32" s="102" customFormat="1" ht="32.25" customHeight="1">
      <c r="A30" s="1135" t="s">
        <v>404</v>
      </c>
      <c r="B30" s="1135"/>
      <c r="C30" s="1135"/>
      <c r="D30" s="1135"/>
      <c r="E30" s="1135"/>
      <c r="F30" s="1135"/>
      <c r="G30" s="1135"/>
      <c r="H30" s="1135"/>
      <c r="I30" s="101"/>
      <c r="J30" s="101"/>
    </row>
    <row r="31" spans="1:32" s="102" customFormat="1" ht="10.5" customHeight="1">
      <c r="A31" s="943"/>
      <c r="B31" s="943"/>
      <c r="C31" s="943"/>
      <c r="D31" s="943"/>
      <c r="E31" s="943"/>
      <c r="F31" s="943"/>
      <c r="G31" s="943"/>
      <c r="H31" s="943"/>
      <c r="I31" s="101"/>
      <c r="J31" s="101"/>
    </row>
    <row r="32" spans="1:32" s="2" customFormat="1" ht="15.75" customHeight="1">
      <c r="A32" s="1130" t="s">
        <v>1244</v>
      </c>
      <c r="B32" s="1130"/>
      <c r="C32" s="1130"/>
      <c r="D32" s="1130"/>
      <c r="E32" s="1130"/>
      <c r="F32" s="1130"/>
      <c r="G32" s="1130"/>
      <c r="H32" s="1130"/>
      <c r="I32" s="45"/>
      <c r="J32" s="45"/>
      <c r="K32" s="45"/>
      <c r="L32" s="45"/>
      <c r="M32" s="45"/>
      <c r="N32" s="45"/>
      <c r="P32" s="28"/>
      <c r="Q32" s="28"/>
      <c r="R32" s="28"/>
      <c r="S32" s="28"/>
      <c r="T32" s="28"/>
      <c r="U32" s="28"/>
      <c r="V32" s="28"/>
      <c r="W32" s="28"/>
      <c r="X32" s="28"/>
      <c r="Y32" s="28"/>
      <c r="Z32" s="28"/>
      <c r="AA32" s="28"/>
      <c r="AB32" s="28"/>
      <c r="AC32" s="28"/>
      <c r="AD32" s="28"/>
      <c r="AE32" s="28"/>
      <c r="AF32" s="28"/>
    </row>
    <row r="33" spans="1:32" s="2" customFormat="1" ht="15.75">
      <c r="A33" s="757" t="s">
        <v>1437</v>
      </c>
      <c r="B33" s="22"/>
      <c r="C33" s="22"/>
      <c r="D33" s="22"/>
      <c r="E33" s="22"/>
      <c r="F33" s="14"/>
      <c r="H33" s="68" t="s">
        <v>431</v>
      </c>
      <c r="I33" s="45"/>
      <c r="J33" s="45"/>
      <c r="K33" s="45"/>
      <c r="L33" s="45"/>
      <c r="M33" s="45"/>
      <c r="N33" s="45"/>
      <c r="P33" s="28"/>
      <c r="Q33" s="28"/>
      <c r="R33" s="28"/>
      <c r="S33" s="28"/>
      <c r="T33" s="28"/>
      <c r="U33" s="28"/>
      <c r="V33" s="28"/>
      <c r="W33" s="28"/>
      <c r="X33" s="28"/>
      <c r="Y33" s="28"/>
      <c r="Z33" s="28"/>
      <c r="AA33" s="28"/>
      <c r="AB33" s="28"/>
      <c r="AC33" s="28"/>
      <c r="AD33" s="28"/>
      <c r="AE33" s="28"/>
      <c r="AF33" s="28"/>
    </row>
    <row r="34" spans="1:32" s="2" customFormat="1" ht="15.75">
      <c r="A34" s="826" t="s">
        <v>1233</v>
      </c>
      <c r="B34" s="1131" t="s">
        <v>0</v>
      </c>
      <c r="C34" s="1131"/>
      <c r="D34" s="826" t="s">
        <v>359</v>
      </c>
      <c r="E34" s="826" t="s">
        <v>360</v>
      </c>
      <c r="F34" s="826" t="s">
        <v>361</v>
      </c>
      <c r="G34" s="786" t="s">
        <v>447</v>
      </c>
      <c r="H34" s="826" t="s">
        <v>11</v>
      </c>
      <c r="K34" s="69"/>
      <c r="L34" s="45"/>
      <c r="M34" s="45"/>
      <c r="N34" s="45"/>
      <c r="P34" s="28"/>
      <c r="Q34" s="28"/>
      <c r="R34" s="28"/>
      <c r="S34" s="28"/>
      <c r="T34" s="28"/>
      <c r="U34" s="28"/>
      <c r="V34" s="28"/>
      <c r="W34" s="28"/>
      <c r="X34" s="28"/>
      <c r="Y34" s="28"/>
      <c r="Z34" s="28"/>
      <c r="AA34" s="28"/>
      <c r="AB34" s="28"/>
      <c r="AC34" s="28"/>
      <c r="AD34" s="28"/>
      <c r="AE34" s="28"/>
      <c r="AF34" s="28"/>
    </row>
    <row r="35" spans="1:32" s="219" customFormat="1" ht="15.75">
      <c r="A35" s="827">
        <v>1</v>
      </c>
      <c r="B35" s="1132" t="s">
        <v>440</v>
      </c>
      <c r="C35" s="1132"/>
      <c r="D35" s="225"/>
      <c r="E35" s="225"/>
      <c r="F35" s="225"/>
      <c r="G35" s="131"/>
      <c r="H35" s="225"/>
      <c r="K35" s="226"/>
      <c r="L35" s="227"/>
      <c r="M35" s="227"/>
      <c r="N35" s="227"/>
      <c r="P35" s="28"/>
      <c r="Q35" s="28"/>
      <c r="R35" s="28"/>
      <c r="S35" s="28"/>
      <c r="T35" s="28"/>
      <c r="U35" s="28"/>
      <c r="V35" s="28"/>
      <c r="W35" s="28"/>
      <c r="X35" s="28"/>
      <c r="Y35" s="28"/>
      <c r="Z35" s="28"/>
      <c r="AA35" s="28"/>
      <c r="AB35" s="28"/>
      <c r="AC35" s="28"/>
      <c r="AD35" s="28"/>
      <c r="AE35" s="28"/>
      <c r="AF35" s="28"/>
    </row>
    <row r="36" spans="1:32" s="219" customFormat="1" ht="15.75">
      <c r="A36" s="827" t="s">
        <v>441</v>
      </c>
      <c r="B36" s="1133" t="s">
        <v>422</v>
      </c>
      <c r="C36" s="1133"/>
      <c r="D36" s="225"/>
      <c r="E36" s="225"/>
      <c r="F36" s="225"/>
      <c r="G36" s="131"/>
      <c r="H36" s="225"/>
      <c r="K36" s="226"/>
      <c r="L36" s="227"/>
      <c r="M36" s="227"/>
      <c r="N36" s="227"/>
      <c r="P36" s="28"/>
      <c r="Q36" s="28"/>
      <c r="R36" s="28"/>
      <c r="S36" s="28"/>
      <c r="T36" s="28"/>
      <c r="U36" s="28"/>
      <c r="V36" s="28"/>
      <c r="W36" s="28"/>
      <c r="X36" s="28"/>
      <c r="Y36" s="28"/>
      <c r="Z36" s="28"/>
      <c r="AA36" s="28"/>
      <c r="AB36" s="28"/>
      <c r="AC36" s="28"/>
      <c r="AD36" s="28"/>
      <c r="AE36" s="28"/>
      <c r="AF36" s="28"/>
    </row>
    <row r="37" spans="1:32" s="219" customFormat="1" ht="15.75">
      <c r="A37" s="827" t="s">
        <v>442</v>
      </c>
      <c r="B37" s="1126" t="s">
        <v>421</v>
      </c>
      <c r="C37" s="1126"/>
      <c r="D37" s="225"/>
      <c r="E37" s="225"/>
      <c r="F37" s="225"/>
      <c r="G37" s="131"/>
      <c r="H37" s="225"/>
      <c r="K37" s="226"/>
      <c r="L37" s="227"/>
      <c r="M37" s="227"/>
      <c r="N37" s="227"/>
      <c r="P37" s="28"/>
      <c r="Q37" s="28"/>
      <c r="R37" s="28"/>
      <c r="S37" s="28"/>
      <c r="T37" s="28"/>
      <c r="U37" s="28"/>
      <c r="V37" s="28"/>
      <c r="W37" s="28"/>
      <c r="X37" s="28"/>
      <c r="Y37" s="28"/>
      <c r="Z37" s="28"/>
      <c r="AA37" s="28"/>
      <c r="AB37" s="28"/>
      <c r="AC37" s="28"/>
      <c r="AD37" s="28"/>
      <c r="AE37" s="28"/>
      <c r="AF37" s="28"/>
    </row>
    <row r="38" spans="1:32" s="219" customFormat="1" ht="15.75">
      <c r="A38" s="827"/>
      <c r="B38" s="1127" t="s">
        <v>443</v>
      </c>
      <c r="C38" s="1127"/>
      <c r="D38" s="225"/>
      <c r="E38" s="225"/>
      <c r="F38" s="225"/>
      <c r="G38" s="131"/>
      <c r="H38" s="225"/>
      <c r="K38" s="226"/>
      <c r="L38" s="227"/>
      <c r="M38" s="227"/>
      <c r="N38" s="227"/>
      <c r="P38" s="28"/>
      <c r="Q38" s="28"/>
      <c r="R38" s="28"/>
      <c r="S38" s="28"/>
      <c r="T38" s="28"/>
      <c r="U38" s="28"/>
      <c r="V38" s="28"/>
      <c r="W38" s="28"/>
      <c r="X38" s="28"/>
      <c r="Y38" s="28"/>
      <c r="Z38" s="28"/>
      <c r="AA38" s="28"/>
      <c r="AB38" s="28"/>
      <c r="AC38" s="28"/>
      <c r="AD38" s="28"/>
      <c r="AE38" s="28"/>
      <c r="AF38" s="28"/>
    </row>
    <row r="39" spans="1:32" s="2" customFormat="1" ht="15.75">
      <c r="A39" s="827">
        <v>2</v>
      </c>
      <c r="B39" s="1138" t="s">
        <v>366</v>
      </c>
      <c r="C39" s="1138"/>
      <c r="D39" s="228"/>
      <c r="E39" s="228"/>
      <c r="F39" s="229"/>
      <c r="G39" s="229"/>
      <c r="H39" s="228"/>
      <c r="I39" s="45"/>
      <c r="J39" s="45"/>
      <c r="K39" s="45"/>
      <c r="L39" s="45"/>
      <c r="M39" s="45"/>
      <c r="N39" s="45"/>
      <c r="P39" s="28"/>
      <c r="Q39" s="28"/>
      <c r="R39" s="28"/>
      <c r="S39" s="28"/>
      <c r="T39" s="28"/>
      <c r="U39" s="28"/>
      <c r="V39" s="28"/>
      <c r="W39" s="28"/>
      <c r="X39" s="28"/>
      <c r="Y39" s="28"/>
      <c r="Z39" s="28"/>
      <c r="AA39" s="28"/>
      <c r="AB39" s="28"/>
      <c r="AC39" s="28"/>
      <c r="AD39" s="28"/>
      <c r="AE39" s="28"/>
      <c r="AF39" s="28"/>
    </row>
    <row r="40" spans="1:32" s="2" customFormat="1" ht="33.75" customHeight="1">
      <c r="A40" s="828" t="s">
        <v>444</v>
      </c>
      <c r="B40" s="1139" t="s">
        <v>367</v>
      </c>
      <c r="C40" s="1139"/>
      <c r="D40" s="228"/>
      <c r="E40" s="228"/>
      <c r="F40" s="229"/>
      <c r="G40" s="229"/>
      <c r="H40" s="228"/>
      <c r="I40" s="45"/>
      <c r="J40" s="45"/>
      <c r="K40" s="45"/>
      <c r="L40" s="45"/>
      <c r="M40" s="45"/>
      <c r="N40" s="45"/>
      <c r="P40" s="28"/>
      <c r="Q40" s="28"/>
      <c r="R40" s="28"/>
      <c r="S40" s="28"/>
      <c r="T40" s="28"/>
      <c r="U40" s="28"/>
      <c r="V40" s="28"/>
      <c r="W40" s="28"/>
      <c r="X40" s="28"/>
      <c r="Y40" s="28"/>
      <c r="Z40" s="28"/>
      <c r="AA40" s="28"/>
      <c r="AB40" s="28"/>
      <c r="AC40" s="28"/>
      <c r="AD40" s="28"/>
      <c r="AE40" s="28"/>
      <c r="AF40" s="28"/>
    </row>
    <row r="41" spans="1:32" s="2" customFormat="1" ht="15.75">
      <c r="A41" s="827" t="s">
        <v>445</v>
      </c>
      <c r="B41" s="1140" t="s">
        <v>368</v>
      </c>
      <c r="C41" s="1140"/>
      <c r="D41" s="228"/>
      <c r="E41" s="228"/>
      <c r="F41" s="229"/>
      <c r="G41" s="229"/>
      <c r="H41" s="228"/>
      <c r="I41" s="45"/>
      <c r="J41" s="45"/>
      <c r="K41" s="45"/>
      <c r="L41" s="45"/>
      <c r="M41" s="45"/>
      <c r="N41" s="45"/>
      <c r="P41" s="28"/>
      <c r="Q41" s="28"/>
      <c r="R41" s="28"/>
      <c r="S41" s="28"/>
      <c r="T41" s="28"/>
      <c r="U41" s="28"/>
      <c r="V41" s="28"/>
      <c r="W41" s="28"/>
      <c r="X41" s="28"/>
      <c r="Y41" s="28"/>
      <c r="Z41" s="28"/>
      <c r="AA41" s="28"/>
      <c r="AB41" s="28"/>
      <c r="AC41" s="28"/>
      <c r="AD41" s="28"/>
      <c r="AE41" s="28"/>
      <c r="AF41" s="28"/>
    </row>
    <row r="42" spans="1:32" s="2" customFormat="1" ht="15.75">
      <c r="A42" s="827" t="s">
        <v>446</v>
      </c>
      <c r="B42" s="1140" t="s">
        <v>369</v>
      </c>
      <c r="C42" s="1140"/>
      <c r="D42" s="228"/>
      <c r="E42" s="228"/>
      <c r="F42" s="229"/>
      <c r="G42" s="229"/>
      <c r="H42" s="228"/>
      <c r="I42" s="45"/>
      <c r="J42" s="45"/>
      <c r="K42" s="45"/>
      <c r="L42" s="45"/>
      <c r="M42" s="45"/>
      <c r="N42" s="45"/>
      <c r="P42" s="28"/>
      <c r="Q42" s="28"/>
      <c r="R42" s="28"/>
      <c r="S42" s="28"/>
      <c r="T42" s="28"/>
      <c r="U42" s="28"/>
      <c r="V42" s="28"/>
      <c r="W42" s="28"/>
      <c r="X42" s="28"/>
      <c r="Y42" s="28"/>
      <c r="Z42" s="28"/>
      <c r="AA42" s="28"/>
      <c r="AB42" s="28"/>
      <c r="AC42" s="28"/>
      <c r="AD42" s="28"/>
      <c r="AE42" s="28"/>
      <c r="AF42" s="28"/>
    </row>
    <row r="43" spans="1:32" s="219" customFormat="1" ht="15.75">
      <c r="A43" s="827"/>
      <c r="B43" s="1138" t="s">
        <v>1234</v>
      </c>
      <c r="C43" s="1138"/>
      <c r="D43" s="229">
        <f>SUM(D40:D42)</f>
        <v>0</v>
      </c>
      <c r="E43" s="229">
        <f t="shared" ref="E43:H43" si="0">SUM(E40:E42)</f>
        <v>0</v>
      </c>
      <c r="F43" s="229">
        <f t="shared" si="0"/>
        <v>0</v>
      </c>
      <c r="G43" s="229">
        <f t="shared" si="0"/>
        <v>0</v>
      </c>
      <c r="H43" s="229">
        <f t="shared" si="0"/>
        <v>0</v>
      </c>
      <c r="I43" s="45"/>
      <c r="J43" s="45"/>
      <c r="K43" s="45"/>
      <c r="L43" s="45"/>
      <c r="M43" s="45"/>
      <c r="N43" s="45"/>
      <c r="P43" s="28"/>
      <c r="Q43" s="28"/>
      <c r="R43" s="28"/>
      <c r="S43" s="28"/>
      <c r="T43" s="28"/>
      <c r="U43" s="28"/>
      <c r="V43" s="28"/>
      <c r="W43" s="28"/>
      <c r="X43" s="28"/>
      <c r="Y43" s="28"/>
      <c r="Z43" s="28"/>
      <c r="AA43" s="28"/>
      <c r="AB43" s="28"/>
      <c r="AC43" s="28"/>
      <c r="AD43" s="28"/>
      <c r="AE43" s="28"/>
      <c r="AF43" s="28"/>
    </row>
    <row r="44" spans="1:32" s="2" customFormat="1" ht="31.5" customHeight="1">
      <c r="A44" s="828">
        <v>4</v>
      </c>
      <c r="B44" s="1141" t="s">
        <v>1245</v>
      </c>
      <c r="C44" s="1141"/>
      <c r="D44" s="829">
        <f>D39-D43</f>
        <v>0</v>
      </c>
      <c r="E44" s="829">
        <f t="shared" ref="E44:H44" si="1">E39-E43</f>
        <v>0</v>
      </c>
      <c r="F44" s="829">
        <f t="shared" si="1"/>
        <v>0</v>
      </c>
      <c r="G44" s="829">
        <f t="shared" si="1"/>
        <v>0</v>
      </c>
      <c r="H44" s="829">
        <f t="shared" si="1"/>
        <v>0</v>
      </c>
      <c r="I44" s="45"/>
      <c r="J44" s="45"/>
      <c r="K44" s="45"/>
      <c r="L44" s="45"/>
      <c r="M44" s="45"/>
      <c r="N44" s="45"/>
      <c r="P44" s="28"/>
      <c r="Q44" s="28"/>
      <c r="R44" s="28"/>
      <c r="S44" s="28"/>
      <c r="T44" s="28"/>
      <c r="U44" s="28"/>
      <c r="V44" s="28"/>
      <c r="W44" s="28"/>
      <c r="X44" s="28"/>
      <c r="Y44" s="28"/>
      <c r="Z44" s="28"/>
      <c r="AA44" s="28"/>
      <c r="AB44" s="28"/>
      <c r="AC44" s="28"/>
      <c r="AD44" s="28"/>
      <c r="AE44" s="28"/>
      <c r="AF44" s="28"/>
    </row>
    <row r="45" spans="1:32" s="2" customFormat="1" ht="15.75">
      <c r="A45" s="827">
        <v>5</v>
      </c>
      <c r="B45" s="1142" t="s">
        <v>20</v>
      </c>
      <c r="C45" s="1142"/>
      <c r="D45" s="228"/>
      <c r="E45" s="228"/>
      <c r="F45" s="229"/>
      <c r="G45" s="229"/>
      <c r="H45" s="228"/>
      <c r="I45" s="45"/>
      <c r="J45" s="45"/>
      <c r="K45" s="45"/>
      <c r="L45" s="45"/>
      <c r="M45" s="45"/>
      <c r="N45" s="45"/>
      <c r="P45" s="28"/>
      <c r="Q45" s="28"/>
      <c r="R45" s="28"/>
      <c r="S45" s="28"/>
      <c r="T45" s="28"/>
      <c r="U45" s="28"/>
      <c r="V45" s="28"/>
      <c r="W45" s="28"/>
      <c r="X45" s="28"/>
      <c r="Y45" s="28"/>
      <c r="Z45" s="28"/>
      <c r="AA45" s="28"/>
      <c r="AB45" s="28"/>
      <c r="AC45" s="28"/>
      <c r="AD45" s="28"/>
      <c r="AE45" s="28"/>
      <c r="AF45" s="28"/>
    </row>
    <row r="46" spans="1:32" s="2" customFormat="1" ht="15.75">
      <c r="A46" s="827">
        <v>6</v>
      </c>
      <c r="B46" s="1140" t="s">
        <v>370</v>
      </c>
      <c r="C46" s="1140"/>
      <c r="D46" s="228"/>
      <c r="E46" s="228"/>
      <c r="F46" s="229"/>
      <c r="G46" s="229"/>
      <c r="H46" s="228"/>
      <c r="I46" s="45"/>
      <c r="J46" s="45"/>
      <c r="K46" s="45"/>
      <c r="L46" s="45"/>
      <c r="M46" s="45"/>
      <c r="N46" s="45"/>
      <c r="P46" s="28"/>
      <c r="Q46" s="28"/>
      <c r="R46" s="28"/>
      <c r="S46" s="28"/>
      <c r="T46" s="28"/>
      <c r="U46" s="28"/>
      <c r="V46" s="28"/>
      <c r="W46" s="28"/>
      <c r="X46" s="28"/>
      <c r="Y46" s="28"/>
      <c r="Z46" s="28"/>
      <c r="AA46" s="28"/>
      <c r="AB46" s="28"/>
      <c r="AC46" s="28"/>
      <c r="AD46" s="28"/>
      <c r="AE46" s="28"/>
      <c r="AF46" s="28"/>
    </row>
    <row r="47" spans="1:32" s="2" customFormat="1" ht="15.75">
      <c r="A47" s="827">
        <v>7</v>
      </c>
      <c r="B47" s="1143" t="s">
        <v>452</v>
      </c>
      <c r="C47" s="1143"/>
      <c r="D47" s="829">
        <f>D44-D45-D46</f>
        <v>0</v>
      </c>
      <c r="E47" s="829">
        <f t="shared" ref="E47:H47" si="2">E44-E45-E46</f>
        <v>0</v>
      </c>
      <c r="F47" s="829">
        <f t="shared" si="2"/>
        <v>0</v>
      </c>
      <c r="G47" s="829">
        <f t="shared" si="2"/>
        <v>0</v>
      </c>
      <c r="H47" s="829">
        <f t="shared" si="2"/>
        <v>0</v>
      </c>
      <c r="I47" s="45"/>
      <c r="J47" s="45"/>
      <c r="K47" s="45"/>
      <c r="L47" s="45"/>
      <c r="M47" s="45"/>
      <c r="N47" s="45"/>
      <c r="P47" s="28"/>
      <c r="Q47" s="28"/>
      <c r="R47" s="28"/>
      <c r="S47" s="28"/>
      <c r="T47" s="28"/>
      <c r="U47" s="28"/>
      <c r="V47" s="28"/>
      <c r="W47" s="28"/>
      <c r="X47" s="28"/>
      <c r="Y47" s="28"/>
      <c r="Z47" s="28"/>
      <c r="AA47" s="28"/>
      <c r="AB47" s="28"/>
      <c r="AC47" s="28"/>
      <c r="AD47" s="28"/>
      <c r="AE47" s="28"/>
      <c r="AF47" s="28"/>
    </row>
    <row r="48" spans="1:32" s="2" customFormat="1" ht="15.75">
      <c r="A48" s="827">
        <v>8</v>
      </c>
      <c r="B48" s="1138" t="s">
        <v>371</v>
      </c>
      <c r="C48" s="1138"/>
      <c r="D48" s="228"/>
      <c r="E48" s="228"/>
      <c r="F48" s="229"/>
      <c r="G48" s="229"/>
      <c r="H48" s="228"/>
      <c r="I48" s="45"/>
      <c r="J48" s="45"/>
      <c r="K48" s="45"/>
      <c r="L48" s="45"/>
      <c r="M48" s="45"/>
      <c r="N48" s="45"/>
      <c r="P48" s="28"/>
      <c r="Q48" s="28"/>
      <c r="R48" s="28"/>
      <c r="S48" s="28"/>
      <c r="T48" s="28"/>
      <c r="U48" s="28"/>
      <c r="V48" s="28"/>
      <c r="W48" s="28"/>
      <c r="X48" s="28"/>
      <c r="Y48" s="28"/>
      <c r="Z48" s="28"/>
      <c r="AA48" s="28"/>
      <c r="AB48" s="28"/>
      <c r="AC48" s="28"/>
      <c r="AD48" s="28"/>
      <c r="AE48" s="28"/>
      <c r="AF48" s="28"/>
    </row>
    <row r="49" spans="1:32" s="2" customFormat="1" ht="15.75">
      <c r="A49" s="827">
        <v>9</v>
      </c>
      <c r="B49" s="1138" t="s">
        <v>451</v>
      </c>
      <c r="C49" s="1138"/>
      <c r="D49" s="228"/>
      <c r="E49" s="228"/>
      <c r="F49" s="229"/>
      <c r="G49" s="229"/>
      <c r="H49" s="228"/>
      <c r="I49" s="45"/>
      <c r="J49" s="45"/>
      <c r="K49" s="45"/>
      <c r="L49" s="45"/>
      <c r="M49" s="45"/>
      <c r="N49" s="45"/>
      <c r="P49" s="28"/>
      <c r="Q49" s="28"/>
      <c r="R49" s="28"/>
      <c r="S49" s="28"/>
      <c r="T49" s="28"/>
      <c r="U49" s="28"/>
      <c r="V49" s="28"/>
      <c r="W49" s="28"/>
      <c r="X49" s="28"/>
      <c r="Y49" s="28"/>
      <c r="Z49" s="28"/>
      <c r="AA49" s="28"/>
      <c r="AB49" s="28"/>
      <c r="AC49" s="28"/>
      <c r="AD49" s="28"/>
      <c r="AE49" s="28"/>
      <c r="AF49" s="28"/>
    </row>
    <row r="50" spans="1:32" s="2" customFormat="1" ht="15.75">
      <c r="A50" s="827" t="s">
        <v>453</v>
      </c>
      <c r="B50" s="1142" t="s">
        <v>448</v>
      </c>
      <c r="C50" s="1142"/>
      <c r="D50" s="228"/>
      <c r="E50" s="228"/>
      <c r="F50" s="229"/>
      <c r="G50" s="229"/>
      <c r="H50" s="228"/>
      <c r="I50" s="45"/>
      <c r="J50" s="45"/>
      <c r="K50" s="45"/>
      <c r="L50" s="45"/>
      <c r="M50" s="45"/>
      <c r="N50" s="45"/>
      <c r="P50" s="28"/>
      <c r="Q50" s="28"/>
      <c r="R50" s="28"/>
      <c r="S50" s="28"/>
      <c r="T50" s="28"/>
      <c r="U50" s="28"/>
      <c r="V50" s="28"/>
      <c r="W50" s="28"/>
      <c r="X50" s="28"/>
      <c r="Y50" s="28"/>
      <c r="Z50" s="28"/>
      <c r="AA50" s="28"/>
      <c r="AB50" s="28"/>
      <c r="AC50" s="28"/>
      <c r="AD50" s="28"/>
      <c r="AE50" s="28"/>
      <c r="AF50" s="28"/>
    </row>
    <row r="51" spans="1:32" s="2" customFormat="1" ht="15.75">
      <c r="A51" s="827" t="s">
        <v>454</v>
      </c>
      <c r="B51" s="1142" t="s">
        <v>449</v>
      </c>
      <c r="C51" s="1142"/>
      <c r="D51" s="228"/>
      <c r="E51" s="228"/>
      <c r="F51" s="229"/>
      <c r="G51" s="229"/>
      <c r="H51" s="228"/>
      <c r="I51" s="45"/>
      <c r="J51" s="45"/>
      <c r="K51" s="45"/>
      <c r="L51" s="45"/>
      <c r="M51" s="45"/>
      <c r="N51" s="45"/>
      <c r="P51" s="28"/>
      <c r="Q51" s="28"/>
      <c r="R51" s="28"/>
      <c r="S51" s="28"/>
      <c r="T51" s="28"/>
      <c r="U51" s="28"/>
      <c r="V51" s="28"/>
      <c r="W51" s="28"/>
      <c r="X51" s="28"/>
      <c r="Y51" s="28"/>
      <c r="Z51" s="28"/>
      <c r="AA51" s="28"/>
      <c r="AB51" s="28"/>
      <c r="AC51" s="28"/>
      <c r="AD51" s="28"/>
      <c r="AE51" s="28"/>
      <c r="AF51" s="28"/>
    </row>
    <row r="52" spans="1:32" s="2" customFormat="1" ht="15.75">
      <c r="A52" s="827" t="s">
        <v>455</v>
      </c>
      <c r="B52" s="1140" t="s">
        <v>450</v>
      </c>
      <c r="C52" s="1140"/>
      <c r="D52" s="228"/>
      <c r="E52" s="228"/>
      <c r="F52" s="229"/>
      <c r="G52" s="229"/>
      <c r="H52" s="228"/>
      <c r="I52" s="45"/>
      <c r="J52" s="45"/>
      <c r="K52" s="45"/>
      <c r="L52" s="45"/>
      <c r="M52" s="45"/>
      <c r="N52" s="45"/>
      <c r="P52" s="28"/>
      <c r="Q52" s="28"/>
      <c r="R52" s="28"/>
      <c r="S52" s="28"/>
      <c r="T52" s="28"/>
      <c r="U52" s="28"/>
      <c r="V52" s="28"/>
      <c r="W52" s="28"/>
      <c r="X52" s="28"/>
      <c r="Y52" s="28"/>
      <c r="Z52" s="28"/>
      <c r="AA52" s="28"/>
      <c r="AB52" s="28"/>
      <c r="AC52" s="28"/>
      <c r="AD52" s="28"/>
      <c r="AE52" s="28"/>
      <c r="AF52" s="28"/>
    </row>
    <row r="53" spans="1:32" s="2" customFormat="1" ht="15.75">
      <c r="A53" s="827" t="s">
        <v>456</v>
      </c>
      <c r="B53" s="1142" t="s">
        <v>372</v>
      </c>
      <c r="C53" s="1142"/>
      <c r="D53" s="228"/>
      <c r="E53" s="228"/>
      <c r="F53" s="229"/>
      <c r="G53" s="229"/>
      <c r="H53" s="228"/>
      <c r="I53" s="45"/>
      <c r="J53" s="45"/>
      <c r="K53" s="45"/>
      <c r="L53" s="45"/>
      <c r="M53" s="45"/>
      <c r="N53" s="45"/>
      <c r="P53" s="28"/>
      <c r="Q53" s="28"/>
      <c r="R53" s="28"/>
      <c r="S53" s="28"/>
      <c r="T53" s="28"/>
      <c r="U53" s="28"/>
      <c r="V53" s="28"/>
      <c r="W53" s="28"/>
      <c r="X53" s="28"/>
      <c r="Y53" s="28"/>
      <c r="Z53" s="28"/>
      <c r="AA53" s="28"/>
      <c r="AB53" s="28"/>
      <c r="AC53" s="28"/>
      <c r="AD53" s="28"/>
      <c r="AE53" s="28"/>
      <c r="AF53" s="28"/>
    </row>
    <row r="54" spans="1:32" s="2" customFormat="1" ht="15.75">
      <c r="A54" s="830" t="s">
        <v>457</v>
      </c>
      <c r="B54" s="1139" t="s">
        <v>373</v>
      </c>
      <c r="C54" s="1139"/>
      <c r="D54" s="228"/>
      <c r="E54" s="228"/>
      <c r="F54" s="229"/>
      <c r="G54" s="229"/>
      <c r="H54" s="228"/>
      <c r="I54" s="45"/>
      <c r="J54" s="45"/>
      <c r="K54" s="45"/>
      <c r="L54" s="45"/>
      <c r="M54" s="45"/>
      <c r="N54" s="45"/>
      <c r="P54" s="28"/>
      <c r="Q54" s="28"/>
      <c r="R54" s="28"/>
      <c r="S54" s="28"/>
      <c r="T54" s="28"/>
      <c r="U54" s="28"/>
      <c r="V54" s="28"/>
      <c r="W54" s="28"/>
      <c r="X54" s="28"/>
      <c r="Y54" s="28"/>
      <c r="Z54" s="28"/>
      <c r="AA54" s="28"/>
      <c r="AB54" s="28"/>
      <c r="AC54" s="28"/>
      <c r="AD54" s="28"/>
      <c r="AE54" s="28"/>
      <c r="AF54" s="28"/>
    </row>
    <row r="55" spans="1:32" s="2" customFormat="1" ht="15.75">
      <c r="B55" s="22"/>
      <c r="C55" s="22"/>
      <c r="D55" s="22"/>
      <c r="E55" s="22"/>
      <c r="F55" s="22"/>
      <c r="G55" s="22"/>
      <c r="H55" s="22"/>
      <c r="I55" s="45"/>
      <c r="J55" s="45"/>
      <c r="K55" s="45"/>
      <c r="L55" s="45"/>
      <c r="M55" s="45"/>
      <c r="N55" s="45"/>
      <c r="P55" s="28"/>
      <c r="Q55" s="28"/>
      <c r="R55" s="28"/>
      <c r="S55" s="28"/>
      <c r="T55" s="28"/>
      <c r="U55" s="28"/>
      <c r="V55" s="28"/>
      <c r="W55" s="28"/>
      <c r="X55" s="28"/>
      <c r="Y55" s="28"/>
      <c r="Z55" s="28"/>
      <c r="AA55" s="28"/>
      <c r="AB55" s="28"/>
      <c r="AC55" s="28"/>
      <c r="AD55" s="28"/>
      <c r="AE55" s="28"/>
      <c r="AF55" s="28"/>
    </row>
    <row r="56" spans="1:32" s="2" customFormat="1" ht="15.75">
      <c r="A56" s="757" t="s">
        <v>1444</v>
      </c>
      <c r="B56" s="22"/>
      <c r="C56" s="22"/>
      <c r="D56" s="22"/>
      <c r="E56" s="22"/>
      <c r="F56" s="14"/>
      <c r="H56" s="68" t="s">
        <v>412</v>
      </c>
      <c r="I56" s="45"/>
      <c r="J56" s="45"/>
      <c r="K56" s="45"/>
      <c r="L56" s="45"/>
      <c r="M56" s="45"/>
      <c r="N56" s="45"/>
      <c r="P56" s="28"/>
      <c r="Q56" s="28"/>
      <c r="R56" s="28"/>
      <c r="S56" s="28"/>
      <c r="T56" s="28"/>
      <c r="U56" s="28"/>
      <c r="V56" s="28"/>
      <c r="W56" s="28"/>
      <c r="X56" s="28"/>
      <c r="Y56" s="28"/>
      <c r="Z56" s="28"/>
      <c r="AA56" s="28"/>
      <c r="AB56" s="28"/>
      <c r="AC56" s="28"/>
      <c r="AD56" s="28"/>
      <c r="AE56" s="28"/>
      <c r="AF56" s="28"/>
    </row>
    <row r="57" spans="1:32" s="223" customFormat="1" ht="15.75">
      <c r="A57" s="826" t="s">
        <v>1233</v>
      </c>
      <c r="B57" s="1131" t="s">
        <v>0</v>
      </c>
      <c r="C57" s="1131"/>
      <c r="D57" s="826" t="s">
        <v>359</v>
      </c>
      <c r="E57" s="826" t="s">
        <v>360</v>
      </c>
      <c r="F57" s="826" t="s">
        <v>361</v>
      </c>
      <c r="G57" s="786" t="s">
        <v>447</v>
      </c>
      <c r="H57" s="826" t="s">
        <v>11</v>
      </c>
      <c r="K57" s="69"/>
      <c r="L57" s="45"/>
      <c r="M57" s="45"/>
      <c r="N57" s="45"/>
      <c r="P57" s="28"/>
      <c r="Q57" s="28"/>
      <c r="R57" s="28"/>
      <c r="S57" s="28"/>
      <c r="T57" s="28"/>
      <c r="U57" s="28"/>
      <c r="V57" s="28"/>
      <c r="W57" s="28"/>
      <c r="X57" s="28"/>
      <c r="Y57" s="28"/>
      <c r="Z57" s="28"/>
      <c r="AA57" s="28"/>
      <c r="AB57" s="28"/>
      <c r="AC57" s="28"/>
      <c r="AD57" s="28"/>
      <c r="AE57" s="28"/>
      <c r="AF57" s="28"/>
    </row>
    <row r="58" spans="1:32" s="223" customFormat="1" ht="15.75">
      <c r="A58" s="827">
        <v>1</v>
      </c>
      <c r="B58" s="1132" t="s">
        <v>440</v>
      </c>
      <c r="C58" s="1132"/>
      <c r="D58" s="225"/>
      <c r="E58" s="225"/>
      <c r="F58" s="225"/>
      <c r="G58" s="131"/>
      <c r="H58" s="225"/>
      <c r="K58" s="226"/>
      <c r="L58" s="227"/>
      <c r="M58" s="227"/>
      <c r="N58" s="227"/>
      <c r="P58" s="28"/>
      <c r="Q58" s="28"/>
      <c r="R58" s="28"/>
      <c r="S58" s="28"/>
      <c r="T58" s="28"/>
      <c r="U58" s="28"/>
      <c r="V58" s="28"/>
      <c r="W58" s="28"/>
      <c r="X58" s="28"/>
      <c r="Y58" s="28"/>
      <c r="Z58" s="28"/>
      <c r="AA58" s="28"/>
      <c r="AB58" s="28"/>
      <c r="AC58" s="28"/>
      <c r="AD58" s="28"/>
      <c r="AE58" s="28"/>
      <c r="AF58" s="28"/>
    </row>
    <row r="59" spans="1:32" s="223" customFormat="1" ht="15.75">
      <c r="A59" s="827" t="s">
        <v>441</v>
      </c>
      <c r="B59" s="1133" t="s">
        <v>422</v>
      </c>
      <c r="C59" s="1133"/>
      <c r="D59" s="225"/>
      <c r="E59" s="225"/>
      <c r="F59" s="225"/>
      <c r="G59" s="131"/>
      <c r="H59" s="225"/>
      <c r="K59" s="226"/>
      <c r="L59" s="227"/>
      <c r="M59" s="227"/>
      <c r="N59" s="227"/>
      <c r="P59" s="28"/>
      <c r="Q59" s="28"/>
      <c r="R59" s="28"/>
      <c r="S59" s="28"/>
      <c r="T59" s="28"/>
      <c r="U59" s="28"/>
      <c r="V59" s="28"/>
      <c r="W59" s="28"/>
      <c r="X59" s="28"/>
      <c r="Y59" s="28"/>
      <c r="Z59" s="28"/>
      <c r="AA59" s="28"/>
      <c r="AB59" s="28"/>
      <c r="AC59" s="28"/>
      <c r="AD59" s="28"/>
      <c r="AE59" s="28"/>
      <c r="AF59" s="28"/>
    </row>
    <row r="60" spans="1:32" s="223" customFormat="1" ht="15.75">
      <c r="A60" s="827" t="s">
        <v>442</v>
      </c>
      <c r="B60" s="1126" t="s">
        <v>421</v>
      </c>
      <c r="C60" s="1126"/>
      <c r="D60" s="225"/>
      <c r="E60" s="225"/>
      <c r="F60" s="225"/>
      <c r="G60" s="131"/>
      <c r="H60" s="225"/>
      <c r="K60" s="226"/>
      <c r="L60" s="227"/>
      <c r="M60" s="227"/>
      <c r="N60" s="227"/>
      <c r="P60" s="28"/>
      <c r="Q60" s="28"/>
      <c r="R60" s="28"/>
      <c r="S60" s="28"/>
      <c r="T60" s="28"/>
      <c r="U60" s="28"/>
      <c r="V60" s="28"/>
      <c r="W60" s="28"/>
      <c r="X60" s="28"/>
      <c r="Y60" s="28"/>
      <c r="Z60" s="28"/>
      <c r="AA60" s="28"/>
      <c r="AB60" s="28"/>
      <c r="AC60" s="28"/>
      <c r="AD60" s="28"/>
      <c r="AE60" s="28"/>
      <c r="AF60" s="28"/>
    </row>
    <row r="61" spans="1:32" s="223" customFormat="1" ht="15.75">
      <c r="A61" s="827"/>
      <c r="B61" s="1127" t="s">
        <v>1247</v>
      </c>
      <c r="C61" s="1127"/>
      <c r="D61" s="225"/>
      <c r="E61" s="225"/>
      <c r="F61" s="225"/>
      <c r="G61" s="131"/>
      <c r="H61" s="225"/>
      <c r="K61" s="226"/>
      <c r="L61" s="227"/>
      <c r="M61" s="227"/>
      <c r="N61" s="227"/>
      <c r="P61" s="28"/>
      <c r="Q61" s="28"/>
      <c r="R61" s="28"/>
      <c r="S61" s="28"/>
      <c r="T61" s="28"/>
      <c r="U61" s="28"/>
      <c r="V61" s="28"/>
      <c r="W61" s="28"/>
      <c r="X61" s="28"/>
      <c r="Y61" s="28"/>
      <c r="Z61" s="28"/>
      <c r="AA61" s="28"/>
      <c r="AB61" s="28"/>
      <c r="AC61" s="28"/>
      <c r="AD61" s="28"/>
      <c r="AE61" s="28"/>
      <c r="AF61" s="28"/>
    </row>
    <row r="62" spans="1:32" s="223" customFormat="1" ht="15.75">
      <c r="A62" s="827">
        <v>2</v>
      </c>
      <c r="B62" s="1138" t="s">
        <v>366</v>
      </c>
      <c r="C62" s="1138"/>
      <c r="D62" s="228"/>
      <c r="E62" s="228"/>
      <c r="F62" s="229"/>
      <c r="G62" s="229"/>
      <c r="H62" s="228"/>
      <c r="I62" s="45"/>
      <c r="J62" s="45"/>
      <c r="K62" s="45"/>
      <c r="L62" s="45"/>
      <c r="M62" s="45"/>
      <c r="N62" s="45"/>
      <c r="P62" s="28"/>
      <c r="Q62" s="28"/>
      <c r="R62" s="28"/>
      <c r="S62" s="28"/>
      <c r="T62" s="28"/>
      <c r="U62" s="28"/>
      <c r="V62" s="28"/>
      <c r="W62" s="28"/>
      <c r="X62" s="28"/>
      <c r="Y62" s="28"/>
      <c r="Z62" s="28"/>
      <c r="AA62" s="28"/>
      <c r="AB62" s="28"/>
      <c r="AC62" s="28"/>
      <c r="AD62" s="28"/>
      <c r="AE62" s="28"/>
      <c r="AF62" s="28"/>
    </row>
    <row r="63" spans="1:32" s="223" customFormat="1" ht="33.75" customHeight="1">
      <c r="A63" s="828" t="s">
        <v>444</v>
      </c>
      <c r="B63" s="1139" t="s">
        <v>367</v>
      </c>
      <c r="C63" s="1139"/>
      <c r="D63" s="228"/>
      <c r="E63" s="228"/>
      <c r="F63" s="229"/>
      <c r="G63" s="229"/>
      <c r="H63" s="228"/>
      <c r="I63" s="45"/>
      <c r="J63" s="45"/>
      <c r="K63" s="45"/>
      <c r="L63" s="45"/>
      <c r="M63" s="45"/>
      <c r="N63" s="45"/>
      <c r="P63" s="28"/>
      <c r="Q63" s="28"/>
      <c r="R63" s="28"/>
      <c r="S63" s="28"/>
      <c r="T63" s="28"/>
      <c r="U63" s="28"/>
      <c r="V63" s="28"/>
      <c r="W63" s="28"/>
      <c r="X63" s="28"/>
      <c r="Y63" s="28"/>
      <c r="Z63" s="28"/>
      <c r="AA63" s="28"/>
      <c r="AB63" s="28"/>
      <c r="AC63" s="28"/>
      <c r="AD63" s="28"/>
      <c r="AE63" s="28"/>
      <c r="AF63" s="28"/>
    </row>
    <row r="64" spans="1:32" s="223" customFormat="1" ht="15.75">
      <c r="A64" s="827" t="s">
        <v>445</v>
      </c>
      <c r="B64" s="1140" t="s">
        <v>368</v>
      </c>
      <c r="C64" s="1140"/>
      <c r="D64" s="228"/>
      <c r="E64" s="228"/>
      <c r="F64" s="229"/>
      <c r="G64" s="229"/>
      <c r="H64" s="228"/>
      <c r="I64" s="45"/>
      <c r="J64" s="45"/>
      <c r="K64" s="45"/>
      <c r="L64" s="45"/>
      <c r="M64" s="45"/>
      <c r="N64" s="45"/>
      <c r="P64" s="28"/>
      <c r="Q64" s="28"/>
      <c r="R64" s="28"/>
      <c r="S64" s="28"/>
      <c r="T64" s="28"/>
      <c r="U64" s="28"/>
      <c r="V64" s="28"/>
      <c r="W64" s="28"/>
      <c r="X64" s="28"/>
      <c r="Y64" s="28"/>
      <c r="Z64" s="28"/>
      <c r="AA64" s="28"/>
      <c r="AB64" s="28"/>
      <c r="AC64" s="28"/>
      <c r="AD64" s="28"/>
      <c r="AE64" s="28"/>
      <c r="AF64" s="28"/>
    </row>
    <row r="65" spans="1:32" s="223" customFormat="1" ht="15.75">
      <c r="A65" s="827" t="s">
        <v>446</v>
      </c>
      <c r="B65" s="1140" t="s">
        <v>369</v>
      </c>
      <c r="C65" s="1140"/>
      <c r="D65" s="228"/>
      <c r="E65" s="228"/>
      <c r="F65" s="229"/>
      <c r="G65" s="229"/>
      <c r="H65" s="228"/>
      <c r="I65" s="45"/>
      <c r="J65" s="45"/>
      <c r="K65" s="45"/>
      <c r="L65" s="45"/>
      <c r="M65" s="45"/>
      <c r="N65" s="45"/>
      <c r="P65" s="28"/>
      <c r="Q65" s="28"/>
      <c r="R65" s="28"/>
      <c r="S65" s="28"/>
      <c r="T65" s="28"/>
      <c r="U65" s="28"/>
      <c r="V65" s="28"/>
      <c r="W65" s="28"/>
      <c r="X65" s="28"/>
      <c r="Y65" s="28"/>
      <c r="Z65" s="28"/>
      <c r="AA65" s="28"/>
      <c r="AB65" s="28"/>
      <c r="AC65" s="28"/>
      <c r="AD65" s="28"/>
      <c r="AE65" s="28"/>
      <c r="AF65" s="28"/>
    </row>
    <row r="66" spans="1:32" s="223" customFormat="1" ht="15.75">
      <c r="A66" s="827"/>
      <c r="B66" s="1138" t="s">
        <v>1234</v>
      </c>
      <c r="C66" s="1138"/>
      <c r="D66" s="229">
        <f>SUM(D63:D65)</f>
        <v>0</v>
      </c>
      <c r="E66" s="229">
        <f t="shared" ref="E66" si="3">SUM(E63:E65)</f>
        <v>0</v>
      </c>
      <c r="F66" s="229">
        <f t="shared" ref="F66" si="4">SUM(F63:F65)</f>
        <v>0</v>
      </c>
      <c r="G66" s="229">
        <f t="shared" ref="G66" si="5">SUM(G63:G65)</f>
        <v>0</v>
      </c>
      <c r="H66" s="229">
        <f t="shared" ref="H66" si="6">SUM(H63:H65)</f>
        <v>0</v>
      </c>
      <c r="I66" s="45"/>
      <c r="J66" s="45"/>
      <c r="K66" s="45"/>
      <c r="L66" s="45"/>
      <c r="M66" s="45"/>
      <c r="N66" s="45"/>
      <c r="P66" s="28"/>
      <c r="Q66" s="28"/>
      <c r="R66" s="28"/>
      <c r="S66" s="28"/>
      <c r="T66" s="28"/>
      <c r="U66" s="28"/>
      <c r="V66" s="28"/>
      <c r="W66" s="28"/>
      <c r="X66" s="28"/>
      <c r="Y66" s="28"/>
      <c r="Z66" s="28"/>
      <c r="AA66" s="28"/>
      <c r="AB66" s="28"/>
      <c r="AC66" s="28"/>
      <c r="AD66" s="28"/>
      <c r="AE66" s="28"/>
      <c r="AF66" s="28"/>
    </row>
    <row r="67" spans="1:32" s="223" customFormat="1" ht="30.75" customHeight="1">
      <c r="A67" s="828">
        <v>4</v>
      </c>
      <c r="B67" s="1141" t="s">
        <v>1245</v>
      </c>
      <c r="C67" s="1141"/>
      <c r="D67" s="829">
        <f>D62-D66</f>
        <v>0</v>
      </c>
      <c r="E67" s="829">
        <f t="shared" ref="E67" si="7">E62-E66</f>
        <v>0</v>
      </c>
      <c r="F67" s="829">
        <f t="shared" ref="F67" si="8">F62-F66</f>
        <v>0</v>
      </c>
      <c r="G67" s="829">
        <f t="shared" ref="G67" si="9">G62-G66</f>
        <v>0</v>
      </c>
      <c r="H67" s="829">
        <f t="shared" ref="H67" si="10">H62-H66</f>
        <v>0</v>
      </c>
      <c r="I67" s="45"/>
      <c r="J67" s="45"/>
      <c r="K67" s="45"/>
      <c r="L67" s="45"/>
      <c r="M67" s="45"/>
      <c r="N67" s="45"/>
      <c r="P67" s="28"/>
      <c r="Q67" s="28"/>
      <c r="R67" s="28"/>
      <c r="S67" s="28"/>
      <c r="T67" s="28"/>
      <c r="U67" s="28"/>
      <c r="V67" s="28"/>
      <c r="W67" s="28"/>
      <c r="X67" s="28"/>
      <c r="Y67" s="28"/>
      <c r="Z67" s="28"/>
      <c r="AA67" s="28"/>
      <c r="AB67" s="28"/>
      <c r="AC67" s="28"/>
      <c r="AD67" s="28"/>
      <c r="AE67" s="28"/>
      <c r="AF67" s="28"/>
    </row>
    <row r="68" spans="1:32" s="223" customFormat="1" ht="15.75">
      <c r="A68" s="827">
        <v>5</v>
      </c>
      <c r="B68" s="1142" t="s">
        <v>20</v>
      </c>
      <c r="C68" s="1142"/>
      <c r="D68" s="228"/>
      <c r="E68" s="228"/>
      <c r="F68" s="229"/>
      <c r="G68" s="229"/>
      <c r="H68" s="228"/>
      <c r="I68" s="45"/>
      <c r="J68" s="45"/>
      <c r="K68" s="45"/>
      <c r="L68" s="45"/>
      <c r="M68" s="45"/>
      <c r="N68" s="45"/>
      <c r="P68" s="28"/>
      <c r="Q68" s="28"/>
      <c r="R68" s="28"/>
      <c r="S68" s="28"/>
      <c r="T68" s="28"/>
      <c r="U68" s="28"/>
      <c r="V68" s="28"/>
      <c r="W68" s="28"/>
      <c r="X68" s="28"/>
      <c r="Y68" s="28"/>
      <c r="Z68" s="28"/>
      <c r="AA68" s="28"/>
      <c r="AB68" s="28"/>
      <c r="AC68" s="28"/>
      <c r="AD68" s="28"/>
      <c r="AE68" s="28"/>
      <c r="AF68" s="28"/>
    </row>
    <row r="69" spans="1:32" s="223" customFormat="1" ht="15.75">
      <c r="A69" s="827">
        <v>6</v>
      </c>
      <c r="B69" s="1140" t="s">
        <v>370</v>
      </c>
      <c r="C69" s="1140"/>
      <c r="D69" s="228"/>
      <c r="E69" s="228"/>
      <c r="F69" s="229"/>
      <c r="G69" s="229"/>
      <c r="H69" s="228"/>
      <c r="I69" s="45"/>
      <c r="J69" s="45"/>
      <c r="K69" s="45"/>
      <c r="L69" s="45"/>
      <c r="M69" s="45"/>
      <c r="N69" s="45"/>
      <c r="P69" s="28"/>
      <c r="Q69" s="28"/>
      <c r="R69" s="28"/>
      <c r="S69" s="28"/>
      <c r="T69" s="28"/>
      <c r="U69" s="28"/>
      <c r="V69" s="28"/>
      <c r="W69" s="28"/>
      <c r="X69" s="28"/>
      <c r="Y69" s="28"/>
      <c r="Z69" s="28"/>
      <c r="AA69" s="28"/>
      <c r="AB69" s="28"/>
      <c r="AC69" s="28"/>
      <c r="AD69" s="28"/>
      <c r="AE69" s="28"/>
      <c r="AF69" s="28"/>
    </row>
    <row r="70" spans="1:32" s="223" customFormat="1" ht="15.75">
      <c r="A70" s="827">
        <v>7</v>
      </c>
      <c r="B70" s="1143" t="s">
        <v>1246</v>
      </c>
      <c r="C70" s="1143"/>
      <c r="D70" s="829">
        <f>D67-D68-D69</f>
        <v>0</v>
      </c>
      <c r="E70" s="829">
        <f t="shared" ref="E70" si="11">E67-E68-E69</f>
        <v>0</v>
      </c>
      <c r="F70" s="829">
        <f t="shared" ref="F70" si="12">F67-F68-F69</f>
        <v>0</v>
      </c>
      <c r="G70" s="829">
        <f t="shared" ref="G70" si="13">G67-G68-G69</f>
        <v>0</v>
      </c>
      <c r="H70" s="829">
        <f t="shared" ref="H70" si="14">H67-H68-H69</f>
        <v>0</v>
      </c>
      <c r="I70" s="45"/>
      <c r="J70" s="45"/>
      <c r="K70" s="45"/>
      <c r="L70" s="45"/>
      <c r="M70" s="45"/>
      <c r="N70" s="45"/>
      <c r="P70" s="28"/>
      <c r="Q70" s="28"/>
      <c r="R70" s="28"/>
      <c r="S70" s="28"/>
      <c r="T70" s="28"/>
      <c r="U70" s="28"/>
      <c r="V70" s="28"/>
      <c r="W70" s="28"/>
      <c r="X70" s="28"/>
      <c r="Y70" s="28"/>
      <c r="Z70" s="28"/>
      <c r="AA70" s="28"/>
      <c r="AB70" s="28"/>
      <c r="AC70" s="28"/>
      <c r="AD70" s="28"/>
      <c r="AE70" s="28"/>
      <c r="AF70" s="28"/>
    </row>
    <row r="71" spans="1:32" s="223" customFormat="1" ht="15.75">
      <c r="A71" s="827">
        <v>8</v>
      </c>
      <c r="B71" s="1138" t="s">
        <v>371</v>
      </c>
      <c r="C71" s="1138"/>
      <c r="D71" s="228"/>
      <c r="E71" s="228"/>
      <c r="F71" s="229"/>
      <c r="G71" s="229"/>
      <c r="H71" s="228"/>
      <c r="I71" s="45"/>
      <c r="J71" s="45"/>
      <c r="K71" s="45"/>
      <c r="L71" s="45"/>
      <c r="M71" s="45"/>
      <c r="N71" s="45"/>
      <c r="P71" s="28"/>
      <c r="Q71" s="28"/>
      <c r="R71" s="28"/>
      <c r="S71" s="28"/>
      <c r="T71" s="28"/>
      <c r="U71" s="28"/>
      <c r="V71" s="28"/>
      <c r="W71" s="28"/>
      <c r="X71" s="28"/>
      <c r="Y71" s="28"/>
      <c r="Z71" s="28"/>
      <c r="AA71" s="28"/>
      <c r="AB71" s="28"/>
      <c r="AC71" s="28"/>
      <c r="AD71" s="28"/>
      <c r="AE71" s="28"/>
      <c r="AF71" s="28"/>
    </row>
    <row r="72" spans="1:32" s="223" customFormat="1" ht="15.75">
      <c r="A72" s="827">
        <v>9</v>
      </c>
      <c r="B72" s="1138" t="s">
        <v>451</v>
      </c>
      <c r="C72" s="1138"/>
      <c r="D72" s="228"/>
      <c r="E72" s="228"/>
      <c r="F72" s="229"/>
      <c r="G72" s="229"/>
      <c r="H72" s="228"/>
      <c r="I72" s="45"/>
      <c r="J72" s="45"/>
      <c r="K72" s="45"/>
      <c r="L72" s="45"/>
      <c r="M72" s="45"/>
      <c r="N72" s="45"/>
      <c r="P72" s="28"/>
      <c r="Q72" s="28"/>
      <c r="R72" s="28"/>
      <c r="S72" s="28"/>
      <c r="T72" s="28"/>
      <c r="U72" s="28"/>
      <c r="V72" s="28"/>
      <c r="W72" s="28"/>
      <c r="X72" s="28"/>
      <c r="Y72" s="28"/>
      <c r="Z72" s="28"/>
      <c r="AA72" s="28"/>
      <c r="AB72" s="28"/>
      <c r="AC72" s="28"/>
      <c r="AD72" s="28"/>
      <c r="AE72" s="28"/>
      <c r="AF72" s="28"/>
    </row>
    <row r="73" spans="1:32" s="223" customFormat="1" ht="15.75">
      <c r="A73" s="827" t="s">
        <v>453</v>
      </c>
      <c r="B73" s="1142" t="s">
        <v>448</v>
      </c>
      <c r="C73" s="1142"/>
      <c r="D73" s="228"/>
      <c r="E73" s="228"/>
      <c r="F73" s="229"/>
      <c r="G73" s="229"/>
      <c r="H73" s="228"/>
      <c r="I73" s="45"/>
      <c r="J73" s="45"/>
      <c r="K73" s="45"/>
      <c r="L73" s="45"/>
      <c r="M73" s="45"/>
      <c r="N73" s="45"/>
      <c r="P73" s="28"/>
      <c r="Q73" s="28"/>
      <c r="R73" s="28"/>
      <c r="S73" s="28"/>
      <c r="T73" s="28"/>
      <c r="U73" s="28"/>
      <c r="V73" s="28"/>
      <c r="W73" s="28"/>
      <c r="X73" s="28"/>
      <c r="Y73" s="28"/>
      <c r="Z73" s="28"/>
      <c r="AA73" s="28"/>
      <c r="AB73" s="28"/>
      <c r="AC73" s="28"/>
      <c r="AD73" s="28"/>
      <c r="AE73" s="28"/>
      <c r="AF73" s="28"/>
    </row>
    <row r="74" spans="1:32" s="223" customFormat="1" ht="15.75">
      <c r="A74" s="827" t="s">
        <v>454</v>
      </c>
      <c r="B74" s="1142" t="s">
        <v>449</v>
      </c>
      <c r="C74" s="1142"/>
      <c r="D74" s="228"/>
      <c r="E74" s="228"/>
      <c r="F74" s="229"/>
      <c r="G74" s="229"/>
      <c r="H74" s="228"/>
      <c r="I74" s="45"/>
      <c r="J74" s="45"/>
      <c r="K74" s="45"/>
      <c r="L74" s="45"/>
      <c r="M74" s="45"/>
      <c r="N74" s="45"/>
      <c r="P74" s="28"/>
      <c r="Q74" s="28"/>
      <c r="R74" s="28"/>
      <c r="S74" s="28"/>
      <c r="T74" s="28"/>
      <c r="U74" s="28"/>
      <c r="V74" s="28"/>
      <c r="W74" s="28"/>
      <c r="X74" s="28"/>
      <c r="Y74" s="28"/>
      <c r="Z74" s="28"/>
      <c r="AA74" s="28"/>
      <c r="AB74" s="28"/>
      <c r="AC74" s="28"/>
      <c r="AD74" s="28"/>
      <c r="AE74" s="28"/>
      <c r="AF74" s="28"/>
    </row>
    <row r="75" spans="1:32" s="223" customFormat="1" ht="15.75">
      <c r="A75" s="827" t="s">
        <v>455</v>
      </c>
      <c r="B75" s="1140" t="s">
        <v>450</v>
      </c>
      <c r="C75" s="1140"/>
      <c r="D75" s="228"/>
      <c r="E75" s="228"/>
      <c r="F75" s="229"/>
      <c r="G75" s="229"/>
      <c r="H75" s="228"/>
      <c r="I75" s="45"/>
      <c r="J75" s="45"/>
      <c r="K75" s="45"/>
      <c r="L75" s="45"/>
      <c r="M75" s="45"/>
      <c r="N75" s="45"/>
      <c r="P75" s="28"/>
      <c r="Q75" s="28"/>
      <c r="R75" s="28"/>
      <c r="S75" s="28"/>
      <c r="T75" s="28"/>
      <c r="U75" s="28"/>
      <c r="V75" s="28"/>
      <c r="W75" s="28"/>
      <c r="X75" s="28"/>
      <c r="Y75" s="28"/>
      <c r="Z75" s="28"/>
      <c r="AA75" s="28"/>
      <c r="AB75" s="28"/>
      <c r="AC75" s="28"/>
      <c r="AD75" s="28"/>
      <c r="AE75" s="28"/>
      <c r="AF75" s="28"/>
    </row>
    <row r="76" spans="1:32" s="223" customFormat="1" ht="15.75">
      <c r="A76" s="827" t="s">
        <v>456</v>
      </c>
      <c r="B76" s="1142" t="s">
        <v>372</v>
      </c>
      <c r="C76" s="1142"/>
      <c r="D76" s="228"/>
      <c r="E76" s="228"/>
      <c r="F76" s="229"/>
      <c r="G76" s="229"/>
      <c r="H76" s="228"/>
      <c r="I76" s="45"/>
      <c r="J76" s="45"/>
      <c r="K76" s="45"/>
      <c r="L76" s="45"/>
      <c r="M76" s="45"/>
      <c r="N76" s="45"/>
      <c r="P76" s="28"/>
      <c r="Q76" s="28"/>
      <c r="R76" s="28"/>
      <c r="S76" s="28"/>
      <c r="T76" s="28"/>
      <c r="U76" s="28"/>
      <c r="V76" s="28"/>
      <c r="W76" s="28"/>
      <c r="X76" s="28"/>
      <c r="Y76" s="28"/>
      <c r="Z76" s="28"/>
      <c r="AA76" s="28"/>
      <c r="AB76" s="28"/>
      <c r="AC76" s="28"/>
      <c r="AD76" s="28"/>
      <c r="AE76" s="28"/>
      <c r="AF76" s="28"/>
    </row>
    <row r="77" spans="1:32" s="223" customFormat="1" ht="15.75">
      <c r="A77" s="830" t="s">
        <v>457</v>
      </c>
      <c r="B77" s="1139" t="s">
        <v>373</v>
      </c>
      <c r="C77" s="1139"/>
      <c r="D77" s="228"/>
      <c r="E77" s="228"/>
      <c r="F77" s="229"/>
      <c r="G77" s="229"/>
      <c r="H77" s="228"/>
      <c r="I77" s="45"/>
      <c r="J77" s="45"/>
      <c r="K77" s="45"/>
      <c r="L77" s="45"/>
      <c r="M77" s="45"/>
      <c r="N77" s="45"/>
      <c r="P77" s="28"/>
      <c r="Q77" s="28"/>
      <c r="R77" s="28"/>
      <c r="S77" s="28"/>
      <c r="T77" s="28"/>
      <c r="U77" s="28"/>
      <c r="V77" s="28"/>
      <c r="W77" s="28"/>
      <c r="X77" s="28"/>
      <c r="Y77" s="28"/>
      <c r="Z77" s="28"/>
      <c r="AA77" s="28"/>
      <c r="AB77" s="28"/>
      <c r="AC77" s="28"/>
      <c r="AD77" s="28"/>
      <c r="AE77" s="28"/>
      <c r="AF77" s="28"/>
    </row>
    <row r="78" spans="1:32" s="2" customFormat="1" ht="15.75">
      <c r="B78" s="14"/>
      <c r="C78" s="22"/>
      <c r="D78" s="22"/>
      <c r="E78" s="22"/>
      <c r="F78" s="22"/>
      <c r="G78" s="22"/>
      <c r="H78" s="22"/>
      <c r="I78" s="45"/>
      <c r="J78" s="45"/>
      <c r="K78" s="45"/>
      <c r="L78" s="45"/>
      <c r="M78" s="45"/>
      <c r="N78" s="45"/>
      <c r="P78" s="28"/>
      <c r="Q78" s="28"/>
      <c r="R78" s="28"/>
      <c r="S78" s="28"/>
      <c r="T78" s="28"/>
      <c r="U78" s="28"/>
      <c r="V78" s="28"/>
      <c r="W78" s="28"/>
      <c r="X78" s="28"/>
      <c r="Y78" s="28"/>
      <c r="Z78" s="28"/>
      <c r="AA78" s="28"/>
      <c r="AB78" s="28"/>
      <c r="AC78" s="28"/>
      <c r="AD78" s="28"/>
      <c r="AE78" s="28"/>
      <c r="AF78" s="28"/>
    </row>
    <row r="79" spans="1:32" s="2" customFormat="1" ht="15.75">
      <c r="A79" s="1" t="s">
        <v>338</v>
      </c>
      <c r="B79" s="14" t="s">
        <v>365</v>
      </c>
      <c r="C79" s="22"/>
      <c r="D79" s="22"/>
      <c r="E79" s="22"/>
      <c r="F79" s="22"/>
      <c r="G79" s="22"/>
      <c r="H79" s="22"/>
      <c r="I79" s="45"/>
      <c r="J79" s="45"/>
      <c r="K79" s="45"/>
      <c r="L79" s="45"/>
      <c r="M79" s="45"/>
      <c r="N79" s="45"/>
      <c r="P79" s="28"/>
      <c r="Q79" s="28"/>
      <c r="R79" s="28"/>
      <c r="S79" s="28"/>
      <c r="T79" s="28"/>
      <c r="U79" s="28"/>
      <c r="V79" s="28"/>
      <c r="W79" s="28"/>
      <c r="X79" s="28"/>
      <c r="Y79" s="28"/>
      <c r="Z79" s="28"/>
      <c r="AA79" s="28"/>
      <c r="AB79" s="28"/>
      <c r="AC79" s="28"/>
      <c r="AD79" s="28"/>
      <c r="AE79" s="28"/>
      <c r="AF79" s="28"/>
    </row>
    <row r="80" spans="1:32" s="2" customFormat="1" ht="47.25" customHeight="1">
      <c r="A80" s="1144" t="s">
        <v>364</v>
      </c>
      <c r="B80" s="1144"/>
      <c r="C80" s="1144"/>
      <c r="D80" s="1144"/>
      <c r="E80" s="1144"/>
      <c r="F80" s="1144"/>
      <c r="G80" s="1144"/>
      <c r="H80" s="1144"/>
      <c r="I80" s="85"/>
      <c r="J80" s="85"/>
      <c r="K80" s="56"/>
      <c r="L80" s="56"/>
      <c r="M80" s="56"/>
      <c r="N80" s="56"/>
      <c r="P80" s="28"/>
      <c r="Q80" s="28"/>
      <c r="R80" s="28"/>
      <c r="S80" s="28"/>
      <c r="T80" s="28"/>
      <c r="U80" s="28"/>
      <c r="V80" s="28"/>
      <c r="W80" s="28"/>
      <c r="X80" s="28"/>
      <c r="Y80" s="28"/>
      <c r="Z80" s="28"/>
      <c r="AA80" s="28"/>
      <c r="AB80" s="28"/>
      <c r="AC80" s="28"/>
      <c r="AD80" s="28"/>
      <c r="AE80" s="28"/>
      <c r="AF80" s="28"/>
    </row>
    <row r="81" spans="1:32" s="2" customFormat="1" ht="15.75">
      <c r="B81" s="831" t="s">
        <v>1435</v>
      </c>
      <c r="C81" s="56"/>
      <c r="D81" s="56"/>
      <c r="E81" s="56"/>
      <c r="F81" s="56"/>
      <c r="G81" s="56"/>
      <c r="H81" s="68" t="s">
        <v>431</v>
      </c>
      <c r="I81" s="56"/>
      <c r="K81" s="56"/>
      <c r="L81" s="56"/>
      <c r="M81" s="56"/>
      <c r="N81" s="56"/>
      <c r="P81" s="28"/>
      <c r="Q81" s="28"/>
      <c r="R81" s="28"/>
      <c r="S81" s="28"/>
      <c r="T81" s="28"/>
      <c r="U81" s="28"/>
      <c r="V81" s="28"/>
      <c r="W81" s="28"/>
      <c r="X81" s="28"/>
      <c r="Y81" s="28"/>
      <c r="Z81" s="28"/>
      <c r="AA81" s="28"/>
      <c r="AB81" s="28"/>
      <c r="AC81" s="28"/>
      <c r="AD81" s="28"/>
      <c r="AE81" s="28"/>
      <c r="AF81" s="28"/>
    </row>
    <row r="82" spans="1:32" s="2" customFormat="1" ht="15.75">
      <c r="B82" s="1136" t="s">
        <v>358</v>
      </c>
      <c r="C82" s="1311" t="s">
        <v>359</v>
      </c>
      <c r="D82" s="1312"/>
      <c r="E82" s="1311" t="s">
        <v>360</v>
      </c>
      <c r="F82" s="1312"/>
      <c r="G82" s="1137" t="s">
        <v>361</v>
      </c>
      <c r="H82" s="1137"/>
      <c r="K82" s="61"/>
      <c r="L82" s="61"/>
      <c r="M82" s="61"/>
      <c r="N82" s="61"/>
      <c r="O82" s="28"/>
      <c r="P82" s="28"/>
      <c r="Q82" s="28"/>
      <c r="R82" s="28"/>
      <c r="S82" s="28"/>
      <c r="T82" s="28"/>
      <c r="U82" s="28"/>
      <c r="V82" s="28"/>
      <c r="W82" s="28"/>
      <c r="X82" s="28"/>
      <c r="Y82" s="28"/>
      <c r="Z82" s="28"/>
      <c r="AA82" s="28"/>
      <c r="AB82" s="28"/>
      <c r="AC82" s="28"/>
      <c r="AD82" s="28"/>
      <c r="AE82" s="28"/>
      <c r="AF82" s="28"/>
    </row>
    <row r="83" spans="1:32" s="2" customFormat="1" ht="47.25">
      <c r="B83" s="1136"/>
      <c r="C83" s="843" t="s">
        <v>1438</v>
      </c>
      <c r="D83" s="843" t="s">
        <v>1402</v>
      </c>
      <c r="E83" s="843" t="s">
        <v>1438</v>
      </c>
      <c r="F83" s="843" t="s">
        <v>1402</v>
      </c>
      <c r="G83" s="843" t="s">
        <v>1438</v>
      </c>
      <c r="H83" s="843" t="s">
        <v>1402</v>
      </c>
      <c r="K83" s="62"/>
      <c r="L83" s="62"/>
      <c r="M83" s="62"/>
      <c r="N83" s="62"/>
      <c r="O83" s="28"/>
      <c r="P83" s="28"/>
      <c r="Q83" s="28"/>
      <c r="R83" s="28"/>
      <c r="S83" s="28"/>
      <c r="T83" s="28"/>
      <c r="U83" s="28"/>
      <c r="V83" s="28"/>
      <c r="W83" s="28"/>
      <c r="X83" s="28"/>
      <c r="Y83" s="28"/>
      <c r="Z83" s="28"/>
      <c r="AA83" s="28"/>
      <c r="AB83" s="28"/>
      <c r="AC83" s="28"/>
      <c r="AD83" s="28"/>
      <c r="AE83" s="28"/>
      <c r="AF83" s="28"/>
    </row>
    <row r="84" spans="1:32" s="2" customFormat="1" ht="15.75">
      <c r="B84" s="844" t="s">
        <v>362</v>
      </c>
      <c r="C84" s="229"/>
      <c r="D84" s="229"/>
      <c r="E84" s="229"/>
      <c r="F84" s="229"/>
      <c r="G84" s="229"/>
      <c r="H84" s="229"/>
      <c r="K84" s="63"/>
      <c r="L84" s="63"/>
      <c r="M84" s="63"/>
      <c r="N84" s="63"/>
      <c r="O84" s="28"/>
      <c r="P84" s="28"/>
      <c r="Q84" s="28"/>
      <c r="R84" s="28"/>
      <c r="S84" s="28"/>
      <c r="T84" s="28"/>
      <c r="U84" s="28"/>
      <c r="V84" s="28"/>
      <c r="W84" s="28"/>
      <c r="X84" s="28"/>
      <c r="Y84" s="28"/>
      <c r="Z84" s="28"/>
      <c r="AA84" s="28"/>
      <c r="AB84" s="28"/>
      <c r="AC84" s="28"/>
      <c r="AD84" s="28"/>
      <c r="AE84" s="28"/>
      <c r="AF84" s="28"/>
    </row>
    <row r="85" spans="1:32" s="223" customFormat="1" ht="15.75">
      <c r="B85" s="844" t="s">
        <v>475</v>
      </c>
      <c r="C85" s="229"/>
      <c r="D85" s="229"/>
      <c r="E85" s="229"/>
      <c r="F85" s="229"/>
      <c r="G85" s="229"/>
      <c r="H85" s="229"/>
      <c r="K85" s="63"/>
      <c r="L85" s="63"/>
      <c r="M85" s="63"/>
      <c r="N85" s="63"/>
      <c r="O85" s="28"/>
      <c r="P85" s="28"/>
      <c r="Q85" s="28"/>
      <c r="R85" s="28"/>
      <c r="S85" s="28"/>
      <c r="T85" s="28"/>
      <c r="U85" s="28"/>
      <c r="V85" s="28"/>
      <c r="W85" s="28"/>
      <c r="X85" s="28"/>
      <c r="Y85" s="28"/>
      <c r="Z85" s="28"/>
      <c r="AA85" s="28"/>
      <c r="AB85" s="28"/>
      <c r="AC85" s="28"/>
      <c r="AD85" s="28"/>
      <c r="AE85" s="28"/>
      <c r="AF85" s="28"/>
    </row>
    <row r="86" spans="1:32" s="223" customFormat="1" ht="15.75">
      <c r="B86" s="845">
        <v>1</v>
      </c>
      <c r="C86" s="229"/>
      <c r="D86" s="229"/>
      <c r="E86" s="229"/>
      <c r="F86" s="229"/>
      <c r="G86" s="229"/>
      <c r="H86" s="229"/>
      <c r="K86" s="63"/>
      <c r="L86" s="63"/>
      <c r="M86" s="63"/>
      <c r="N86" s="63"/>
      <c r="O86" s="28"/>
      <c r="P86" s="28"/>
      <c r="Q86" s="28"/>
      <c r="R86" s="28"/>
      <c r="S86" s="28"/>
      <c r="T86" s="28"/>
      <c r="U86" s="28"/>
      <c r="V86" s="28"/>
      <c r="W86" s="28"/>
      <c r="X86" s="28"/>
      <c r="Y86" s="28"/>
      <c r="Z86" s="28"/>
      <c r="AA86" s="28"/>
      <c r="AB86" s="28"/>
      <c r="AC86" s="28"/>
      <c r="AD86" s="28"/>
      <c r="AE86" s="28"/>
      <c r="AF86" s="28"/>
    </row>
    <row r="87" spans="1:32" s="223" customFormat="1" ht="15.75">
      <c r="B87" s="845">
        <v>2</v>
      </c>
      <c r="C87" s="229"/>
      <c r="D87" s="229"/>
      <c r="E87" s="229"/>
      <c r="F87" s="229"/>
      <c r="G87" s="229"/>
      <c r="H87" s="229"/>
      <c r="K87" s="63"/>
      <c r="L87" s="63"/>
      <c r="M87" s="63"/>
      <c r="N87" s="63"/>
      <c r="O87" s="28"/>
      <c r="P87" s="28"/>
      <c r="Q87" s="28"/>
      <c r="R87" s="28"/>
      <c r="S87" s="28"/>
      <c r="T87" s="28"/>
      <c r="U87" s="28"/>
      <c r="V87" s="28"/>
      <c r="W87" s="28"/>
      <c r="X87" s="28"/>
      <c r="Y87" s="28"/>
      <c r="Z87" s="28"/>
      <c r="AA87" s="28"/>
      <c r="AB87" s="28"/>
      <c r="AC87" s="28"/>
      <c r="AD87" s="28"/>
      <c r="AE87" s="28"/>
      <c r="AF87" s="28"/>
    </row>
    <row r="88" spans="1:32" s="223" customFormat="1" ht="15.75">
      <c r="B88" s="845">
        <v>3</v>
      </c>
      <c r="C88" s="229"/>
      <c r="D88" s="229"/>
      <c r="E88" s="229"/>
      <c r="F88" s="229"/>
      <c r="G88" s="229"/>
      <c r="H88" s="229"/>
      <c r="K88" s="63"/>
      <c r="L88" s="63"/>
      <c r="M88" s="63"/>
      <c r="N88" s="63"/>
      <c r="O88" s="28"/>
      <c r="P88" s="28"/>
      <c r="Q88" s="28"/>
      <c r="R88" s="28"/>
      <c r="S88" s="28"/>
      <c r="T88" s="28"/>
      <c r="U88" s="28"/>
      <c r="V88" s="28"/>
      <c r="W88" s="28"/>
      <c r="X88" s="28"/>
      <c r="Y88" s="28"/>
      <c r="Z88" s="28"/>
      <c r="AA88" s="28"/>
      <c r="AB88" s="28"/>
      <c r="AC88" s="28"/>
      <c r="AD88" s="28"/>
      <c r="AE88" s="28"/>
      <c r="AF88" s="28"/>
    </row>
    <row r="89" spans="1:32" s="2" customFormat="1" ht="15.75">
      <c r="B89" s="844" t="s">
        <v>363</v>
      </c>
      <c r="C89" s="229" t="e">
        <f>SUM(C86:C88)*100/C84</f>
        <v>#DIV/0!</v>
      </c>
      <c r="D89" s="229" t="e">
        <f t="shared" ref="D89:H89" si="15">SUM(D86:D88)*100/D84</f>
        <v>#DIV/0!</v>
      </c>
      <c r="E89" s="229" t="e">
        <f t="shared" si="15"/>
        <v>#DIV/0!</v>
      </c>
      <c r="F89" s="229" t="e">
        <f t="shared" si="15"/>
        <v>#DIV/0!</v>
      </c>
      <c r="G89" s="229" t="e">
        <f t="shared" si="15"/>
        <v>#DIV/0!</v>
      </c>
      <c r="H89" s="229" t="e">
        <f t="shared" si="15"/>
        <v>#DIV/0!</v>
      </c>
      <c r="K89" s="63"/>
      <c r="L89" s="63"/>
      <c r="M89" s="63"/>
      <c r="N89" s="63"/>
      <c r="O89" s="28"/>
      <c r="P89" s="28"/>
      <c r="Q89" s="28"/>
      <c r="R89" s="28"/>
      <c r="S89" s="28"/>
      <c r="T89" s="28"/>
      <c r="U89" s="28"/>
      <c r="V89" s="28"/>
      <c r="W89" s="28"/>
      <c r="X89" s="28"/>
      <c r="Y89" s="28"/>
      <c r="Z89" s="28"/>
      <c r="AA89" s="28"/>
      <c r="AB89" s="28"/>
      <c r="AC89" s="28"/>
      <c r="AD89" s="28"/>
      <c r="AE89" s="28"/>
      <c r="AF89" s="28"/>
    </row>
    <row r="90" spans="1:32" s="2" customFormat="1" ht="15.75">
      <c r="B90" s="45"/>
      <c r="C90" s="45"/>
      <c r="D90" s="45"/>
      <c r="E90" s="46"/>
      <c r="F90" s="46"/>
      <c r="G90" s="46"/>
      <c r="H90" s="46"/>
      <c r="I90" s="46"/>
      <c r="J90" s="46"/>
      <c r="K90" s="63"/>
      <c r="L90" s="63"/>
      <c r="M90" s="63"/>
      <c r="N90" s="63"/>
      <c r="O90" s="28"/>
      <c r="P90" s="28"/>
      <c r="Q90" s="28"/>
      <c r="R90" s="28"/>
      <c r="S90" s="28"/>
      <c r="T90" s="28"/>
      <c r="U90" s="28"/>
      <c r="V90" s="28"/>
      <c r="W90" s="28"/>
      <c r="X90" s="28"/>
      <c r="Y90" s="28"/>
      <c r="Z90" s="28"/>
      <c r="AA90" s="28"/>
      <c r="AB90" s="28"/>
      <c r="AC90" s="28"/>
      <c r="AD90" s="28"/>
      <c r="AE90" s="28"/>
      <c r="AF90" s="28"/>
    </row>
    <row r="91" spans="1:32" s="799" customFormat="1" ht="15.75">
      <c r="A91" s="57"/>
      <c r="B91" s="946"/>
      <c r="C91" s="946"/>
      <c r="D91" s="946"/>
      <c r="E91" s="946"/>
      <c r="F91" s="946"/>
      <c r="G91" s="946"/>
      <c r="H91" s="946"/>
    </row>
    <row r="92" spans="1:32" s="799" customFormat="1" ht="15.75">
      <c r="B92" s="946"/>
      <c r="C92" s="946"/>
      <c r="D92" s="946"/>
      <c r="E92" s="946"/>
      <c r="F92" s="946"/>
      <c r="G92" s="946"/>
      <c r="H92" s="946"/>
    </row>
    <row r="93" spans="1:32" s="799" customFormat="1" ht="15.75">
      <c r="B93" s="946"/>
      <c r="C93" s="946"/>
      <c r="D93" s="946"/>
      <c r="E93" s="946"/>
      <c r="F93" s="946"/>
      <c r="G93" s="946"/>
      <c r="H93" s="946"/>
    </row>
    <row r="94" spans="1:32" s="799" customFormat="1" ht="111.75" customHeight="1">
      <c r="B94" s="944"/>
      <c r="C94" s="944"/>
      <c r="D94" s="944"/>
      <c r="E94" s="944"/>
      <c r="F94" s="944"/>
      <c r="G94" s="944"/>
      <c r="H94" s="944"/>
    </row>
    <row r="95" spans="1:32" s="799" customFormat="1" ht="15.75"/>
    <row r="96" spans="1:32" s="799" customFormat="1" ht="15.75">
      <c r="B96" s="946"/>
      <c r="C96" s="946"/>
      <c r="D96" s="946"/>
      <c r="E96" s="946"/>
      <c r="F96" s="946"/>
      <c r="G96" s="946"/>
      <c r="H96" s="946"/>
    </row>
    <row r="97" spans="1:11" s="799" customFormat="1" ht="15.75">
      <c r="A97" s="796"/>
      <c r="B97" s="946"/>
      <c r="C97" s="946"/>
      <c r="D97" s="946"/>
      <c r="E97" s="946"/>
      <c r="F97" s="946"/>
      <c r="G97" s="946"/>
      <c r="H97" s="946"/>
    </row>
    <row r="98" spans="1:11" s="799" customFormat="1" ht="63.75" customHeight="1">
      <c r="B98" s="1123"/>
      <c r="C98" s="1123"/>
      <c r="D98" s="1123"/>
      <c r="E98" s="1123"/>
      <c r="F98" s="1123"/>
      <c r="G98" s="1123"/>
      <c r="H98" s="1123"/>
      <c r="I98" s="800"/>
      <c r="J98" s="800"/>
      <c r="K98" s="800"/>
    </row>
    <row r="99" spans="1:11" s="799" customFormat="1" ht="15.75">
      <c r="B99" s="1070"/>
      <c r="C99" s="1070"/>
      <c r="D99" s="1070"/>
      <c r="E99" s="1070"/>
      <c r="F99" s="1070"/>
      <c r="G99" s="1070"/>
      <c r="H99" s="1070"/>
    </row>
    <row r="100" spans="1:11" s="799" customFormat="1" ht="15.75">
      <c r="A100" s="796"/>
      <c r="B100" s="946"/>
      <c r="C100" s="946"/>
      <c r="D100" s="946"/>
      <c r="E100" s="946"/>
      <c r="F100" s="946"/>
      <c r="G100" s="946"/>
      <c r="H100" s="946"/>
    </row>
    <row r="101" spans="1:11" s="799" customFormat="1" ht="50.25" customHeight="1">
      <c r="B101" s="1124"/>
      <c r="C101" s="1124"/>
      <c r="D101" s="1124"/>
      <c r="E101" s="1124"/>
      <c r="F101" s="1124"/>
      <c r="G101" s="1124"/>
      <c r="H101" s="1124"/>
      <c r="I101" s="800"/>
      <c r="J101" s="800"/>
      <c r="K101" s="800"/>
    </row>
    <row r="102" spans="1:11" s="799" customFormat="1" ht="15.75">
      <c r="B102" s="1070"/>
      <c r="C102" s="1070"/>
      <c r="D102" s="1070"/>
      <c r="E102" s="1070"/>
      <c r="F102" s="1070"/>
      <c r="G102" s="1070"/>
      <c r="H102" s="1070"/>
      <c r="I102" s="800"/>
      <c r="J102" s="800"/>
      <c r="K102" s="800"/>
    </row>
    <row r="103" spans="1:11" s="799" customFormat="1" ht="15.75">
      <c r="A103" s="796"/>
      <c r="B103" s="946"/>
      <c r="C103" s="946"/>
      <c r="D103" s="946"/>
      <c r="E103" s="946"/>
      <c r="F103" s="946"/>
      <c r="G103" s="946"/>
      <c r="H103" s="946"/>
    </row>
    <row r="104" spans="1:11" s="799" customFormat="1" ht="50.25" customHeight="1">
      <c r="B104" s="1123"/>
      <c r="C104" s="1123"/>
      <c r="D104" s="1123"/>
      <c r="E104" s="1123"/>
      <c r="F104" s="1123"/>
      <c r="G104" s="1123"/>
      <c r="H104" s="1123"/>
      <c r="I104" s="800"/>
      <c r="J104" s="800"/>
      <c r="K104" s="800"/>
    </row>
    <row r="105" spans="1:11" s="799" customFormat="1" ht="32.25" customHeight="1">
      <c r="B105" s="1123"/>
      <c r="C105" s="1123"/>
      <c r="D105" s="1123"/>
      <c r="E105" s="1123"/>
      <c r="F105" s="1123"/>
      <c r="G105" s="1123"/>
      <c r="H105" s="1123"/>
      <c r="I105" s="800"/>
      <c r="J105" s="800"/>
      <c r="K105" s="800"/>
    </row>
    <row r="106" spans="1:11" s="799" customFormat="1" ht="15.75">
      <c r="B106" s="1123"/>
      <c r="C106" s="1123"/>
      <c r="D106" s="1123"/>
      <c r="E106" s="1123"/>
      <c r="F106" s="1123"/>
      <c r="G106" s="1123"/>
      <c r="H106" s="1123"/>
      <c r="I106" s="800"/>
      <c r="J106" s="800"/>
      <c r="K106" s="800"/>
    </row>
    <row r="107" spans="1:11" s="799" customFormat="1" ht="15.75">
      <c r="A107" s="796"/>
      <c r="B107" s="946"/>
      <c r="C107" s="946"/>
      <c r="D107" s="946"/>
      <c r="E107" s="946"/>
      <c r="F107" s="946"/>
      <c r="G107" s="946"/>
      <c r="H107" s="946"/>
    </row>
    <row r="108" spans="1:11" s="799" customFormat="1" ht="78.75" customHeight="1">
      <c r="B108" s="944"/>
      <c r="C108" s="944"/>
      <c r="D108" s="944"/>
      <c r="E108" s="944"/>
      <c r="F108" s="944"/>
      <c r="G108" s="944"/>
      <c r="H108" s="944"/>
      <c r="I108" s="794"/>
      <c r="J108" s="794"/>
      <c r="K108" s="794"/>
    </row>
    <row r="109" spans="1:11" s="799" customFormat="1" ht="33.75" customHeight="1">
      <c r="B109" s="944"/>
      <c r="C109" s="944"/>
      <c r="D109" s="944"/>
      <c r="E109" s="944"/>
      <c r="F109" s="944"/>
      <c r="G109" s="944"/>
      <c r="H109" s="944"/>
      <c r="I109" s="794"/>
      <c r="J109" s="794"/>
      <c r="K109" s="794"/>
    </row>
    <row r="110" spans="1:11" s="799" customFormat="1" ht="15.75">
      <c r="C110" s="798"/>
    </row>
    <row r="111" spans="1:11" s="799" customFormat="1" ht="15.75">
      <c r="A111" s="796"/>
      <c r="B111" s="946"/>
      <c r="C111" s="946"/>
      <c r="D111" s="946"/>
      <c r="E111" s="946"/>
      <c r="F111" s="946"/>
      <c r="G111" s="946"/>
      <c r="H111" s="946"/>
    </row>
    <row r="112" spans="1:11" s="799" customFormat="1" ht="64.5" customHeight="1">
      <c r="B112" s="1124"/>
      <c r="C112" s="1124"/>
      <c r="D112" s="1124"/>
      <c r="E112" s="1124"/>
      <c r="F112" s="1124"/>
      <c r="G112" s="1124"/>
      <c r="H112" s="1124"/>
      <c r="I112" s="800"/>
      <c r="J112" s="800"/>
      <c r="K112" s="800"/>
    </row>
    <row r="113" spans="2:32" s="799" customFormat="1" ht="32.25" customHeight="1">
      <c r="B113" s="1124"/>
      <c r="C113" s="1124"/>
      <c r="D113" s="1124"/>
      <c r="E113" s="1124"/>
      <c r="F113" s="1124"/>
      <c r="G113" s="1124"/>
      <c r="H113" s="1124"/>
      <c r="I113" s="800"/>
      <c r="J113" s="800"/>
      <c r="K113" s="800"/>
    </row>
    <row r="114" spans="2:32" s="799" customFormat="1" ht="15.75">
      <c r="B114" s="1070"/>
      <c r="C114" s="1070"/>
      <c r="D114" s="1070"/>
      <c r="E114" s="1070"/>
      <c r="F114" s="1070"/>
      <c r="G114" s="1070"/>
      <c r="H114" s="1070"/>
      <c r="I114" s="800"/>
      <c r="J114" s="800"/>
      <c r="K114" s="800"/>
    </row>
    <row r="115" spans="2:32" s="2" customFormat="1" ht="15.75">
      <c r="I115" s="28"/>
      <c r="J115" s="28"/>
      <c r="K115" s="28"/>
      <c r="L115" s="28"/>
      <c r="M115" s="28"/>
      <c r="N115" s="28"/>
      <c r="P115" s="28"/>
      <c r="Q115" s="28"/>
      <c r="R115" s="28"/>
      <c r="S115" s="28"/>
      <c r="T115" s="28"/>
      <c r="U115" s="28"/>
      <c r="V115" s="28"/>
      <c r="W115" s="28"/>
      <c r="X115" s="28"/>
      <c r="Y115" s="28"/>
      <c r="Z115" s="28"/>
      <c r="AA115" s="28"/>
      <c r="AB115" s="28"/>
      <c r="AC115" s="28"/>
      <c r="AD115" s="28"/>
      <c r="AE115" s="28"/>
      <c r="AF115" s="28"/>
    </row>
  </sheetData>
  <mergeCells count="96">
    <mergeCell ref="C82:D82"/>
    <mergeCell ref="E82:F82"/>
    <mergeCell ref="A80:H80"/>
    <mergeCell ref="B75:C75"/>
    <mergeCell ref="B76:C76"/>
    <mergeCell ref="B77:C77"/>
    <mergeCell ref="A15:H15"/>
    <mergeCell ref="B16:H16"/>
    <mergeCell ref="B17:H17"/>
    <mergeCell ref="B18:H18"/>
    <mergeCell ref="A19:H19"/>
    <mergeCell ref="A20:H20"/>
    <mergeCell ref="B70:C70"/>
    <mergeCell ref="B71:C71"/>
    <mergeCell ref="B72:C72"/>
    <mergeCell ref="B73:C73"/>
    <mergeCell ref="B74:C74"/>
    <mergeCell ref="B54:C54"/>
    <mergeCell ref="B57:C57"/>
    <mergeCell ref="B58:C58"/>
    <mergeCell ref="B59:C59"/>
    <mergeCell ref="B60:C60"/>
    <mergeCell ref="B49:C49"/>
    <mergeCell ref="B50:C50"/>
    <mergeCell ref="B51:C51"/>
    <mergeCell ref="B52:C52"/>
    <mergeCell ref="B53:C53"/>
    <mergeCell ref="B44:C44"/>
    <mergeCell ref="B45:C45"/>
    <mergeCell ref="B46:C46"/>
    <mergeCell ref="B47:C47"/>
    <mergeCell ref="B48:C48"/>
    <mergeCell ref="B39:C39"/>
    <mergeCell ref="B40:C40"/>
    <mergeCell ref="B41:C41"/>
    <mergeCell ref="B42:C42"/>
    <mergeCell ref="B43:C43"/>
    <mergeCell ref="A21:H21"/>
    <mergeCell ref="A22:H22"/>
    <mergeCell ref="A23:H23"/>
    <mergeCell ref="A24:H24"/>
    <mergeCell ref="B82:B83"/>
    <mergeCell ref="G82:H82"/>
    <mergeCell ref="B61:C61"/>
    <mergeCell ref="B62:C62"/>
    <mergeCell ref="B63:C63"/>
    <mergeCell ref="B64:C64"/>
    <mergeCell ref="B65:C65"/>
    <mergeCell ref="B66:C66"/>
    <mergeCell ref="B67:C67"/>
    <mergeCell ref="B68:C68"/>
    <mergeCell ref="B69:C69"/>
    <mergeCell ref="A25:H25"/>
    <mergeCell ref="A26:H26"/>
    <mergeCell ref="A27:H27"/>
    <mergeCell ref="A28:H28"/>
    <mergeCell ref="A29:H29"/>
    <mergeCell ref="A30:H30"/>
    <mergeCell ref="B14:H14"/>
    <mergeCell ref="B37:C37"/>
    <mergeCell ref="B38:C38"/>
    <mergeCell ref="B5:H5"/>
    <mergeCell ref="B6:H6"/>
    <mergeCell ref="B8:H8"/>
    <mergeCell ref="B9:H9"/>
    <mergeCell ref="B10:H10"/>
    <mergeCell ref="B11:H11"/>
    <mergeCell ref="B12:H12"/>
    <mergeCell ref="B13:H13"/>
    <mergeCell ref="A31:H31"/>
    <mergeCell ref="A32:H32"/>
    <mergeCell ref="B34:C34"/>
    <mergeCell ref="B35:C35"/>
    <mergeCell ref="B36:C36"/>
    <mergeCell ref="B114:H114"/>
    <mergeCell ref="B91:H91"/>
    <mergeCell ref="B92:H92"/>
    <mergeCell ref="B93:H93"/>
    <mergeCell ref="B94:H94"/>
    <mergeCell ref="B96:H96"/>
    <mergeCell ref="B97:H97"/>
    <mergeCell ref="B98:H98"/>
    <mergeCell ref="B99:H99"/>
    <mergeCell ref="B100:H100"/>
    <mergeCell ref="B101:H101"/>
    <mergeCell ref="B102:H102"/>
    <mergeCell ref="B103:H103"/>
    <mergeCell ref="B104:H104"/>
    <mergeCell ref="B105:H105"/>
    <mergeCell ref="B107:H107"/>
    <mergeCell ref="B106:H106"/>
    <mergeCell ref="B109:H109"/>
    <mergeCell ref="B111:H111"/>
    <mergeCell ref="B112:H112"/>
    <mergeCell ref="B113:H113"/>
    <mergeCell ref="B108:H108"/>
  </mergeCells>
  <pageMargins left="0.7" right="0.55000000000000004" top="0.75" bottom="0.75" header="0.3" footer="0.3"/>
  <pageSetup paperSize="9" scale="73" fitToHeight="2" orientation="portrait" r:id="rId1"/>
  <rowBreaks count="2" manualBreakCount="2">
    <brk id="55" max="7" man="1"/>
    <brk id="102" max="7"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214"/>
  <sheetViews>
    <sheetView showGridLines="0" view="pageBreakPreview" zoomScale="110" zoomScaleSheetLayoutView="110" workbookViewId="0"/>
  </sheetViews>
  <sheetFormatPr defaultRowHeight="15.75"/>
  <cols>
    <col min="1" max="1" width="7" style="103" customWidth="1"/>
    <col min="2" max="2" width="42.140625" style="103" customWidth="1"/>
    <col min="3" max="3" width="11.28515625" style="103" customWidth="1"/>
    <col min="4" max="4" width="9.140625" style="103" customWidth="1"/>
    <col min="5" max="5" width="10.42578125" style="103" customWidth="1"/>
    <col min="6" max="8" width="8.140625" style="103" customWidth="1"/>
    <col min="9" max="11" width="9.140625" style="103"/>
    <col min="12" max="51" width="9.140625" style="875"/>
    <col min="52" max="16384" width="9.140625" style="103"/>
  </cols>
  <sheetData>
    <row r="1" spans="1:51">
      <c r="A1" s="104" t="s">
        <v>1382</v>
      </c>
    </row>
    <row r="2" spans="1:51">
      <c r="A2" s="104" t="s">
        <v>1308</v>
      </c>
    </row>
    <row r="4" spans="1:51">
      <c r="A4" s="104" t="s">
        <v>337</v>
      </c>
      <c r="B4" s="104" t="s">
        <v>1309</v>
      </c>
      <c r="C4" s="104"/>
      <c r="D4" s="104"/>
    </row>
    <row r="5" spans="1:51">
      <c r="B5" s="104" t="s">
        <v>1231</v>
      </c>
    </row>
    <row r="6" spans="1:51" ht="131.25" customHeight="1">
      <c r="B6" s="1202" t="s">
        <v>1392</v>
      </c>
      <c r="C6" s="1202"/>
      <c r="D6" s="1202"/>
      <c r="E6" s="1202"/>
      <c r="F6" s="1202"/>
      <c r="G6" s="1202"/>
      <c r="H6" s="1202"/>
      <c r="I6" s="872"/>
      <c r="J6" s="797"/>
      <c r="K6" s="797"/>
      <c r="L6" s="797"/>
      <c r="M6" s="797"/>
      <c r="N6" s="797"/>
      <c r="O6" s="797"/>
      <c r="P6" s="797"/>
    </row>
    <row r="8" spans="1:51">
      <c r="A8" s="876" t="s">
        <v>1383</v>
      </c>
    </row>
    <row r="9" spans="1:51" s="878" customFormat="1">
      <c r="A9" s="875"/>
      <c r="B9" s="877" t="s">
        <v>1384</v>
      </c>
      <c r="C9" s="875"/>
      <c r="D9" s="875"/>
      <c r="E9" s="875"/>
      <c r="F9" s="875"/>
      <c r="G9" s="875"/>
      <c r="H9" s="875"/>
      <c r="I9" s="875"/>
      <c r="J9" s="875"/>
      <c r="K9" s="875"/>
      <c r="L9" s="875"/>
      <c r="M9" s="875"/>
      <c r="N9" s="875"/>
      <c r="O9" s="875"/>
      <c r="P9" s="875"/>
      <c r="Q9" s="875"/>
      <c r="R9" s="875"/>
      <c r="S9" s="875"/>
      <c r="T9" s="875"/>
      <c r="U9" s="875"/>
      <c r="V9" s="875"/>
      <c r="W9" s="875"/>
      <c r="X9" s="875"/>
      <c r="Y9" s="875"/>
      <c r="Z9" s="875"/>
      <c r="AA9" s="875"/>
      <c r="AB9" s="875"/>
      <c r="AC9" s="875"/>
      <c r="AD9" s="875"/>
      <c r="AE9" s="875"/>
      <c r="AF9" s="875"/>
      <c r="AG9" s="875"/>
      <c r="AH9" s="875"/>
      <c r="AI9" s="875"/>
      <c r="AJ9" s="875"/>
      <c r="AK9" s="875"/>
      <c r="AL9" s="875"/>
      <c r="AM9" s="875"/>
      <c r="AN9" s="875"/>
      <c r="AO9" s="875"/>
      <c r="AP9" s="875"/>
      <c r="AQ9" s="875"/>
      <c r="AR9" s="875"/>
      <c r="AS9" s="875"/>
      <c r="AT9" s="875"/>
      <c r="AU9" s="875"/>
      <c r="AV9" s="875"/>
      <c r="AW9" s="875"/>
      <c r="AX9" s="875"/>
      <c r="AY9" s="875"/>
    </row>
    <row r="10" spans="1:51" s="878" customFormat="1" ht="84.75" customHeight="1">
      <c r="A10" s="875"/>
      <c r="B10" s="1202" t="s">
        <v>1243</v>
      </c>
      <c r="C10" s="1202"/>
      <c r="D10" s="1202"/>
      <c r="E10" s="1202"/>
      <c r="F10" s="1202"/>
      <c r="G10" s="1202"/>
      <c r="H10" s="1202"/>
      <c r="I10" s="872"/>
      <c r="J10" s="837"/>
      <c r="K10" s="837"/>
      <c r="L10" s="837"/>
      <c r="M10" s="837"/>
      <c r="N10" s="837"/>
      <c r="O10" s="837"/>
      <c r="P10" s="837"/>
      <c r="Q10" s="875"/>
      <c r="R10" s="875"/>
      <c r="S10" s="875"/>
      <c r="T10" s="875"/>
      <c r="U10" s="875"/>
      <c r="V10" s="875"/>
      <c r="W10" s="875"/>
      <c r="X10" s="875"/>
      <c r="Y10" s="875"/>
      <c r="Z10" s="875"/>
      <c r="AA10" s="875"/>
      <c r="AB10" s="875"/>
      <c r="AC10" s="875"/>
      <c r="AD10" s="875"/>
      <c r="AE10" s="875"/>
      <c r="AF10" s="875"/>
      <c r="AG10" s="875"/>
      <c r="AH10" s="875"/>
      <c r="AI10" s="875"/>
      <c r="AJ10" s="875"/>
      <c r="AK10" s="875"/>
      <c r="AL10" s="875"/>
      <c r="AM10" s="875"/>
      <c r="AN10" s="875"/>
      <c r="AO10" s="875"/>
      <c r="AP10" s="875"/>
      <c r="AQ10" s="875"/>
      <c r="AR10" s="875"/>
      <c r="AS10" s="875"/>
      <c r="AT10" s="875"/>
      <c r="AU10" s="875"/>
      <c r="AV10" s="875"/>
      <c r="AW10" s="875"/>
      <c r="AX10" s="875"/>
      <c r="AY10" s="875"/>
    </row>
    <row r="11" spans="1:51">
      <c r="A11" s="29"/>
      <c r="B11" s="29"/>
      <c r="C11" s="29"/>
      <c r="D11" s="29"/>
      <c r="E11" s="29"/>
    </row>
    <row r="12" spans="1:51">
      <c r="A12" s="29"/>
      <c r="B12" s="879" t="s">
        <v>1385</v>
      </c>
      <c r="C12" s="29"/>
      <c r="D12" s="29"/>
      <c r="E12" s="29"/>
    </row>
    <row r="13" spans="1:51" s="875" customFormat="1" ht="71.25" customHeight="1">
      <c r="A13" s="103"/>
      <c r="B13" s="1202" t="s">
        <v>1242</v>
      </c>
      <c r="C13" s="1202"/>
      <c r="D13" s="1202"/>
      <c r="E13" s="1202"/>
      <c r="F13" s="1202"/>
      <c r="G13" s="1202"/>
      <c r="H13" s="1202"/>
      <c r="I13" s="872"/>
      <c r="J13" s="838"/>
      <c r="K13" s="838"/>
      <c r="L13" s="838"/>
      <c r="M13" s="838"/>
      <c r="N13" s="838"/>
      <c r="O13" s="838"/>
      <c r="P13" s="838"/>
    </row>
    <row r="14" spans="1:51" s="875" customFormat="1">
      <c r="A14" s="103"/>
      <c r="B14" s="1203"/>
      <c r="C14" s="1203"/>
      <c r="D14" s="1203"/>
      <c r="E14" s="1203"/>
      <c r="F14" s="103"/>
      <c r="G14" s="103"/>
      <c r="H14" s="103"/>
      <c r="I14" s="103"/>
      <c r="J14" s="103"/>
      <c r="K14" s="103"/>
    </row>
    <row r="15" spans="1:51" s="875" customFormat="1" ht="30.75" customHeight="1">
      <c r="A15" s="103"/>
      <c r="B15" s="1206" t="s">
        <v>1310</v>
      </c>
      <c r="C15" s="1206"/>
      <c r="D15" s="1206"/>
      <c r="E15" s="1206"/>
      <c r="F15" s="1206"/>
      <c r="G15" s="1206"/>
      <c r="H15" s="1206"/>
      <c r="I15" s="103"/>
      <c r="J15" s="103"/>
      <c r="K15" s="103"/>
    </row>
    <row r="16" spans="1:51" s="875" customFormat="1" ht="21.75" customHeight="1">
      <c r="A16" s="103"/>
      <c r="B16" s="880"/>
      <c r="C16" s="880"/>
      <c r="E16" s="880"/>
      <c r="H16" s="68" t="s">
        <v>1238</v>
      </c>
      <c r="I16" s="103"/>
      <c r="J16" s="103"/>
      <c r="K16" s="103"/>
    </row>
    <row r="17" spans="1:11" s="875" customFormat="1" ht="14.25" customHeight="1">
      <c r="A17" s="103"/>
      <c r="B17" s="1183" t="s">
        <v>1311</v>
      </c>
      <c r="C17" s="1183"/>
      <c r="D17" s="1183"/>
      <c r="E17" s="1204" t="s">
        <v>1448</v>
      </c>
      <c r="F17" s="1205"/>
      <c r="G17" s="1204" t="s">
        <v>1427</v>
      </c>
      <c r="H17" s="1205"/>
      <c r="I17" s="103"/>
      <c r="J17" s="103"/>
      <c r="K17" s="103"/>
    </row>
    <row r="18" spans="1:11" s="875" customFormat="1">
      <c r="A18" s="103"/>
      <c r="B18" s="1187" t="s">
        <v>706</v>
      </c>
      <c r="C18" s="1187"/>
      <c r="D18" s="1187"/>
      <c r="E18" s="1188"/>
      <c r="F18" s="1188"/>
      <c r="G18" s="1188"/>
      <c r="H18" s="1188"/>
      <c r="I18" s="103"/>
      <c r="J18" s="103"/>
      <c r="K18" s="103"/>
    </row>
    <row r="19" spans="1:11" s="875" customFormat="1">
      <c r="A19" s="103"/>
      <c r="B19" s="1187" t="s">
        <v>1312</v>
      </c>
      <c r="C19" s="1187"/>
      <c r="D19" s="1187"/>
      <c r="E19" s="1188"/>
      <c r="F19" s="1188"/>
      <c r="G19" s="1188"/>
      <c r="H19" s="1188"/>
      <c r="I19" s="103"/>
      <c r="J19" s="103"/>
      <c r="K19" s="103"/>
    </row>
    <row r="20" spans="1:11" s="875" customFormat="1">
      <c r="A20" s="103"/>
      <c r="B20" s="1185" t="s">
        <v>1313</v>
      </c>
      <c r="C20" s="1185"/>
      <c r="D20" s="1185"/>
      <c r="E20" s="1193">
        <f>+E18+E19</f>
        <v>0</v>
      </c>
      <c r="F20" s="1193"/>
      <c r="G20" s="1193">
        <f>+G18+G19</f>
        <v>0</v>
      </c>
      <c r="H20" s="1193"/>
      <c r="I20" s="913"/>
      <c r="J20" s="103"/>
      <c r="K20" s="103"/>
    </row>
    <row r="21" spans="1:11" s="875" customFormat="1">
      <c r="A21" s="103"/>
      <c r="B21" s="885"/>
      <c r="C21" s="103"/>
      <c r="D21" s="886"/>
      <c r="E21" s="884"/>
      <c r="F21" s="884"/>
      <c r="G21" s="103"/>
      <c r="H21" s="103"/>
      <c r="I21" s="103"/>
      <c r="J21" s="103"/>
      <c r="K21" s="103"/>
    </row>
    <row r="22" spans="1:11" s="875" customFormat="1">
      <c r="A22" s="103"/>
      <c r="B22" s="1182" t="s">
        <v>1314</v>
      </c>
      <c r="C22" s="1182"/>
      <c r="D22" s="1182"/>
      <c r="E22" s="1182"/>
      <c r="F22" s="1182"/>
      <c r="G22" s="1182"/>
      <c r="H22" s="1182"/>
      <c r="I22" s="103"/>
      <c r="J22" s="103"/>
      <c r="K22" s="103"/>
    </row>
    <row r="23" spans="1:11" s="875" customFormat="1">
      <c r="A23" s="103"/>
      <c r="B23" s="885"/>
      <c r="C23" s="103"/>
      <c r="D23" s="103"/>
      <c r="E23" s="103"/>
      <c r="F23" s="103"/>
      <c r="G23" s="103"/>
      <c r="H23" s="68" t="s">
        <v>1238</v>
      </c>
      <c r="I23" s="103"/>
      <c r="J23" s="103"/>
      <c r="K23" s="103"/>
    </row>
    <row r="24" spans="1:11" s="875" customFormat="1" ht="30" customHeight="1">
      <c r="A24" s="914" t="s">
        <v>1360</v>
      </c>
      <c r="B24" s="914" t="s">
        <v>0</v>
      </c>
      <c r="C24" s="1195" t="s">
        <v>101</v>
      </c>
      <c r="D24" s="1196"/>
      <c r="E24" s="1195" t="s">
        <v>1316</v>
      </c>
      <c r="F24" s="1196"/>
      <c r="G24" s="1195" t="s">
        <v>1317</v>
      </c>
      <c r="H24" s="1196"/>
      <c r="I24" s="103"/>
      <c r="J24" s="103"/>
      <c r="K24" s="103"/>
    </row>
    <row r="25" spans="1:11" s="875" customFormat="1" ht="30" customHeight="1">
      <c r="A25" s="172"/>
      <c r="B25" s="847"/>
      <c r="C25" s="887" t="s">
        <v>1450</v>
      </c>
      <c r="D25" s="887" t="s">
        <v>1429</v>
      </c>
      <c r="E25" s="887" t="str">
        <f>+C25</f>
        <v>31.03.23</v>
      </c>
      <c r="F25" s="887" t="str">
        <f>+D25</f>
        <v>31.03.22</v>
      </c>
      <c r="G25" s="887" t="str">
        <f>+E25</f>
        <v>31.03.23</v>
      </c>
      <c r="H25" s="887" t="str">
        <f>+F25</f>
        <v>31.03.22</v>
      </c>
      <c r="I25" s="103"/>
      <c r="J25" s="103"/>
      <c r="K25" s="103"/>
    </row>
    <row r="26" spans="1:11" s="875" customFormat="1">
      <c r="A26" s="916" t="s">
        <v>713</v>
      </c>
      <c r="B26" s="917" t="s">
        <v>1318</v>
      </c>
      <c r="C26" s="883"/>
      <c r="D26" s="883"/>
      <c r="E26" s="883"/>
      <c r="F26" s="883"/>
      <c r="G26" s="883"/>
      <c r="H26" s="883"/>
      <c r="I26" s="103"/>
      <c r="J26" s="103"/>
      <c r="K26" s="103"/>
    </row>
    <row r="27" spans="1:11" s="875" customFormat="1">
      <c r="A27" s="172" t="s">
        <v>718</v>
      </c>
      <c r="B27" s="889" t="s">
        <v>1319</v>
      </c>
      <c r="C27" s="890"/>
      <c r="D27" s="890"/>
      <c r="E27" s="890"/>
      <c r="F27" s="890"/>
      <c r="G27" s="890"/>
      <c r="H27" s="890"/>
      <c r="I27" s="103"/>
      <c r="J27" s="103"/>
      <c r="K27" s="103"/>
    </row>
    <row r="28" spans="1:11" s="875" customFormat="1">
      <c r="A28" s="172" t="s">
        <v>337</v>
      </c>
      <c r="B28" s="888" t="s">
        <v>112</v>
      </c>
      <c r="C28" s="883"/>
      <c r="D28" s="883"/>
      <c r="E28" s="883"/>
      <c r="F28" s="883"/>
      <c r="G28" s="883"/>
      <c r="H28" s="883"/>
      <c r="I28" s="103"/>
      <c r="J28" s="103"/>
      <c r="K28" s="103"/>
    </row>
    <row r="29" spans="1:11" s="875" customFormat="1">
      <c r="A29" s="172" t="s">
        <v>338</v>
      </c>
      <c r="B29" s="888" t="s">
        <v>1320</v>
      </c>
      <c r="C29" s="883"/>
      <c r="D29" s="883"/>
      <c r="E29" s="883"/>
      <c r="F29" s="883"/>
      <c r="G29" s="883"/>
      <c r="H29" s="883"/>
      <c r="I29" s="103"/>
      <c r="J29" s="103"/>
      <c r="K29" s="103"/>
    </row>
    <row r="30" spans="1:11" s="875" customFormat="1">
      <c r="A30" s="172" t="s">
        <v>414</v>
      </c>
      <c r="B30" s="888" t="s">
        <v>1321</v>
      </c>
      <c r="C30" s="883"/>
      <c r="D30" s="883"/>
      <c r="E30" s="883"/>
      <c r="F30" s="883"/>
      <c r="G30" s="883"/>
      <c r="H30" s="883"/>
      <c r="I30" s="103"/>
      <c r="J30" s="103"/>
      <c r="K30" s="103"/>
    </row>
    <row r="31" spans="1:11" s="875" customFormat="1" ht="31.5">
      <c r="A31" s="172"/>
      <c r="B31" s="889" t="s">
        <v>1322</v>
      </c>
      <c r="C31" s="891">
        <f t="shared" ref="C31:H31" si="0">SUM(C28:C30)</f>
        <v>0</v>
      </c>
      <c r="D31" s="891">
        <f t="shared" si="0"/>
        <v>0</v>
      </c>
      <c r="E31" s="891">
        <f t="shared" si="0"/>
        <v>0</v>
      </c>
      <c r="F31" s="891">
        <f t="shared" si="0"/>
        <v>0</v>
      </c>
      <c r="G31" s="891">
        <f t="shared" si="0"/>
        <v>0</v>
      </c>
      <c r="H31" s="891">
        <f t="shared" si="0"/>
        <v>0</v>
      </c>
      <c r="I31" s="103"/>
      <c r="J31" s="103"/>
      <c r="K31" s="103"/>
    </row>
    <row r="32" spans="1:11" s="875" customFormat="1">
      <c r="A32" s="172" t="s">
        <v>1323</v>
      </c>
      <c r="B32" s="889" t="s">
        <v>1324</v>
      </c>
      <c r="C32" s="890"/>
      <c r="D32" s="890"/>
      <c r="E32" s="890"/>
      <c r="F32" s="890"/>
      <c r="G32" s="890"/>
      <c r="H32" s="890"/>
      <c r="I32" s="103"/>
      <c r="J32" s="103"/>
      <c r="K32" s="103"/>
    </row>
    <row r="33" spans="1:11" s="875" customFormat="1">
      <c r="A33" s="172"/>
      <c r="B33" s="888" t="s">
        <v>1325</v>
      </c>
      <c r="C33" s="883"/>
      <c r="D33" s="883"/>
      <c r="E33" s="883"/>
      <c r="F33" s="883"/>
      <c r="G33" s="883"/>
      <c r="H33" s="883"/>
      <c r="I33" s="103"/>
      <c r="J33" s="103"/>
      <c r="K33" s="103"/>
    </row>
    <row r="34" spans="1:11" s="875" customFormat="1">
      <c r="A34" s="172"/>
      <c r="B34" s="888" t="s">
        <v>1326</v>
      </c>
      <c r="C34" s="883"/>
      <c r="D34" s="883"/>
      <c r="E34" s="883"/>
      <c r="F34" s="883"/>
      <c r="G34" s="883"/>
      <c r="H34" s="883"/>
      <c r="I34" s="103"/>
      <c r="J34" s="103"/>
      <c r="K34" s="103"/>
    </row>
    <row r="35" spans="1:11" s="875" customFormat="1">
      <c r="A35" s="172" t="s">
        <v>337</v>
      </c>
      <c r="B35" s="892" t="s">
        <v>1327</v>
      </c>
      <c r="C35" s="883"/>
      <c r="D35" s="883"/>
      <c r="E35" s="883"/>
      <c r="F35" s="883"/>
      <c r="G35" s="883"/>
      <c r="H35" s="883"/>
      <c r="I35" s="103"/>
      <c r="J35" s="103"/>
      <c r="K35" s="103"/>
    </row>
    <row r="36" spans="1:11" s="875" customFormat="1">
      <c r="A36" s="172" t="s">
        <v>338</v>
      </c>
      <c r="B36" s="892" t="s">
        <v>1328</v>
      </c>
      <c r="C36" s="883"/>
      <c r="D36" s="883"/>
      <c r="E36" s="883"/>
      <c r="F36" s="883"/>
      <c r="G36" s="883"/>
      <c r="H36" s="883"/>
      <c r="I36" s="103"/>
      <c r="J36" s="103"/>
      <c r="K36" s="103"/>
    </row>
    <row r="37" spans="1:11" s="875" customFormat="1" ht="31.5">
      <c r="A37" s="172" t="s">
        <v>414</v>
      </c>
      <c r="B37" s="888" t="s">
        <v>1329</v>
      </c>
      <c r="C37" s="883"/>
      <c r="D37" s="883"/>
      <c r="E37" s="883"/>
      <c r="F37" s="883"/>
      <c r="G37" s="883"/>
      <c r="H37" s="883"/>
      <c r="I37" s="103"/>
      <c r="J37" s="103"/>
      <c r="K37" s="103"/>
    </row>
    <row r="38" spans="1:11" s="875" customFormat="1" ht="31.5">
      <c r="A38" s="172"/>
      <c r="B38" s="889" t="s">
        <v>1330</v>
      </c>
      <c r="C38" s="891">
        <f t="shared" ref="C38:H38" si="1">SUM(C35:C37)</f>
        <v>0</v>
      </c>
      <c r="D38" s="891">
        <f t="shared" si="1"/>
        <v>0</v>
      </c>
      <c r="E38" s="891">
        <f t="shared" si="1"/>
        <v>0</v>
      </c>
      <c r="F38" s="891">
        <f t="shared" si="1"/>
        <v>0</v>
      </c>
      <c r="G38" s="891">
        <f t="shared" si="1"/>
        <v>0</v>
      </c>
      <c r="H38" s="891">
        <f t="shared" si="1"/>
        <v>0</v>
      </c>
      <c r="I38" s="103"/>
      <c r="J38" s="103"/>
      <c r="K38" s="103"/>
    </row>
    <row r="39" spans="1:11" s="875" customFormat="1">
      <c r="A39" s="172" t="s">
        <v>1331</v>
      </c>
      <c r="B39" s="888" t="s">
        <v>47</v>
      </c>
      <c r="C39" s="883"/>
      <c r="D39" s="883"/>
      <c r="E39" s="883"/>
      <c r="F39" s="883"/>
      <c r="G39" s="883"/>
      <c r="H39" s="883"/>
      <c r="I39" s="103"/>
      <c r="J39" s="103"/>
      <c r="K39" s="103"/>
    </row>
    <row r="40" spans="1:11" s="875" customFormat="1">
      <c r="A40" s="172" t="s">
        <v>1332</v>
      </c>
      <c r="B40" s="888" t="s">
        <v>1333</v>
      </c>
      <c r="C40" s="883"/>
      <c r="D40" s="883"/>
      <c r="E40" s="883"/>
      <c r="F40" s="883"/>
      <c r="G40" s="883"/>
      <c r="H40" s="883"/>
      <c r="I40" s="103"/>
      <c r="J40" s="103"/>
      <c r="K40" s="103"/>
    </row>
    <row r="41" spans="1:11" s="875" customFormat="1">
      <c r="A41" s="873" t="s">
        <v>1334</v>
      </c>
      <c r="B41" s="888" t="s">
        <v>121</v>
      </c>
      <c r="C41" s="883"/>
      <c r="D41" s="883"/>
      <c r="E41" s="883"/>
      <c r="F41" s="883"/>
      <c r="G41" s="883"/>
      <c r="H41" s="883"/>
      <c r="I41" s="874"/>
      <c r="J41" s="874"/>
      <c r="K41" s="874"/>
    </row>
    <row r="42" spans="1:11" s="875" customFormat="1" ht="16.5" thickBot="1">
      <c r="A42" s="873" t="s">
        <v>1335</v>
      </c>
      <c r="B42" s="893" t="s">
        <v>1336</v>
      </c>
      <c r="C42" s="894">
        <f>+C26+C31+C38+C41</f>
        <v>0</v>
      </c>
      <c r="D42" s="894">
        <f>+D26+D31+D38+D41+D39</f>
        <v>0</v>
      </c>
      <c r="E42" s="894">
        <f>+E26-E30-E37+E41</f>
        <v>0</v>
      </c>
      <c r="F42" s="894">
        <f>+F26-F30-F37+F41+F40</f>
        <v>0</v>
      </c>
      <c r="G42" s="894">
        <f>+G26+G31+G38-G41+G39</f>
        <v>0</v>
      </c>
      <c r="H42" s="894">
        <f>+H26+H31+H38-H41+H39+H40</f>
        <v>0</v>
      </c>
      <c r="I42" s="884"/>
      <c r="J42" s="884"/>
      <c r="K42" s="884"/>
    </row>
    <row r="43" spans="1:11" s="875" customFormat="1">
      <c r="A43" s="874"/>
      <c r="B43" s="103"/>
      <c r="C43" s="103"/>
      <c r="D43" s="103"/>
      <c r="E43" s="103"/>
      <c r="F43" s="103"/>
      <c r="G43" s="103"/>
      <c r="H43" s="103"/>
      <c r="I43" s="103"/>
      <c r="J43" s="103"/>
      <c r="K43" s="103"/>
    </row>
    <row r="44" spans="1:11" s="875" customFormat="1">
      <c r="A44" s="874"/>
      <c r="B44" s="1207" t="s">
        <v>1337</v>
      </c>
      <c r="C44" s="1207"/>
      <c r="D44" s="1207"/>
      <c r="E44" s="1207"/>
      <c r="F44" s="1207"/>
      <c r="G44" s="1207"/>
      <c r="H44" s="1207"/>
      <c r="I44" s="895"/>
      <c r="J44" s="895"/>
      <c r="K44" s="895"/>
    </row>
    <row r="45" spans="1:11" s="875" customFormat="1" ht="15.75" customHeight="1">
      <c r="A45" s="874"/>
      <c r="B45" s="895"/>
      <c r="C45" s="895"/>
      <c r="E45" s="895"/>
      <c r="F45" s="895"/>
      <c r="G45" s="895"/>
      <c r="H45" s="68" t="s">
        <v>1238</v>
      </c>
      <c r="I45" s="895"/>
      <c r="J45" s="895"/>
      <c r="K45" s="895"/>
    </row>
    <row r="46" spans="1:11" s="875" customFormat="1" ht="15.75" customHeight="1">
      <c r="A46" s="918" t="s">
        <v>1360</v>
      </c>
      <c r="B46" s="1208" t="s">
        <v>0</v>
      </c>
      <c r="C46" s="1208"/>
      <c r="D46" s="1208"/>
      <c r="E46" s="1183" t="s">
        <v>1451</v>
      </c>
      <c r="F46" s="1183"/>
      <c r="G46" s="1183" t="s">
        <v>1430</v>
      </c>
      <c r="H46" s="1183"/>
      <c r="I46" s="103"/>
      <c r="J46" s="103"/>
      <c r="K46" s="103"/>
    </row>
    <row r="47" spans="1:11" s="875" customFormat="1">
      <c r="A47" s="105" t="s">
        <v>570</v>
      </c>
      <c r="B47" s="1191" t="s">
        <v>1338</v>
      </c>
      <c r="C47" s="1191"/>
      <c r="D47" s="1191"/>
      <c r="E47" s="1190"/>
      <c r="F47" s="1190"/>
      <c r="G47" s="1190"/>
      <c r="H47" s="1190"/>
      <c r="I47" s="103"/>
      <c r="J47" s="103"/>
      <c r="K47" s="103"/>
    </row>
    <row r="48" spans="1:11" s="875" customFormat="1">
      <c r="A48" s="263"/>
      <c r="B48" s="1190" t="s">
        <v>1339</v>
      </c>
      <c r="C48" s="1190"/>
      <c r="D48" s="1190"/>
      <c r="E48" s="1188"/>
      <c r="F48" s="1188"/>
      <c r="G48" s="1188"/>
      <c r="H48" s="1188"/>
      <c r="I48" s="103"/>
      <c r="J48" s="103"/>
      <c r="K48" s="103"/>
    </row>
    <row r="49" spans="1:16" s="875" customFormat="1">
      <c r="A49" s="263"/>
      <c r="B49" s="1190" t="s">
        <v>1340</v>
      </c>
      <c r="C49" s="1190"/>
      <c r="D49" s="1190"/>
      <c r="E49" s="1188"/>
      <c r="F49" s="1188"/>
      <c r="G49" s="1188"/>
      <c r="H49" s="1188"/>
      <c r="I49" s="103"/>
      <c r="J49" s="103"/>
      <c r="K49" s="103"/>
    </row>
    <row r="50" spans="1:16" s="875" customFormat="1">
      <c r="A50" s="263"/>
      <c r="B50" s="1190" t="s">
        <v>1341</v>
      </c>
      <c r="C50" s="1190"/>
      <c r="D50" s="1190"/>
      <c r="E50" s="1188"/>
      <c r="F50" s="1188"/>
      <c r="G50" s="1188"/>
      <c r="H50" s="1188"/>
      <c r="I50" s="103"/>
      <c r="J50" s="103"/>
      <c r="K50" s="103"/>
    </row>
    <row r="51" spans="1:16" s="875" customFormat="1">
      <c r="A51" s="263"/>
      <c r="B51" s="1190" t="s">
        <v>546</v>
      </c>
      <c r="C51" s="1190"/>
      <c r="D51" s="1190"/>
      <c r="E51" s="1145">
        <f>SUM(E48:E50)</f>
        <v>0</v>
      </c>
      <c r="F51" s="1145"/>
      <c r="G51" s="1145">
        <f>SUM(G48:G50)</f>
        <v>0</v>
      </c>
      <c r="H51" s="1145"/>
      <c r="I51" s="103"/>
      <c r="J51" s="103"/>
      <c r="K51" s="103"/>
    </row>
    <row r="52" spans="1:16" s="875" customFormat="1">
      <c r="A52" s="105" t="s">
        <v>576</v>
      </c>
      <c r="B52" s="1191" t="s">
        <v>1342</v>
      </c>
      <c r="C52" s="1191"/>
      <c r="D52" s="1191"/>
      <c r="E52" s="1194"/>
      <c r="F52" s="1194"/>
      <c r="G52" s="1194"/>
      <c r="H52" s="1194"/>
      <c r="I52" s="103"/>
      <c r="J52" s="103"/>
      <c r="K52" s="103"/>
    </row>
    <row r="53" spans="1:16" s="875" customFormat="1">
      <c r="A53" s="263"/>
      <c r="B53" s="1190" t="s">
        <v>1343</v>
      </c>
      <c r="C53" s="1190"/>
      <c r="D53" s="1190"/>
      <c r="E53" s="1188"/>
      <c r="F53" s="1188"/>
      <c r="G53" s="1188"/>
      <c r="H53" s="1188"/>
      <c r="I53" s="103"/>
      <c r="J53" s="103"/>
      <c r="K53" s="103"/>
    </row>
    <row r="54" spans="1:16" s="875" customFormat="1">
      <c r="A54" s="263"/>
      <c r="B54" s="1190" t="s">
        <v>1344</v>
      </c>
      <c r="C54" s="1190"/>
      <c r="D54" s="1190"/>
      <c r="E54" s="1188"/>
      <c r="F54" s="1188"/>
      <c r="G54" s="1188"/>
      <c r="H54" s="1188"/>
      <c r="I54" s="103"/>
      <c r="J54" s="103"/>
      <c r="K54" s="103"/>
    </row>
    <row r="55" spans="1:16" s="875" customFormat="1">
      <c r="A55" s="263"/>
      <c r="B55" s="1190" t="s">
        <v>1345</v>
      </c>
      <c r="C55" s="1190"/>
      <c r="D55" s="1190"/>
      <c r="E55" s="1188"/>
      <c r="F55" s="1188"/>
      <c r="G55" s="1188"/>
      <c r="H55" s="1188"/>
      <c r="I55" s="103"/>
      <c r="J55" s="103"/>
      <c r="K55" s="103"/>
    </row>
    <row r="56" spans="1:16" s="875" customFormat="1">
      <c r="A56" s="263"/>
      <c r="B56" s="1190" t="s">
        <v>549</v>
      </c>
      <c r="C56" s="1190"/>
      <c r="D56" s="1190"/>
      <c r="E56" s="1145">
        <f>SUM(E53:E55)</f>
        <v>0</v>
      </c>
      <c r="F56" s="1145"/>
      <c r="G56" s="1145">
        <f>SUM(G53:G55)</f>
        <v>0</v>
      </c>
      <c r="H56" s="1145"/>
      <c r="I56" s="103"/>
      <c r="J56" s="103"/>
      <c r="K56" s="103"/>
    </row>
    <row r="57" spans="1:16" s="875" customFormat="1">
      <c r="A57" s="263"/>
      <c r="B57" s="1191" t="s">
        <v>1346</v>
      </c>
      <c r="C57" s="1191"/>
      <c r="D57" s="1191"/>
      <c r="E57" s="1189">
        <f>+E56+E51</f>
        <v>0</v>
      </c>
      <c r="F57" s="1189"/>
      <c r="G57" s="1189">
        <f>+G56+G51</f>
        <v>0</v>
      </c>
      <c r="H57" s="1189"/>
      <c r="I57" s="103"/>
      <c r="J57" s="103"/>
      <c r="K57" s="103"/>
    </row>
    <row r="58" spans="1:16" s="875" customFormat="1">
      <c r="A58" s="874"/>
      <c r="B58" s="103"/>
      <c r="C58" s="103"/>
      <c r="D58" s="103"/>
      <c r="E58" s="103"/>
      <c r="F58" s="103"/>
      <c r="G58" s="103"/>
      <c r="H58" s="103"/>
      <c r="I58" s="103"/>
      <c r="J58" s="103"/>
      <c r="K58" s="103"/>
    </row>
    <row r="59" spans="1:16" s="875" customFormat="1">
      <c r="A59" s="104" t="s">
        <v>1347</v>
      </c>
      <c r="B59" s="103"/>
      <c r="C59" s="103"/>
      <c r="D59" s="103"/>
      <c r="E59" s="103"/>
      <c r="F59" s="103"/>
      <c r="G59" s="103"/>
      <c r="H59" s="103"/>
      <c r="I59" s="103"/>
      <c r="J59" s="103"/>
      <c r="K59" s="103"/>
    </row>
    <row r="60" spans="1:16" s="875" customFormat="1" ht="66.75" customHeight="1">
      <c r="A60" s="874"/>
      <c r="B60" s="1198" t="s">
        <v>267</v>
      </c>
      <c r="C60" s="1198"/>
      <c r="D60" s="1198"/>
      <c r="E60" s="1198"/>
      <c r="F60" s="1198"/>
      <c r="G60" s="1198"/>
      <c r="H60" s="1198"/>
      <c r="I60" s="872"/>
      <c r="J60" s="837"/>
      <c r="K60" s="837"/>
      <c r="L60" s="837"/>
      <c r="M60" s="837"/>
      <c r="N60" s="837"/>
      <c r="O60" s="837"/>
      <c r="P60" s="837"/>
    </row>
    <row r="61" spans="1:16" s="875" customFormat="1" ht="31.5" customHeight="1">
      <c r="A61" s="874"/>
      <c r="B61" s="1123" t="s">
        <v>1455</v>
      </c>
      <c r="C61" s="1123"/>
      <c r="D61" s="1123"/>
      <c r="E61" s="1123"/>
      <c r="F61" s="1123"/>
      <c r="G61" s="1123"/>
      <c r="H61" s="1123"/>
      <c r="I61" s="103"/>
      <c r="J61" s="837"/>
      <c r="K61" s="837"/>
      <c r="L61" s="837"/>
      <c r="M61" s="837"/>
      <c r="N61" s="837"/>
      <c r="O61" s="837"/>
      <c r="P61" s="837"/>
    </row>
    <row r="62" spans="1:16" s="875" customFormat="1" ht="15.75" customHeight="1">
      <c r="A62" s="874"/>
      <c r="B62" s="837"/>
      <c r="C62" s="837"/>
      <c r="D62" s="837"/>
      <c r="E62" s="837"/>
      <c r="F62" s="837"/>
      <c r="G62" s="837"/>
      <c r="H62" s="837"/>
      <c r="I62" s="103"/>
      <c r="J62" s="837"/>
      <c r="K62" s="837"/>
      <c r="L62" s="837"/>
      <c r="M62" s="837"/>
      <c r="N62" s="837"/>
      <c r="O62" s="837"/>
      <c r="P62" s="837"/>
    </row>
    <row r="63" spans="1:16" s="875" customFormat="1" ht="30.75" customHeight="1">
      <c r="A63" s="874"/>
      <c r="B63" s="1192" t="s">
        <v>1348</v>
      </c>
      <c r="C63" s="1192"/>
      <c r="D63" s="1192"/>
      <c r="E63" s="1192"/>
      <c r="F63" s="1192"/>
      <c r="G63" s="1192"/>
      <c r="H63" s="1192"/>
      <c r="I63" s="103"/>
      <c r="J63" s="103"/>
      <c r="K63" s="103"/>
    </row>
    <row r="64" spans="1:16" s="875" customFormat="1" ht="14.25" customHeight="1">
      <c r="A64" s="103"/>
      <c r="B64" s="880"/>
      <c r="C64" s="103"/>
      <c r="E64" s="882"/>
      <c r="F64" s="103"/>
      <c r="G64" s="103"/>
      <c r="H64" s="68" t="s">
        <v>1238</v>
      </c>
      <c r="I64" s="103"/>
      <c r="J64" s="103"/>
      <c r="K64" s="103"/>
    </row>
    <row r="65" spans="1:14" s="875" customFormat="1">
      <c r="A65" s="103"/>
      <c r="B65" s="1183" t="s">
        <v>1311</v>
      </c>
      <c r="C65" s="1183"/>
      <c r="D65" s="1183"/>
      <c r="E65" s="1183" t="str">
        <f>+E46</f>
        <v>As at 31.03.2023</v>
      </c>
      <c r="F65" s="1183"/>
      <c r="G65" s="1183" t="str">
        <f>+G46</f>
        <v>As at 31.03.2022</v>
      </c>
      <c r="H65" s="1183"/>
      <c r="I65" s="874"/>
      <c r="J65" s="103"/>
      <c r="K65" s="103"/>
      <c r="L65" s="103"/>
      <c r="M65" s="103"/>
      <c r="N65" s="103"/>
    </row>
    <row r="66" spans="1:14" s="875" customFormat="1">
      <c r="A66" s="103"/>
      <c r="B66" s="1187" t="s">
        <v>706</v>
      </c>
      <c r="C66" s="1187"/>
      <c r="D66" s="1187"/>
      <c r="E66" s="1145"/>
      <c r="F66" s="1145"/>
      <c r="G66" s="1145"/>
      <c r="H66" s="1145"/>
      <c r="I66" s="884"/>
      <c r="J66" s="103"/>
      <c r="K66" s="103"/>
      <c r="L66" s="103"/>
      <c r="M66" s="103"/>
      <c r="N66" s="103"/>
    </row>
    <row r="67" spans="1:14" s="875" customFormat="1">
      <c r="A67" s="103"/>
      <c r="B67" s="1187" t="s">
        <v>1312</v>
      </c>
      <c r="C67" s="1187"/>
      <c r="D67" s="1187"/>
      <c r="E67" s="1145"/>
      <c r="F67" s="1145"/>
      <c r="G67" s="1145"/>
      <c r="H67" s="1145"/>
      <c r="I67" s="884"/>
      <c r="J67" s="103"/>
      <c r="K67" s="103"/>
      <c r="L67" s="103"/>
      <c r="M67" s="103"/>
      <c r="N67" s="103"/>
    </row>
    <row r="68" spans="1:14" s="875" customFormat="1">
      <c r="A68" s="103"/>
      <c r="B68" s="1185" t="s">
        <v>1313</v>
      </c>
      <c r="C68" s="1185"/>
      <c r="D68" s="1185"/>
      <c r="E68" s="1189">
        <f>+E66+E67</f>
        <v>0</v>
      </c>
      <c r="F68" s="1189"/>
      <c r="G68" s="1189">
        <f>+G66+G67</f>
        <v>0</v>
      </c>
      <c r="H68" s="1189"/>
      <c r="I68" s="884"/>
      <c r="J68" s="103"/>
      <c r="K68" s="103"/>
      <c r="L68" s="103"/>
      <c r="M68" s="103"/>
      <c r="N68" s="103"/>
    </row>
    <row r="69" spans="1:14" s="875" customFormat="1">
      <c r="A69" s="874"/>
      <c r="B69" s="103"/>
      <c r="C69" s="103"/>
      <c r="D69" s="103"/>
      <c r="E69" s="103"/>
      <c r="F69" s="103"/>
      <c r="G69" s="103"/>
      <c r="H69" s="103"/>
      <c r="I69" s="103"/>
      <c r="J69" s="103"/>
      <c r="K69" s="103"/>
    </row>
    <row r="70" spans="1:14" ht="15.75" customHeight="1">
      <c r="B70" s="920" t="s">
        <v>1314</v>
      </c>
      <c r="C70" s="920"/>
      <c r="D70" s="920"/>
      <c r="E70" s="920"/>
      <c r="F70" s="919"/>
      <c r="G70" s="885"/>
      <c r="H70" s="68" t="s">
        <v>1238</v>
      </c>
    </row>
    <row r="71" spans="1:14" ht="59.25" customHeight="1">
      <c r="A71" s="922" t="s">
        <v>1360</v>
      </c>
      <c r="B71" s="922" t="s">
        <v>0</v>
      </c>
      <c r="C71" s="1146" t="s">
        <v>101</v>
      </c>
      <c r="D71" s="1146"/>
      <c r="E71" s="1146" t="s">
        <v>1316</v>
      </c>
      <c r="F71" s="1146"/>
      <c r="G71" s="1146" t="s">
        <v>1317</v>
      </c>
      <c r="H71" s="1146"/>
    </row>
    <row r="72" spans="1:14" ht="20.25" customHeight="1">
      <c r="A72" s="923"/>
      <c r="B72" s="923"/>
      <c r="C72" s="887" t="s">
        <v>1450</v>
      </c>
      <c r="D72" s="887" t="s">
        <v>1429</v>
      </c>
      <c r="E72" s="887" t="str">
        <f>+C72</f>
        <v>31.03.23</v>
      </c>
      <c r="F72" s="887" t="str">
        <f>+D72</f>
        <v>31.03.22</v>
      </c>
      <c r="G72" s="887" t="str">
        <f>+E72</f>
        <v>31.03.23</v>
      </c>
      <c r="H72" s="887" t="str">
        <f>+F72</f>
        <v>31.03.22</v>
      </c>
    </row>
    <row r="73" spans="1:14">
      <c r="A73" s="172" t="s">
        <v>713</v>
      </c>
      <c r="B73" s="263" t="s">
        <v>1318</v>
      </c>
      <c r="C73" s="896"/>
      <c r="D73" s="896"/>
      <c r="E73" s="896"/>
      <c r="F73" s="896"/>
      <c r="G73" s="896"/>
      <c r="H73" s="896"/>
    </row>
    <row r="74" spans="1:14">
      <c r="A74" s="172" t="s">
        <v>718</v>
      </c>
      <c r="B74" s="924" t="s">
        <v>1319</v>
      </c>
      <c r="C74" s="896"/>
      <c r="D74" s="896"/>
      <c r="E74" s="896"/>
      <c r="F74" s="896"/>
      <c r="G74" s="896"/>
      <c r="H74" s="896"/>
    </row>
    <row r="75" spans="1:14">
      <c r="A75" s="172" t="s">
        <v>337</v>
      </c>
      <c r="B75" s="263" t="s">
        <v>112</v>
      </c>
      <c r="C75" s="896"/>
      <c r="D75" s="896"/>
      <c r="E75" s="896"/>
      <c r="F75" s="896"/>
      <c r="G75" s="896"/>
      <c r="H75" s="896"/>
    </row>
    <row r="76" spans="1:14">
      <c r="A76" s="172" t="s">
        <v>338</v>
      </c>
      <c r="B76" s="263" t="s">
        <v>1320</v>
      </c>
      <c r="C76" s="896"/>
      <c r="D76" s="896"/>
      <c r="E76" s="896"/>
      <c r="F76" s="896"/>
      <c r="G76" s="896"/>
      <c r="H76" s="896"/>
    </row>
    <row r="77" spans="1:14">
      <c r="A77" s="172" t="s">
        <v>414</v>
      </c>
      <c r="B77" s="263" t="s">
        <v>1321</v>
      </c>
      <c r="C77" s="896"/>
      <c r="D77" s="896"/>
      <c r="E77" s="896"/>
      <c r="F77" s="896"/>
      <c r="G77" s="896"/>
      <c r="H77" s="896"/>
    </row>
    <row r="78" spans="1:14">
      <c r="A78" s="172"/>
      <c r="B78" s="924" t="s">
        <v>1349</v>
      </c>
      <c r="C78" s="898">
        <f>SUM(C75:C77)</f>
        <v>0</v>
      </c>
      <c r="D78" s="898">
        <f>SUM(D75:D77)</f>
        <v>0</v>
      </c>
      <c r="E78" s="883"/>
      <c r="F78" s="883"/>
      <c r="G78" s="899">
        <f>+C78-E78</f>
        <v>0</v>
      </c>
      <c r="H78" s="898">
        <f>+D78-F78</f>
        <v>0</v>
      </c>
    </row>
    <row r="79" spans="1:14">
      <c r="A79" s="172" t="s">
        <v>1323</v>
      </c>
      <c r="B79" s="924" t="s">
        <v>1324</v>
      </c>
      <c r="C79" s="897"/>
      <c r="D79" s="897"/>
      <c r="E79" s="890"/>
      <c r="F79" s="890"/>
      <c r="G79" s="897"/>
      <c r="H79" s="897"/>
    </row>
    <row r="80" spans="1:14">
      <c r="A80" s="172"/>
      <c r="B80" s="263" t="s">
        <v>1325</v>
      </c>
      <c r="C80" s="896"/>
      <c r="D80" s="896"/>
      <c r="E80" s="896"/>
      <c r="F80" s="896"/>
      <c r="G80" s="896"/>
      <c r="H80" s="896"/>
    </row>
    <row r="81" spans="1:16">
      <c r="A81" s="172"/>
      <c r="B81" s="263" t="s">
        <v>1326</v>
      </c>
      <c r="C81" s="896"/>
      <c r="D81" s="896"/>
      <c r="E81" s="896"/>
      <c r="F81" s="896"/>
      <c r="G81" s="896"/>
      <c r="H81" s="896"/>
    </row>
    <row r="82" spans="1:16">
      <c r="A82" s="172" t="s">
        <v>337</v>
      </c>
      <c r="B82" s="925" t="s">
        <v>1327</v>
      </c>
      <c r="C82" s="896"/>
      <c r="D82" s="896"/>
      <c r="E82" s="896"/>
      <c r="F82" s="896"/>
      <c r="G82" s="896"/>
      <c r="H82" s="896"/>
    </row>
    <row r="83" spans="1:16">
      <c r="A83" s="172" t="s">
        <v>338</v>
      </c>
      <c r="B83" s="925" t="s">
        <v>1328</v>
      </c>
      <c r="C83" s="896"/>
      <c r="D83" s="896"/>
      <c r="E83" s="896"/>
      <c r="F83" s="896"/>
      <c r="G83" s="896"/>
      <c r="H83" s="896"/>
    </row>
    <row r="84" spans="1:16" s="875" customFormat="1" ht="31.5">
      <c r="A84" s="172" t="s">
        <v>414</v>
      </c>
      <c r="B84" s="263" t="s">
        <v>1329</v>
      </c>
      <c r="C84" s="897"/>
      <c r="D84" s="897"/>
      <c r="E84" s="890"/>
      <c r="F84" s="890"/>
      <c r="G84" s="897"/>
      <c r="H84" s="897"/>
      <c r="I84" s="103"/>
      <c r="J84" s="103"/>
      <c r="K84" s="103"/>
    </row>
    <row r="85" spans="1:16" s="875" customFormat="1" ht="31.5">
      <c r="A85" s="172"/>
      <c r="B85" s="924" t="s">
        <v>1350</v>
      </c>
      <c r="C85" s="898">
        <f>SUM(C82:C84)</f>
        <v>0</v>
      </c>
      <c r="D85" s="898">
        <f>SUM(D82:D84)</f>
        <v>0</v>
      </c>
      <c r="E85" s="900">
        <v>0</v>
      </c>
      <c r="F85" s="900">
        <v>0</v>
      </c>
      <c r="G85" s="899">
        <f>+C85-E85</f>
        <v>0</v>
      </c>
      <c r="H85" s="898">
        <f>+D85-F85</f>
        <v>0</v>
      </c>
      <c r="I85" s="103"/>
      <c r="J85" s="103"/>
      <c r="K85" s="103"/>
    </row>
    <row r="86" spans="1:16" s="875" customFormat="1">
      <c r="A86" s="172" t="s">
        <v>1331</v>
      </c>
      <c r="B86" s="263" t="s">
        <v>47</v>
      </c>
      <c r="C86" s="897"/>
      <c r="D86" s="897"/>
      <c r="E86" s="901"/>
      <c r="F86" s="901"/>
      <c r="G86" s="897"/>
      <c r="H86" s="897"/>
      <c r="I86" s="103"/>
      <c r="J86" s="103"/>
      <c r="K86" s="103"/>
    </row>
    <row r="87" spans="1:16" s="875" customFormat="1">
      <c r="A87" s="172" t="s">
        <v>1332</v>
      </c>
      <c r="B87" s="263" t="s">
        <v>121</v>
      </c>
      <c r="C87" s="896"/>
      <c r="D87" s="896"/>
      <c r="E87" s="896"/>
      <c r="F87" s="896"/>
      <c r="G87" s="896"/>
      <c r="H87" s="896"/>
      <c r="I87" s="103"/>
      <c r="J87" s="103"/>
      <c r="K87" s="103"/>
    </row>
    <row r="88" spans="1:16" s="875" customFormat="1">
      <c r="A88" s="873" t="s">
        <v>1334</v>
      </c>
      <c r="B88" s="881" t="s">
        <v>1351</v>
      </c>
      <c r="C88" s="926">
        <f>+C73+C78+C85+C87</f>
        <v>0</v>
      </c>
      <c r="D88" s="926">
        <f>+D73+D78+D85+D87</f>
        <v>0</v>
      </c>
      <c r="E88" s="900">
        <v>0</v>
      </c>
      <c r="F88" s="900">
        <v>0</v>
      </c>
      <c r="G88" s="926">
        <f>+G73+G78+G85+G87</f>
        <v>0</v>
      </c>
      <c r="H88" s="926">
        <f>+H73+H78+H85+H87</f>
        <v>0</v>
      </c>
      <c r="I88" s="103"/>
      <c r="J88" s="103"/>
      <c r="K88" s="103"/>
    </row>
    <row r="89" spans="1:16" s="875" customFormat="1">
      <c r="A89" s="921"/>
      <c r="B89" s="103"/>
      <c r="C89" s="103"/>
      <c r="D89" s="103"/>
      <c r="E89" s="103"/>
      <c r="F89" s="103"/>
      <c r="G89" s="103"/>
      <c r="H89" s="103"/>
      <c r="I89" s="103"/>
      <c r="J89" s="103"/>
      <c r="K89" s="103"/>
    </row>
    <row r="90" spans="1:16" s="875" customFormat="1">
      <c r="A90" s="104" t="s">
        <v>1352</v>
      </c>
      <c r="B90" s="103"/>
      <c r="C90" s="103"/>
      <c r="D90" s="103"/>
      <c r="E90" s="103"/>
      <c r="F90" s="103"/>
      <c r="G90" s="103"/>
      <c r="H90" s="103"/>
      <c r="I90" s="103"/>
      <c r="J90" s="103"/>
      <c r="K90" s="103"/>
    </row>
    <row r="91" spans="1:16" s="875" customFormat="1" ht="99" customHeight="1">
      <c r="A91" s="874"/>
      <c r="B91" s="1198" t="s">
        <v>1389</v>
      </c>
      <c r="C91" s="1198"/>
      <c r="D91" s="1198"/>
      <c r="E91" s="1198"/>
      <c r="F91" s="1198"/>
      <c r="G91" s="1198"/>
      <c r="H91" s="1198"/>
      <c r="I91" s="872"/>
      <c r="J91" s="797"/>
      <c r="K91" s="797"/>
      <c r="L91" s="797"/>
      <c r="M91" s="797"/>
      <c r="N91" s="797"/>
      <c r="O91" s="797"/>
      <c r="P91" s="797"/>
    </row>
    <row r="92" spans="1:16" ht="33.75" customHeight="1">
      <c r="B92" s="1199" t="s">
        <v>1452</v>
      </c>
      <c r="C92" s="1199"/>
      <c r="D92" s="1199"/>
      <c r="E92" s="1199"/>
      <c r="F92" s="1199"/>
      <c r="G92" s="1199"/>
      <c r="H92" s="1199"/>
      <c r="J92" s="797"/>
      <c r="K92" s="797"/>
      <c r="L92" s="797"/>
      <c r="M92" s="797"/>
      <c r="N92" s="797"/>
      <c r="O92" s="797"/>
      <c r="P92" s="797"/>
    </row>
    <row r="93" spans="1:16" ht="15.75" customHeight="1">
      <c r="B93" s="797"/>
      <c r="J93" s="797"/>
      <c r="K93" s="797"/>
      <c r="L93" s="797"/>
      <c r="M93" s="797"/>
      <c r="N93" s="797"/>
      <c r="O93" s="797"/>
      <c r="P93" s="797"/>
    </row>
    <row r="94" spans="1:16" s="875" customFormat="1">
      <c r="A94" s="103"/>
      <c r="B94" s="885" t="s">
        <v>110</v>
      </c>
      <c r="C94" s="103"/>
      <c r="E94" s="103"/>
      <c r="F94" s="103"/>
      <c r="G94" s="103"/>
      <c r="H94" s="68" t="s">
        <v>1238</v>
      </c>
      <c r="I94" s="103"/>
      <c r="J94" s="103"/>
      <c r="K94" s="103"/>
    </row>
    <row r="95" spans="1:16" s="875" customFormat="1">
      <c r="A95" s="103"/>
      <c r="B95" s="1183" t="s">
        <v>1311</v>
      </c>
      <c r="C95" s="1183"/>
      <c r="D95" s="1183"/>
      <c r="E95" s="1191" t="s">
        <v>1448</v>
      </c>
      <c r="F95" s="1191"/>
      <c r="G95" s="1183" t="s">
        <v>1427</v>
      </c>
      <c r="H95" s="1183"/>
      <c r="I95" s="103"/>
      <c r="J95" s="103"/>
      <c r="K95" s="103"/>
      <c r="L95" s="103"/>
      <c r="M95" s="103"/>
      <c r="N95" s="103"/>
    </row>
    <row r="96" spans="1:16" s="875" customFormat="1">
      <c r="A96" s="103"/>
      <c r="B96" s="1187" t="s">
        <v>706</v>
      </c>
      <c r="C96" s="1187"/>
      <c r="D96" s="1187"/>
      <c r="E96" s="1145"/>
      <c r="F96" s="1145"/>
      <c r="G96" s="1145"/>
      <c r="H96" s="1145"/>
      <c r="I96" s="103"/>
      <c r="J96" s="103"/>
      <c r="K96" s="103"/>
      <c r="L96" s="103"/>
      <c r="M96" s="103"/>
      <c r="N96" s="103"/>
    </row>
    <row r="97" spans="1:14" s="875" customFormat="1">
      <c r="A97" s="103"/>
      <c r="B97" s="1187" t="s">
        <v>1353</v>
      </c>
      <c r="C97" s="1187"/>
      <c r="D97" s="1187"/>
      <c r="E97" s="1145"/>
      <c r="F97" s="1145"/>
      <c r="G97" s="1145"/>
      <c r="H97" s="1145"/>
      <c r="I97" s="103"/>
      <c r="J97" s="103"/>
      <c r="K97" s="103"/>
      <c r="L97" s="103"/>
      <c r="M97" s="103"/>
      <c r="N97" s="103"/>
    </row>
    <row r="98" spans="1:14" s="875" customFormat="1">
      <c r="A98" s="103"/>
      <c r="B98" s="1185" t="s">
        <v>1313</v>
      </c>
      <c r="C98" s="1185"/>
      <c r="D98" s="1185"/>
      <c r="E98" s="1186">
        <f>SUM(E96:E97)</f>
        <v>0</v>
      </c>
      <c r="F98" s="1186"/>
      <c r="G98" s="1186">
        <f>SUM(G96:G97)</f>
        <v>0</v>
      </c>
      <c r="H98" s="1186"/>
      <c r="I98" s="103"/>
      <c r="J98" s="103"/>
      <c r="K98" s="103"/>
      <c r="L98" s="103"/>
      <c r="M98" s="103"/>
      <c r="N98" s="103"/>
    </row>
    <row r="100" spans="1:14" ht="15.75" customHeight="1">
      <c r="B100" s="1182" t="s">
        <v>1314</v>
      </c>
      <c r="C100" s="1182"/>
      <c r="D100" s="1182"/>
      <c r="E100" s="1182"/>
      <c r="F100" s="1182"/>
      <c r="G100" s="885"/>
      <c r="H100" s="68" t="s">
        <v>1238</v>
      </c>
    </row>
    <row r="101" spans="1:14" ht="30" customHeight="1">
      <c r="A101" s="914" t="s">
        <v>1315</v>
      </c>
      <c r="B101" s="914" t="s">
        <v>0</v>
      </c>
      <c r="C101" s="1195" t="s">
        <v>101</v>
      </c>
      <c r="D101" s="1196"/>
      <c r="E101" s="1195" t="s">
        <v>1316</v>
      </c>
      <c r="F101" s="1196"/>
      <c r="G101" s="1195" t="s">
        <v>1317</v>
      </c>
      <c r="H101" s="1196"/>
    </row>
    <row r="102" spans="1:14" ht="20.25" customHeight="1">
      <c r="A102" s="915"/>
      <c r="B102" s="915"/>
      <c r="C102" s="887" t="s">
        <v>1450</v>
      </c>
      <c r="D102" s="887" t="s">
        <v>1429</v>
      </c>
      <c r="E102" s="887" t="str">
        <f>+C102</f>
        <v>31.03.23</v>
      </c>
      <c r="F102" s="887" t="str">
        <f>+D102</f>
        <v>31.03.22</v>
      </c>
      <c r="G102" s="887" t="str">
        <f>+E102</f>
        <v>31.03.23</v>
      </c>
      <c r="H102" s="887" t="str">
        <f>+F102</f>
        <v>31.03.22</v>
      </c>
    </row>
    <row r="103" spans="1:14">
      <c r="A103" s="172" t="s">
        <v>713</v>
      </c>
      <c r="B103" s="888" t="s">
        <v>1318</v>
      </c>
      <c r="C103" s="896"/>
      <c r="D103" s="896"/>
      <c r="E103" s="896"/>
      <c r="F103" s="896"/>
      <c r="G103" s="896"/>
      <c r="H103" s="896"/>
    </row>
    <row r="104" spans="1:14">
      <c r="A104" s="172" t="s">
        <v>718</v>
      </c>
      <c r="B104" s="889" t="s">
        <v>1319</v>
      </c>
      <c r="C104" s="896"/>
      <c r="D104" s="896"/>
      <c r="E104" s="896"/>
      <c r="F104" s="896"/>
      <c r="G104" s="896"/>
      <c r="H104" s="896"/>
    </row>
    <row r="105" spans="1:14">
      <c r="A105" s="172" t="s">
        <v>337</v>
      </c>
      <c r="B105" s="888" t="s">
        <v>112</v>
      </c>
      <c r="C105" s="896"/>
      <c r="D105" s="896"/>
      <c r="E105" s="896"/>
      <c r="F105" s="896"/>
      <c r="G105" s="896"/>
      <c r="H105" s="896"/>
    </row>
    <row r="106" spans="1:14">
      <c r="A106" s="172" t="s">
        <v>338</v>
      </c>
      <c r="B106" s="888" t="s">
        <v>1320</v>
      </c>
      <c r="C106" s="896"/>
      <c r="D106" s="896"/>
      <c r="E106" s="896"/>
      <c r="F106" s="896"/>
      <c r="G106" s="896"/>
      <c r="H106" s="896"/>
    </row>
    <row r="107" spans="1:14">
      <c r="A107" s="172" t="s">
        <v>414</v>
      </c>
      <c r="B107" s="888" t="s">
        <v>1321</v>
      </c>
      <c r="C107" s="896"/>
      <c r="D107" s="896"/>
      <c r="E107" s="896"/>
      <c r="F107" s="896"/>
      <c r="G107" s="896"/>
      <c r="H107" s="896"/>
    </row>
    <row r="108" spans="1:14">
      <c r="A108" s="172" t="s">
        <v>1323</v>
      </c>
      <c r="B108" s="889" t="s">
        <v>1325</v>
      </c>
      <c r="C108" s="896"/>
      <c r="D108" s="896"/>
      <c r="E108" s="896"/>
      <c r="F108" s="896"/>
      <c r="G108" s="896"/>
      <c r="H108" s="896"/>
    </row>
    <row r="109" spans="1:14">
      <c r="A109" s="172"/>
      <c r="B109" s="888" t="s">
        <v>1326</v>
      </c>
      <c r="C109" s="896"/>
      <c r="D109" s="896"/>
      <c r="E109" s="896"/>
      <c r="F109" s="896"/>
      <c r="G109" s="896"/>
      <c r="H109" s="896"/>
    </row>
    <row r="110" spans="1:14">
      <c r="A110" s="172" t="s">
        <v>337</v>
      </c>
      <c r="B110" s="892" t="s">
        <v>1327</v>
      </c>
      <c r="C110" s="896"/>
      <c r="D110" s="896"/>
      <c r="E110" s="896"/>
      <c r="F110" s="896"/>
      <c r="G110" s="896"/>
      <c r="H110" s="896"/>
    </row>
    <row r="111" spans="1:14">
      <c r="A111" s="172" t="s">
        <v>338</v>
      </c>
      <c r="B111" s="892" t="s">
        <v>1328</v>
      </c>
      <c r="C111" s="896"/>
      <c r="D111" s="896"/>
      <c r="E111" s="896"/>
      <c r="F111" s="896"/>
      <c r="G111" s="896"/>
      <c r="H111" s="896"/>
    </row>
    <row r="112" spans="1:14" ht="31.5">
      <c r="A112" s="172" t="s">
        <v>414</v>
      </c>
      <c r="B112" s="888" t="s">
        <v>1329</v>
      </c>
      <c r="C112" s="903"/>
      <c r="D112" s="903"/>
      <c r="E112" s="904"/>
      <c r="F112" s="904"/>
      <c r="G112" s="903"/>
      <c r="H112" s="903"/>
    </row>
    <row r="113" spans="1:54" ht="31.5">
      <c r="A113" s="172"/>
      <c r="B113" s="889" t="s">
        <v>1354</v>
      </c>
      <c r="C113" s="905">
        <f>SUM(C105:C112)</f>
        <v>0</v>
      </c>
      <c r="D113" s="905">
        <f t="shared" ref="D113:H113" si="2">SUM(D105:D112)</f>
        <v>0</v>
      </c>
      <c r="E113" s="905">
        <f t="shared" si="2"/>
        <v>0</v>
      </c>
      <c r="F113" s="905">
        <f t="shared" si="2"/>
        <v>0</v>
      </c>
      <c r="G113" s="905">
        <f t="shared" si="2"/>
        <v>0</v>
      </c>
      <c r="H113" s="905">
        <f t="shared" si="2"/>
        <v>0</v>
      </c>
    </row>
    <row r="114" spans="1:54">
      <c r="A114" s="172" t="s">
        <v>1331</v>
      </c>
      <c r="B114" s="888" t="s">
        <v>47</v>
      </c>
      <c r="C114" s="903"/>
      <c r="D114" s="903"/>
      <c r="E114" s="904"/>
      <c r="F114" s="904"/>
      <c r="G114" s="903"/>
      <c r="H114" s="903"/>
    </row>
    <row r="115" spans="1:54">
      <c r="A115" s="172" t="s">
        <v>1332</v>
      </c>
      <c r="B115" s="888" t="s">
        <v>121</v>
      </c>
      <c r="C115" s="896"/>
      <c r="D115" s="896"/>
      <c r="E115" s="896"/>
      <c r="F115" s="896"/>
      <c r="G115" s="896"/>
      <c r="H115" s="896"/>
    </row>
    <row r="116" spans="1:54" ht="16.5" thickBot="1">
      <c r="A116" s="105"/>
      <c r="B116" s="893" t="s">
        <v>1351</v>
      </c>
      <c r="C116" s="902">
        <f>+C103+C113+C114+C115</f>
        <v>0</v>
      </c>
      <c r="D116" s="902">
        <f t="shared" ref="D116:H116" si="3">+D103+D113+D114+D115</f>
        <v>0</v>
      </c>
      <c r="E116" s="902">
        <f t="shared" si="3"/>
        <v>0</v>
      </c>
      <c r="F116" s="902">
        <f t="shared" si="3"/>
        <v>0</v>
      </c>
      <c r="G116" s="902">
        <f t="shared" si="3"/>
        <v>0</v>
      </c>
      <c r="H116" s="902">
        <f t="shared" si="3"/>
        <v>0</v>
      </c>
    </row>
    <row r="118" spans="1:54">
      <c r="A118" s="104"/>
      <c r="B118" s="1182" t="s">
        <v>1355</v>
      </c>
      <c r="C118" s="1182"/>
      <c r="D118" s="1182"/>
      <c r="E118" s="1182"/>
      <c r="H118" s="68" t="s">
        <v>1238</v>
      </c>
    </row>
    <row r="119" spans="1:54">
      <c r="B119" s="1183" t="s">
        <v>1311</v>
      </c>
      <c r="C119" s="1183"/>
      <c r="D119" s="1183"/>
      <c r="E119" s="1180" t="s">
        <v>1448</v>
      </c>
      <c r="F119" s="1180"/>
      <c r="G119" s="1184" t="s">
        <v>1427</v>
      </c>
      <c r="H119" s="1184"/>
      <c r="L119" s="103"/>
      <c r="M119" s="103"/>
      <c r="N119" s="103"/>
      <c r="AZ119" s="875"/>
      <c r="BA119" s="875"/>
      <c r="BB119" s="875"/>
    </row>
    <row r="120" spans="1:54">
      <c r="B120" s="1187" t="s">
        <v>706</v>
      </c>
      <c r="C120" s="1187"/>
      <c r="D120" s="1187"/>
      <c r="E120" s="1145"/>
      <c r="F120" s="1145"/>
      <c r="G120" s="1145"/>
      <c r="H120" s="1145"/>
      <c r="L120" s="103"/>
      <c r="M120" s="103"/>
      <c r="N120" s="103"/>
      <c r="AZ120" s="875"/>
      <c r="BA120" s="875"/>
      <c r="BB120" s="875"/>
    </row>
    <row r="121" spans="1:54">
      <c r="B121" s="1187" t="s">
        <v>1353</v>
      </c>
      <c r="C121" s="1187"/>
      <c r="D121" s="1187"/>
      <c r="E121" s="1145"/>
      <c r="F121" s="1145"/>
      <c r="G121" s="1145"/>
      <c r="H121" s="1145"/>
      <c r="L121" s="103"/>
      <c r="M121" s="103"/>
      <c r="N121" s="103"/>
      <c r="AZ121" s="875"/>
      <c r="BA121" s="875"/>
      <c r="BB121" s="875"/>
    </row>
    <row r="122" spans="1:54">
      <c r="B122" s="1185" t="s">
        <v>1313</v>
      </c>
      <c r="C122" s="1185"/>
      <c r="D122" s="1185"/>
      <c r="E122" s="1181">
        <f>SUM(E120:E121)</f>
        <v>0</v>
      </c>
      <c r="F122" s="1181"/>
      <c r="G122" s="1181">
        <f>SUM(G120:G121)</f>
        <v>0</v>
      </c>
      <c r="H122" s="1181"/>
      <c r="L122" s="103"/>
      <c r="M122" s="103"/>
      <c r="N122" s="103"/>
      <c r="AZ122" s="875"/>
      <c r="BA122" s="875"/>
      <c r="BB122" s="875"/>
    </row>
    <row r="124" spans="1:54">
      <c r="B124" s="1182" t="s">
        <v>1314</v>
      </c>
      <c r="C124" s="1182"/>
      <c r="D124" s="1182"/>
      <c r="E124" s="1182"/>
      <c r="F124" s="1182"/>
      <c r="H124" s="68" t="s">
        <v>1238</v>
      </c>
    </row>
    <row r="125" spans="1:54" ht="33" customHeight="1">
      <c r="A125" s="914" t="s">
        <v>1315</v>
      </c>
      <c r="B125" s="914" t="s">
        <v>0</v>
      </c>
      <c r="C125" s="1195" t="s">
        <v>101</v>
      </c>
      <c r="D125" s="1196"/>
      <c r="E125" s="1195" t="s">
        <v>1316</v>
      </c>
      <c r="F125" s="1196"/>
      <c r="G125" s="1195" t="s">
        <v>1317</v>
      </c>
      <c r="H125" s="1196"/>
    </row>
    <row r="126" spans="1:54" ht="21" customHeight="1">
      <c r="A126" s="915"/>
      <c r="B126" s="915"/>
      <c r="C126" s="887" t="s">
        <v>1450</v>
      </c>
      <c r="D126" s="887" t="s">
        <v>1429</v>
      </c>
      <c r="E126" s="887" t="str">
        <f>+C126</f>
        <v>31.03.23</v>
      </c>
      <c r="F126" s="887" t="str">
        <f>+D126</f>
        <v>31.03.22</v>
      </c>
      <c r="G126" s="887" t="str">
        <f>+E126</f>
        <v>31.03.23</v>
      </c>
      <c r="H126" s="887" t="str">
        <f>+F126</f>
        <v>31.03.22</v>
      </c>
    </row>
    <row r="127" spans="1:54">
      <c r="A127" s="172" t="s">
        <v>713</v>
      </c>
      <c r="B127" s="888" t="s">
        <v>1318</v>
      </c>
      <c r="C127" s="896"/>
      <c r="D127" s="896"/>
      <c r="E127" s="896"/>
      <c r="F127" s="896"/>
      <c r="G127" s="896"/>
      <c r="H127" s="896"/>
    </row>
    <row r="128" spans="1:54">
      <c r="A128" s="172" t="s">
        <v>718</v>
      </c>
      <c r="B128" s="889" t="s">
        <v>1319</v>
      </c>
      <c r="C128" s="896"/>
      <c r="D128" s="896"/>
      <c r="E128" s="896"/>
      <c r="F128" s="896"/>
      <c r="G128" s="896"/>
      <c r="H128" s="896"/>
    </row>
    <row r="129" spans="1:16">
      <c r="A129" s="172" t="s">
        <v>337</v>
      </c>
      <c r="B129" s="888" t="s">
        <v>112</v>
      </c>
      <c r="C129" s="896"/>
      <c r="D129" s="896"/>
      <c r="E129" s="896"/>
      <c r="F129" s="896"/>
      <c r="G129" s="896"/>
      <c r="H129" s="896"/>
    </row>
    <row r="130" spans="1:16">
      <c r="A130" s="172" t="s">
        <v>338</v>
      </c>
      <c r="B130" s="888" t="s">
        <v>1320</v>
      </c>
      <c r="C130" s="896"/>
      <c r="D130" s="896"/>
      <c r="E130" s="896"/>
      <c r="F130" s="896"/>
      <c r="G130" s="896"/>
      <c r="H130" s="896"/>
    </row>
    <row r="131" spans="1:16">
      <c r="A131" s="172" t="s">
        <v>414</v>
      </c>
      <c r="B131" s="888" t="s">
        <v>1321</v>
      </c>
      <c r="C131" s="896"/>
      <c r="D131" s="896"/>
      <c r="E131" s="896"/>
      <c r="F131" s="896"/>
      <c r="G131" s="896"/>
      <c r="H131" s="896"/>
    </row>
    <row r="132" spans="1:16">
      <c r="A132" s="172" t="s">
        <v>1323</v>
      </c>
      <c r="B132" s="889" t="s">
        <v>1325</v>
      </c>
      <c r="C132" s="896"/>
      <c r="D132" s="896"/>
      <c r="E132" s="896"/>
      <c r="F132" s="896"/>
      <c r="G132" s="896"/>
      <c r="H132" s="896"/>
    </row>
    <row r="133" spans="1:16">
      <c r="A133" s="172"/>
      <c r="B133" s="888" t="s">
        <v>1326</v>
      </c>
      <c r="C133" s="896"/>
      <c r="D133" s="896"/>
      <c r="E133" s="896"/>
      <c r="F133" s="896"/>
      <c r="G133" s="896"/>
      <c r="H133" s="896"/>
    </row>
    <row r="134" spans="1:16">
      <c r="A134" s="172" t="s">
        <v>337</v>
      </c>
      <c r="B134" s="892" t="s">
        <v>1327</v>
      </c>
      <c r="C134" s="896"/>
      <c r="D134" s="896"/>
      <c r="E134" s="896"/>
      <c r="F134" s="896"/>
      <c r="G134" s="896"/>
      <c r="H134" s="896"/>
    </row>
    <row r="135" spans="1:16">
      <c r="A135" s="172" t="s">
        <v>338</v>
      </c>
      <c r="B135" s="892" t="s">
        <v>1328</v>
      </c>
      <c r="C135" s="896"/>
      <c r="D135" s="896"/>
      <c r="E135" s="896"/>
      <c r="F135" s="896"/>
      <c r="G135" s="896"/>
      <c r="H135" s="896"/>
    </row>
    <row r="136" spans="1:16" ht="31.5">
      <c r="A136" s="172" t="s">
        <v>414</v>
      </c>
      <c r="B136" s="888" t="s">
        <v>1329</v>
      </c>
      <c r="C136" s="903"/>
      <c r="D136" s="903"/>
      <c r="E136" s="904"/>
      <c r="F136" s="904"/>
      <c r="G136" s="903"/>
      <c r="H136" s="903"/>
    </row>
    <row r="137" spans="1:16" ht="31.5">
      <c r="A137" s="172"/>
      <c r="B137" s="889" t="s">
        <v>1356</v>
      </c>
      <c r="C137" s="906">
        <f>SUM(C129:C136)</f>
        <v>0</v>
      </c>
      <c r="D137" s="906">
        <f t="shared" ref="D137:H137" si="4">SUM(D129:D136)</f>
        <v>0</v>
      </c>
      <c r="E137" s="906">
        <f t="shared" si="4"/>
        <v>0</v>
      </c>
      <c r="F137" s="906">
        <f t="shared" si="4"/>
        <v>0</v>
      </c>
      <c r="G137" s="906">
        <f t="shared" si="4"/>
        <v>0</v>
      </c>
      <c r="H137" s="906">
        <f t="shared" si="4"/>
        <v>0</v>
      </c>
    </row>
    <row r="138" spans="1:16">
      <c r="A138" s="172" t="s">
        <v>1331</v>
      </c>
      <c r="B138" s="888" t="s">
        <v>47</v>
      </c>
      <c r="C138" s="903"/>
      <c r="D138" s="903"/>
      <c r="E138" s="904"/>
      <c r="F138" s="904"/>
      <c r="G138" s="903"/>
      <c r="H138" s="903"/>
    </row>
    <row r="139" spans="1:16">
      <c r="A139" s="172" t="s">
        <v>1332</v>
      </c>
      <c r="B139" s="888" t="s">
        <v>121</v>
      </c>
      <c r="C139" s="896"/>
      <c r="D139" s="896"/>
      <c r="E139" s="896"/>
      <c r="F139" s="896"/>
      <c r="G139" s="896"/>
      <c r="H139" s="896"/>
    </row>
    <row r="140" spans="1:16" ht="16.5" thickBot="1">
      <c r="A140" s="105"/>
      <c r="B140" s="893" t="s">
        <v>1351</v>
      </c>
      <c r="C140" s="907">
        <f>+C127+C137+C138+C139</f>
        <v>0</v>
      </c>
      <c r="D140" s="907">
        <f t="shared" ref="D140:H140" si="5">+D127+D137+D138+D139</f>
        <v>0</v>
      </c>
      <c r="E140" s="907">
        <f t="shared" si="5"/>
        <v>0</v>
      </c>
      <c r="F140" s="907">
        <f t="shared" si="5"/>
        <v>0</v>
      </c>
      <c r="G140" s="907">
        <f t="shared" si="5"/>
        <v>0</v>
      </c>
      <c r="H140" s="907">
        <f t="shared" si="5"/>
        <v>0</v>
      </c>
    </row>
    <row r="142" spans="1:16" s="875" customFormat="1">
      <c r="A142" s="104" t="s">
        <v>1332</v>
      </c>
      <c r="B142" s="104" t="s">
        <v>1357</v>
      </c>
      <c r="C142" s="103"/>
      <c r="D142" s="103"/>
      <c r="E142" s="103"/>
      <c r="F142" s="103"/>
      <c r="G142" s="103"/>
      <c r="H142" s="103"/>
      <c r="I142" s="103"/>
      <c r="J142" s="103"/>
      <c r="K142" s="103"/>
    </row>
    <row r="143" spans="1:16" s="875" customFormat="1" ht="83.25" customHeight="1">
      <c r="A143" s="103"/>
      <c r="B143" s="1197" t="s">
        <v>1280</v>
      </c>
      <c r="C143" s="1197"/>
      <c r="D143" s="1197"/>
      <c r="E143" s="1197"/>
      <c r="F143" s="1197"/>
      <c r="G143" s="1197"/>
      <c r="H143" s="1197"/>
      <c r="I143" s="626"/>
      <c r="J143" s="838"/>
      <c r="K143" s="838"/>
      <c r="L143" s="838"/>
      <c r="M143" s="838"/>
      <c r="N143" s="838"/>
      <c r="O143" s="838"/>
      <c r="P143" s="838"/>
    </row>
    <row r="144" spans="1:16" ht="35.25" customHeight="1">
      <c r="B144" s="1124" t="s">
        <v>1453</v>
      </c>
      <c r="C144" s="1124"/>
      <c r="D144" s="1124"/>
      <c r="E144" s="1124"/>
      <c r="F144" s="1124"/>
      <c r="G144" s="1124"/>
      <c r="H144" s="1124"/>
      <c r="J144" s="838"/>
      <c r="K144" s="838"/>
      <c r="L144" s="838"/>
      <c r="M144" s="838"/>
      <c r="N144" s="838"/>
      <c r="O144" s="838"/>
      <c r="P144" s="838"/>
    </row>
    <row r="146" spans="1:14" s="875" customFormat="1">
      <c r="A146" s="104" t="s">
        <v>1334</v>
      </c>
      <c r="B146" s="908" t="s">
        <v>1358</v>
      </c>
      <c r="C146" s="103"/>
      <c r="D146" s="103"/>
      <c r="E146" s="103"/>
      <c r="F146" s="103"/>
      <c r="G146" s="103"/>
      <c r="H146" s="103"/>
      <c r="I146" s="103"/>
      <c r="J146" s="103"/>
      <c r="K146" s="103"/>
    </row>
    <row r="147" spans="1:14" s="875" customFormat="1">
      <c r="A147" s="103"/>
      <c r="B147" s="103" t="s">
        <v>1359</v>
      </c>
      <c r="C147" s="103"/>
      <c r="D147" s="103"/>
      <c r="E147" s="103"/>
      <c r="F147" s="103"/>
      <c r="G147" s="103"/>
      <c r="H147" s="103"/>
      <c r="I147" s="103"/>
      <c r="J147" s="103"/>
      <c r="K147" s="103"/>
    </row>
    <row r="148" spans="1:14" s="875" customFormat="1">
      <c r="A148" s="545" t="s">
        <v>1360</v>
      </c>
      <c r="B148" s="1201" t="s">
        <v>0</v>
      </c>
      <c r="C148" s="1201"/>
      <c r="D148" s="1201"/>
      <c r="E148" s="1201" t="s">
        <v>1448</v>
      </c>
      <c r="F148" s="1201"/>
      <c r="G148" s="1201" t="s">
        <v>1427</v>
      </c>
      <c r="H148" s="1201"/>
      <c r="I148" s="103"/>
      <c r="J148" s="103"/>
      <c r="K148" s="103"/>
      <c r="L148" s="103"/>
      <c r="M148" s="103"/>
      <c r="N148" s="103"/>
    </row>
    <row r="149" spans="1:14" s="875" customFormat="1">
      <c r="A149" s="172">
        <v>1</v>
      </c>
      <c r="B149" s="1178" t="s">
        <v>1361</v>
      </c>
      <c r="C149" s="1178"/>
      <c r="D149" s="1178"/>
      <c r="E149" s="1170"/>
      <c r="F149" s="1170"/>
      <c r="G149" s="1170"/>
      <c r="H149" s="1170"/>
      <c r="I149" s="103"/>
      <c r="J149" s="103"/>
      <c r="K149" s="103"/>
      <c r="L149" s="103"/>
      <c r="M149" s="103"/>
      <c r="N149" s="103"/>
    </row>
    <row r="150" spans="1:14" s="875" customFormat="1">
      <c r="A150" s="172">
        <v>2</v>
      </c>
      <c r="B150" s="1178" t="s">
        <v>1362</v>
      </c>
      <c r="C150" s="1178"/>
      <c r="D150" s="1178"/>
      <c r="E150" s="1200"/>
      <c r="F150" s="1200"/>
      <c r="G150" s="1177"/>
      <c r="H150" s="1177"/>
      <c r="I150" s="103"/>
      <c r="J150" s="103"/>
      <c r="K150" s="103"/>
      <c r="L150" s="103"/>
      <c r="M150" s="103"/>
      <c r="N150" s="103"/>
    </row>
    <row r="151" spans="1:14" s="875" customFormat="1">
      <c r="A151" s="172">
        <v>3</v>
      </c>
      <c r="B151" s="1178" t="s">
        <v>1363</v>
      </c>
      <c r="C151" s="1178"/>
      <c r="D151" s="1178"/>
      <c r="E151" s="1200"/>
      <c r="F151" s="1200"/>
      <c r="G151" s="1177"/>
      <c r="H151" s="1177"/>
      <c r="I151" s="103"/>
      <c r="J151" s="103"/>
      <c r="K151" s="103"/>
      <c r="L151" s="103"/>
      <c r="M151" s="103"/>
      <c r="N151" s="103"/>
    </row>
    <row r="152" spans="1:14" s="875" customFormat="1">
      <c r="A152" s="439"/>
      <c r="B152" s="103"/>
      <c r="C152" s="103"/>
      <c r="D152" s="103"/>
      <c r="E152" s="103"/>
      <c r="F152" s="103"/>
      <c r="G152" s="103"/>
      <c r="H152" s="103"/>
      <c r="I152" s="103"/>
      <c r="J152" s="103"/>
      <c r="K152" s="103"/>
    </row>
    <row r="153" spans="1:14" s="875" customFormat="1" ht="33.75" customHeight="1">
      <c r="A153" s="882" t="s">
        <v>1364</v>
      </c>
      <c r="B153" s="1179" t="s">
        <v>1365</v>
      </c>
      <c r="C153" s="1179"/>
      <c r="D153" s="1179"/>
      <c r="E153" s="1179"/>
      <c r="F153" s="1179"/>
      <c r="G153" s="1179"/>
      <c r="H153" s="1179"/>
      <c r="I153" s="909"/>
      <c r="J153" s="909"/>
      <c r="K153" s="909"/>
    </row>
    <row r="154" spans="1:14" s="875" customFormat="1" ht="33.75" customHeight="1">
      <c r="A154" s="882" t="s">
        <v>1366</v>
      </c>
      <c r="B154" s="1179" t="s">
        <v>1390</v>
      </c>
      <c r="C154" s="1179"/>
      <c r="D154" s="1179"/>
      <c r="E154" s="1179"/>
      <c r="F154" s="1179"/>
      <c r="G154" s="1179"/>
      <c r="H154" s="1179"/>
      <c r="I154" s="909"/>
      <c r="J154" s="909"/>
      <c r="K154" s="909"/>
    </row>
    <row r="155" spans="1:14" s="875" customFormat="1" ht="30" customHeight="1">
      <c r="A155" s="882" t="s">
        <v>1367</v>
      </c>
      <c r="B155" s="1156" t="s">
        <v>1368</v>
      </c>
      <c r="C155" s="1156"/>
      <c r="D155" s="1156"/>
      <c r="E155" s="1156"/>
      <c r="F155" s="1156"/>
      <c r="G155" s="1156"/>
      <c r="H155" s="1156"/>
      <c r="I155" s="910"/>
      <c r="J155" s="910"/>
      <c r="K155" s="910"/>
    </row>
    <row r="157" spans="1:14" s="875" customFormat="1">
      <c r="A157" s="103" t="s">
        <v>1335</v>
      </c>
      <c r="B157" s="104" t="s">
        <v>138</v>
      </c>
      <c r="C157" s="103"/>
      <c r="D157" s="103"/>
      <c r="E157" s="103"/>
      <c r="F157" s="103"/>
      <c r="G157" s="103"/>
      <c r="H157" s="103"/>
      <c r="I157" s="103"/>
      <c r="J157" s="103"/>
      <c r="K157" s="103"/>
    </row>
    <row r="158" spans="1:14" s="875" customFormat="1" ht="51.75" customHeight="1">
      <c r="A158" s="103"/>
      <c r="B158" s="1179" t="s">
        <v>1369</v>
      </c>
      <c r="C158" s="1179"/>
      <c r="D158" s="1179"/>
      <c r="E158" s="1179"/>
      <c r="F158" s="1179"/>
      <c r="G158" s="1179"/>
      <c r="H158" s="1179"/>
      <c r="I158" s="909"/>
      <c r="J158" s="909"/>
      <c r="K158" s="909"/>
    </row>
    <row r="159" spans="1:14" s="875" customFormat="1">
      <c r="A159" s="103"/>
      <c r="B159" s="1175" t="s">
        <v>1454</v>
      </c>
      <c r="C159" s="1175"/>
      <c r="D159" s="1175"/>
      <c r="E159" s="1175"/>
      <c r="F159" s="1175"/>
      <c r="G159" s="1175"/>
      <c r="H159" s="1175"/>
      <c r="I159" s="103"/>
      <c r="J159" s="103"/>
      <c r="K159" s="103"/>
    </row>
    <row r="160" spans="1:14" s="875" customFormat="1" ht="47.25" customHeight="1">
      <c r="A160" s="103"/>
      <c r="B160" s="1154" t="s">
        <v>139</v>
      </c>
      <c r="C160" s="1171" t="s">
        <v>140</v>
      </c>
      <c r="D160" s="1172"/>
      <c r="E160" s="865" t="s">
        <v>21</v>
      </c>
      <c r="F160" s="865" t="s">
        <v>1370</v>
      </c>
      <c r="G160" s="865" t="s">
        <v>110</v>
      </c>
      <c r="H160" s="865" t="s">
        <v>273</v>
      </c>
      <c r="I160" s="103"/>
      <c r="J160" s="103"/>
      <c r="K160" s="103"/>
      <c r="L160" s="103"/>
    </row>
    <row r="161" spans="1:12" s="875" customFormat="1" ht="15.75" customHeight="1">
      <c r="A161" s="103"/>
      <c r="B161" s="1155"/>
      <c r="C161" s="1173"/>
      <c r="D161" s="1174"/>
      <c r="E161" s="866" t="s">
        <v>99</v>
      </c>
      <c r="F161" s="1148" t="s">
        <v>100</v>
      </c>
      <c r="G161" s="1149"/>
      <c r="H161" s="1149"/>
      <c r="I161" s="103"/>
      <c r="J161" s="103"/>
      <c r="K161" s="103"/>
      <c r="L161" s="103"/>
    </row>
    <row r="162" spans="1:12" s="875" customFormat="1">
      <c r="A162" s="103"/>
      <c r="B162" s="1163" t="s">
        <v>141</v>
      </c>
      <c r="C162" s="1161">
        <v>5.0000000000000001E-3</v>
      </c>
      <c r="D162" s="1162"/>
      <c r="E162" s="896"/>
      <c r="F162" s="896"/>
      <c r="G162" s="896"/>
      <c r="H162" s="896"/>
      <c r="I162" s="103"/>
      <c r="J162" s="103"/>
      <c r="K162" s="103"/>
      <c r="L162" s="103"/>
    </row>
    <row r="163" spans="1:12" s="875" customFormat="1">
      <c r="A163" s="103"/>
      <c r="B163" s="1164"/>
      <c r="C163" s="1161">
        <v>-5.0000000000000001E-3</v>
      </c>
      <c r="D163" s="1162"/>
      <c r="E163" s="896"/>
      <c r="F163" s="896"/>
      <c r="G163" s="896"/>
      <c r="H163" s="896"/>
      <c r="I163" s="103"/>
      <c r="J163" s="103"/>
      <c r="K163" s="103"/>
      <c r="L163" s="103"/>
    </row>
    <row r="164" spans="1:12" s="875" customFormat="1">
      <c r="A164" s="103"/>
      <c r="B164" s="1165" t="s">
        <v>142</v>
      </c>
      <c r="C164" s="1161">
        <v>5.0000000000000001E-3</v>
      </c>
      <c r="D164" s="1162"/>
      <c r="E164" s="896"/>
      <c r="F164" s="896"/>
      <c r="G164" s="896"/>
      <c r="H164" s="896"/>
      <c r="I164" s="103"/>
      <c r="J164" s="103"/>
      <c r="K164" s="103"/>
      <c r="L164" s="103"/>
    </row>
    <row r="165" spans="1:12" s="875" customFormat="1">
      <c r="A165" s="103"/>
      <c r="B165" s="1166"/>
      <c r="C165" s="1161">
        <v>-5.0000000000000001E-3</v>
      </c>
      <c r="D165" s="1162"/>
      <c r="E165" s="896"/>
      <c r="F165" s="896"/>
      <c r="G165" s="896"/>
      <c r="H165" s="896"/>
      <c r="I165" s="103"/>
      <c r="J165" s="103"/>
      <c r="K165" s="103"/>
      <c r="L165" s="103"/>
    </row>
    <row r="166" spans="1:12" s="875" customFormat="1">
      <c r="A166" s="103"/>
      <c r="B166" s="1167" t="s">
        <v>1363</v>
      </c>
      <c r="C166" s="1161">
        <v>5.0000000000000001E-3</v>
      </c>
      <c r="D166" s="1162"/>
      <c r="E166" s="896"/>
      <c r="F166" s="896"/>
      <c r="G166" s="896"/>
      <c r="H166" s="896"/>
      <c r="I166" s="103"/>
      <c r="J166" s="103"/>
      <c r="K166" s="103"/>
      <c r="L166" s="103"/>
    </row>
    <row r="167" spans="1:12" s="875" customFormat="1">
      <c r="A167" s="103"/>
      <c r="B167" s="1167"/>
      <c r="C167" s="1161">
        <v>-5.0000000000000001E-3</v>
      </c>
      <c r="D167" s="1162"/>
      <c r="E167" s="896"/>
      <c r="F167" s="896"/>
      <c r="G167" s="896"/>
      <c r="H167" s="896"/>
      <c r="I167" s="103"/>
      <c r="J167" s="103"/>
      <c r="K167" s="103"/>
      <c r="L167" s="103"/>
    </row>
    <row r="168" spans="1:12" s="875" customFormat="1">
      <c r="A168" s="103"/>
      <c r="B168" s="911"/>
      <c r="C168" s="867"/>
      <c r="D168" s="29"/>
      <c r="E168" s="868"/>
      <c r="F168" s="29"/>
      <c r="G168" s="29"/>
      <c r="H168" s="103"/>
      <c r="I168" s="103"/>
      <c r="J168" s="103"/>
      <c r="K168" s="103"/>
    </row>
    <row r="169" spans="1:12" s="875" customFormat="1" ht="15.75" customHeight="1">
      <c r="A169" s="103"/>
      <c r="B169" s="1176" t="s">
        <v>1431</v>
      </c>
      <c r="C169" s="1176"/>
      <c r="D169" s="1176"/>
      <c r="E169" s="1176"/>
      <c r="F169" s="1176"/>
      <c r="G169" s="1176"/>
      <c r="H169" s="1176"/>
      <c r="I169" s="103"/>
      <c r="J169" s="103"/>
      <c r="K169" s="103"/>
    </row>
    <row r="170" spans="1:12" s="875" customFormat="1" ht="47.25" customHeight="1">
      <c r="A170" s="103"/>
      <c r="B170" s="1154" t="s">
        <v>139</v>
      </c>
      <c r="C170" s="1171" t="s">
        <v>140</v>
      </c>
      <c r="D170" s="1172"/>
      <c r="E170" s="865" t="s">
        <v>21</v>
      </c>
      <c r="F170" s="865" t="s">
        <v>1370</v>
      </c>
      <c r="G170" s="865" t="s">
        <v>110</v>
      </c>
      <c r="H170" s="865" t="s">
        <v>273</v>
      </c>
      <c r="I170" s="103"/>
      <c r="J170" s="103"/>
      <c r="K170" s="103"/>
      <c r="L170" s="103"/>
    </row>
    <row r="171" spans="1:12" s="875" customFormat="1">
      <c r="A171" s="103"/>
      <c r="B171" s="1155"/>
      <c r="C171" s="1173"/>
      <c r="D171" s="1174"/>
      <c r="E171" s="866" t="s">
        <v>99</v>
      </c>
      <c r="F171" s="1148" t="s">
        <v>100</v>
      </c>
      <c r="G171" s="1149"/>
      <c r="H171" s="1149"/>
      <c r="I171" s="103"/>
      <c r="J171" s="103"/>
      <c r="K171" s="103"/>
      <c r="L171" s="103"/>
    </row>
    <row r="172" spans="1:12" s="875" customFormat="1">
      <c r="A172" s="103"/>
      <c r="B172" s="1163" t="s">
        <v>141</v>
      </c>
      <c r="C172" s="1161">
        <v>5.0000000000000001E-3</v>
      </c>
      <c r="D172" s="1162"/>
      <c r="E172" s="896"/>
      <c r="F172" s="896"/>
      <c r="G172" s="896"/>
      <c r="H172" s="896"/>
      <c r="I172" s="103"/>
      <c r="J172" s="103"/>
      <c r="K172" s="103"/>
      <c r="L172" s="103"/>
    </row>
    <row r="173" spans="1:12" s="875" customFormat="1">
      <c r="A173" s="103"/>
      <c r="B173" s="1164"/>
      <c r="C173" s="1161">
        <v>-5.0000000000000001E-3</v>
      </c>
      <c r="D173" s="1162"/>
      <c r="E173" s="896"/>
      <c r="F173" s="896"/>
      <c r="G173" s="896"/>
      <c r="H173" s="896"/>
      <c r="I173" s="103"/>
      <c r="J173" s="103"/>
      <c r="K173" s="103"/>
      <c r="L173" s="103"/>
    </row>
    <row r="174" spans="1:12" s="875" customFormat="1">
      <c r="A174" s="103"/>
      <c r="B174" s="1165" t="s">
        <v>142</v>
      </c>
      <c r="C174" s="1161">
        <v>5.0000000000000001E-3</v>
      </c>
      <c r="D174" s="1162"/>
      <c r="E174" s="896"/>
      <c r="F174" s="896"/>
      <c r="G174" s="896"/>
      <c r="H174" s="896"/>
      <c r="I174" s="103"/>
      <c r="J174" s="103"/>
      <c r="K174" s="103"/>
      <c r="L174" s="103"/>
    </row>
    <row r="175" spans="1:12" s="875" customFormat="1">
      <c r="A175" s="103"/>
      <c r="B175" s="1166"/>
      <c r="C175" s="1161">
        <v>-5.0000000000000001E-3</v>
      </c>
      <c r="D175" s="1162"/>
      <c r="E175" s="896"/>
      <c r="F175" s="896"/>
      <c r="G175" s="896"/>
      <c r="H175" s="896"/>
      <c r="I175" s="103"/>
      <c r="J175" s="103"/>
      <c r="K175" s="103"/>
      <c r="L175" s="103"/>
    </row>
    <row r="176" spans="1:12" s="875" customFormat="1">
      <c r="A176" s="103"/>
      <c r="B176" s="1167" t="s">
        <v>1363</v>
      </c>
      <c r="C176" s="1161">
        <v>5.0000000000000001E-3</v>
      </c>
      <c r="D176" s="1162"/>
      <c r="E176" s="896"/>
      <c r="F176" s="896"/>
      <c r="G176" s="896"/>
      <c r="H176" s="896"/>
      <c r="I176" s="103"/>
      <c r="J176" s="103"/>
      <c r="K176" s="103"/>
      <c r="L176" s="103"/>
    </row>
    <row r="177" spans="1:12" s="875" customFormat="1">
      <c r="A177" s="103"/>
      <c r="B177" s="1167"/>
      <c r="C177" s="1161">
        <v>-5.0000000000000001E-3</v>
      </c>
      <c r="D177" s="1162"/>
      <c r="E177" s="896"/>
      <c r="F177" s="896"/>
      <c r="G177" s="896"/>
      <c r="H177" s="896"/>
      <c r="I177" s="103"/>
      <c r="J177" s="103"/>
      <c r="K177" s="103"/>
      <c r="L177" s="103"/>
    </row>
    <row r="178" spans="1:12" s="875" customFormat="1">
      <c r="A178" s="103"/>
      <c r="B178" s="911"/>
      <c r="C178" s="867"/>
      <c r="D178" s="29"/>
      <c r="E178" s="868"/>
      <c r="F178" s="29"/>
      <c r="G178" s="29"/>
      <c r="H178" s="103"/>
      <c r="I178" s="103"/>
      <c r="J178" s="103"/>
      <c r="K178" s="103"/>
    </row>
    <row r="179" spans="1:12" s="875" customFormat="1" ht="34.5" customHeight="1">
      <c r="A179" s="103"/>
      <c r="B179" s="1169" t="s">
        <v>1391</v>
      </c>
      <c r="C179" s="1169"/>
      <c r="D179" s="1169"/>
      <c r="E179" s="1169"/>
      <c r="F179" s="1169"/>
      <c r="G179" s="1169"/>
      <c r="H179" s="1169"/>
      <c r="I179" s="911"/>
      <c r="J179" s="911"/>
      <c r="K179" s="911"/>
    </row>
    <row r="180" spans="1:12" s="875" customFormat="1" ht="36" customHeight="1">
      <c r="A180" s="103"/>
      <c r="B180" s="1169" t="s">
        <v>1371</v>
      </c>
      <c r="C180" s="1169"/>
      <c r="D180" s="1169"/>
      <c r="E180" s="1169"/>
      <c r="F180" s="1169"/>
      <c r="G180" s="1169"/>
      <c r="H180" s="1169"/>
      <c r="I180" s="103"/>
      <c r="J180" s="103"/>
      <c r="K180" s="103"/>
    </row>
    <row r="181" spans="1:12" s="875" customFormat="1">
      <c r="A181" s="103"/>
      <c r="B181" s="911"/>
      <c r="C181" s="867"/>
      <c r="D181" s="29"/>
      <c r="E181" s="868"/>
      <c r="F181" s="29"/>
      <c r="G181" s="29"/>
      <c r="H181" s="103"/>
      <c r="I181" s="103"/>
      <c r="J181" s="103"/>
      <c r="K181" s="103"/>
    </row>
    <row r="182" spans="1:12" s="875" customFormat="1">
      <c r="A182" s="103" t="s">
        <v>1372</v>
      </c>
      <c r="B182" s="104" t="s">
        <v>1373</v>
      </c>
      <c r="C182" s="103"/>
      <c r="D182" s="103"/>
      <c r="E182" s="103"/>
      <c r="F182" s="103"/>
      <c r="G182" s="103"/>
      <c r="H182" s="103"/>
      <c r="I182" s="103"/>
      <c r="J182" s="103"/>
      <c r="K182" s="103"/>
    </row>
    <row r="183" spans="1:12" s="875" customFormat="1" ht="30.75" customHeight="1">
      <c r="A183" s="103"/>
      <c r="B183" s="1158" t="s">
        <v>1374</v>
      </c>
      <c r="C183" s="1158"/>
      <c r="D183" s="1158"/>
      <c r="E183" s="1158"/>
      <c r="F183" s="1158"/>
      <c r="G183" s="1158"/>
      <c r="H183" s="1158"/>
      <c r="I183" s="103"/>
      <c r="J183" s="103"/>
      <c r="K183" s="103"/>
    </row>
    <row r="184" spans="1:12" ht="31.5" customHeight="1">
      <c r="A184" s="912">
        <v>1</v>
      </c>
      <c r="B184" s="1158" t="s">
        <v>1393</v>
      </c>
      <c r="C184" s="1158"/>
      <c r="D184" s="1158"/>
      <c r="E184" s="1158"/>
      <c r="F184" s="1158"/>
      <c r="G184" s="1158"/>
      <c r="H184" s="1158"/>
    </row>
    <row r="186" spans="1:12" ht="28.5" customHeight="1">
      <c r="A186" s="912">
        <v>2</v>
      </c>
      <c r="B186" s="1168" t="s">
        <v>1386</v>
      </c>
      <c r="C186" s="1168"/>
      <c r="D186" s="1168"/>
      <c r="E186" s="1168"/>
      <c r="F186" s="1168"/>
      <c r="G186" s="1168"/>
      <c r="H186" s="1168"/>
    </row>
    <row r="188" spans="1:12">
      <c r="A188" s="103">
        <v>3</v>
      </c>
      <c r="B188" s="1157" t="s">
        <v>1394</v>
      </c>
      <c r="C188" s="1157"/>
      <c r="D188" s="1157"/>
      <c r="E188" s="1157"/>
      <c r="F188" s="1157"/>
      <c r="G188" s="1157"/>
      <c r="H188" s="1157"/>
    </row>
    <row r="190" spans="1:12" ht="27" customHeight="1">
      <c r="A190" s="912">
        <v>4</v>
      </c>
      <c r="B190" s="1158" t="s">
        <v>1387</v>
      </c>
      <c r="C190" s="1158"/>
      <c r="D190" s="1158"/>
      <c r="E190" s="1158"/>
      <c r="F190" s="1158"/>
      <c r="G190" s="1158"/>
      <c r="H190" s="1158"/>
    </row>
    <row r="192" spans="1:12" ht="30" customHeight="1">
      <c r="A192" s="912">
        <v>5</v>
      </c>
      <c r="B192" s="1168" t="s">
        <v>1388</v>
      </c>
      <c r="C192" s="1168"/>
      <c r="D192" s="1168"/>
      <c r="E192" s="1168"/>
      <c r="F192" s="1168"/>
      <c r="G192" s="1168"/>
      <c r="H192" s="1168"/>
    </row>
    <row r="194" spans="1:53">
      <c r="A194" s="103" t="s">
        <v>35</v>
      </c>
      <c r="B194" s="1151" t="s">
        <v>1375</v>
      </c>
      <c r="C194" s="1151"/>
      <c r="D194" s="1151"/>
      <c r="E194" s="1151"/>
      <c r="F194" s="1151"/>
      <c r="G194" s="870"/>
      <c r="H194" s="870" t="s">
        <v>412</v>
      </c>
    </row>
    <row r="195" spans="1:53">
      <c r="B195" s="869"/>
      <c r="C195" s="1159" t="s">
        <v>1454</v>
      </c>
      <c r="D195" s="1160"/>
      <c r="E195" s="1160"/>
      <c r="F195" s="1160"/>
      <c r="G195" s="1160"/>
      <c r="H195" s="1160"/>
    </row>
    <row r="196" spans="1:53">
      <c r="B196" s="1154" t="s">
        <v>154</v>
      </c>
      <c r="C196" s="865" t="s">
        <v>21</v>
      </c>
      <c r="D196" s="865" t="s">
        <v>1370</v>
      </c>
      <c r="E196" s="1146" t="s">
        <v>110</v>
      </c>
      <c r="F196" s="1146"/>
      <c r="G196" s="1146" t="s">
        <v>273</v>
      </c>
      <c r="H196" s="1146"/>
      <c r="L196" s="103"/>
      <c r="M196" s="103"/>
      <c r="AZ196" s="875"/>
      <c r="BA196" s="875"/>
    </row>
    <row r="197" spans="1:53" ht="15.75" customHeight="1">
      <c r="B197" s="1155"/>
      <c r="C197" s="927" t="s">
        <v>99</v>
      </c>
      <c r="D197" s="1148" t="s">
        <v>100</v>
      </c>
      <c r="E197" s="1149"/>
      <c r="F197" s="1149"/>
      <c r="G197" s="1149"/>
      <c r="H197" s="1150"/>
      <c r="L197" s="103"/>
      <c r="M197" s="103"/>
      <c r="AZ197" s="875"/>
      <c r="BA197" s="875"/>
    </row>
    <row r="198" spans="1:53">
      <c r="B198" s="928" t="s">
        <v>1376</v>
      </c>
      <c r="C198" s="896"/>
      <c r="D198" s="896"/>
      <c r="E198" s="1145"/>
      <c r="F198" s="1145"/>
      <c r="G198" s="1145"/>
      <c r="H198" s="1145"/>
      <c r="L198" s="103"/>
      <c r="M198" s="103"/>
      <c r="AZ198" s="875"/>
      <c r="BA198" s="875"/>
    </row>
    <row r="199" spans="1:53">
      <c r="B199" s="928" t="s">
        <v>1377</v>
      </c>
      <c r="C199" s="896"/>
      <c r="D199" s="896"/>
      <c r="E199" s="1145"/>
      <c r="F199" s="1145"/>
      <c r="G199" s="1145"/>
      <c r="H199" s="1145"/>
      <c r="L199" s="103"/>
      <c r="M199" s="103"/>
      <c r="AZ199" s="875"/>
      <c r="BA199" s="875"/>
    </row>
    <row r="200" spans="1:53">
      <c r="B200" s="928" t="s">
        <v>1378</v>
      </c>
      <c r="C200" s="896"/>
      <c r="D200" s="896"/>
      <c r="E200" s="1145"/>
      <c r="F200" s="1145"/>
      <c r="G200" s="1145"/>
      <c r="H200" s="1145"/>
      <c r="L200" s="103"/>
      <c r="M200" s="103"/>
      <c r="AZ200" s="875"/>
      <c r="BA200" s="875"/>
    </row>
    <row r="201" spans="1:53">
      <c r="B201" s="928" t="s">
        <v>1379</v>
      </c>
      <c r="C201" s="896"/>
      <c r="D201" s="896"/>
      <c r="E201" s="1145"/>
      <c r="F201" s="1145"/>
      <c r="G201" s="1145"/>
      <c r="H201" s="1145"/>
      <c r="L201" s="103"/>
      <c r="M201" s="103"/>
      <c r="AZ201" s="875"/>
      <c r="BA201" s="875"/>
    </row>
    <row r="202" spans="1:53">
      <c r="B202" s="928" t="s">
        <v>1380</v>
      </c>
      <c r="C202" s="896"/>
      <c r="D202" s="896"/>
      <c r="E202" s="1145"/>
      <c r="F202" s="1145"/>
      <c r="G202" s="1145"/>
      <c r="H202" s="1145"/>
      <c r="L202" s="103"/>
      <c r="M202" s="103"/>
      <c r="AZ202" s="875"/>
      <c r="BA202" s="875"/>
    </row>
    <row r="203" spans="1:53">
      <c r="B203" s="928" t="s">
        <v>1381</v>
      </c>
      <c r="C203" s="896"/>
      <c r="D203" s="896"/>
      <c r="E203" s="1145"/>
      <c r="F203" s="1145"/>
      <c r="G203" s="1145"/>
      <c r="H203" s="1145"/>
      <c r="L203" s="103"/>
      <c r="M203" s="103"/>
      <c r="AZ203" s="875"/>
      <c r="BA203" s="875"/>
    </row>
    <row r="205" spans="1:53">
      <c r="B205" s="1151" t="s">
        <v>1375</v>
      </c>
      <c r="C205" s="1151"/>
      <c r="D205" s="1151"/>
      <c r="E205" s="1151"/>
      <c r="F205" s="1151"/>
      <c r="H205" s="870" t="s">
        <v>412</v>
      </c>
    </row>
    <row r="206" spans="1:53">
      <c r="B206" s="869"/>
      <c r="C206" s="1152" t="s">
        <v>1431</v>
      </c>
      <c r="D206" s="1153"/>
      <c r="E206" s="1153"/>
      <c r="F206" s="1153"/>
      <c r="G206" s="1153"/>
      <c r="H206" s="1153"/>
    </row>
    <row r="207" spans="1:53">
      <c r="B207" s="1146" t="s">
        <v>154</v>
      </c>
      <c r="C207" s="865" t="s">
        <v>21</v>
      </c>
      <c r="D207" s="865" t="s">
        <v>1370</v>
      </c>
      <c r="E207" s="1146" t="s">
        <v>110</v>
      </c>
      <c r="F207" s="1146"/>
      <c r="G207" s="1146" t="s">
        <v>273</v>
      </c>
      <c r="H207" s="1146"/>
      <c r="L207" s="103"/>
      <c r="AZ207" s="875"/>
    </row>
    <row r="208" spans="1:53">
      <c r="B208" s="1146"/>
      <c r="C208" s="927" t="s">
        <v>99</v>
      </c>
      <c r="D208" s="1147" t="s">
        <v>100</v>
      </c>
      <c r="E208" s="1147"/>
      <c r="F208" s="1147"/>
      <c r="G208" s="1147"/>
      <c r="H208" s="1147"/>
      <c r="L208" s="103"/>
      <c r="AZ208" s="875"/>
    </row>
    <row r="209" spans="2:52">
      <c r="B209" s="871" t="s">
        <v>1376</v>
      </c>
      <c r="C209" s="896"/>
      <c r="D209" s="896"/>
      <c r="E209" s="1145"/>
      <c r="F209" s="1145"/>
      <c r="G209" s="1145"/>
      <c r="H209" s="1145"/>
      <c r="L209" s="103"/>
      <c r="AZ209" s="875"/>
    </row>
    <row r="210" spans="2:52">
      <c r="B210" s="871" t="s">
        <v>1377</v>
      </c>
      <c r="C210" s="896"/>
      <c r="D210" s="896"/>
      <c r="E210" s="1145"/>
      <c r="F210" s="1145"/>
      <c r="G210" s="1145"/>
      <c r="H210" s="1145"/>
      <c r="L210" s="103"/>
      <c r="AZ210" s="875"/>
    </row>
    <row r="211" spans="2:52">
      <c r="B211" s="871" t="s">
        <v>1378</v>
      </c>
      <c r="C211" s="896"/>
      <c r="D211" s="896"/>
      <c r="E211" s="1145"/>
      <c r="F211" s="1145"/>
      <c r="G211" s="1145"/>
      <c r="H211" s="1145"/>
      <c r="L211" s="103"/>
      <c r="AZ211" s="875"/>
    </row>
    <row r="212" spans="2:52">
      <c r="B212" s="871" t="s">
        <v>1379</v>
      </c>
      <c r="C212" s="896"/>
      <c r="D212" s="896"/>
      <c r="E212" s="1145"/>
      <c r="F212" s="1145"/>
      <c r="G212" s="1145"/>
      <c r="H212" s="1145"/>
      <c r="L212" s="103"/>
      <c r="AZ212" s="875"/>
    </row>
    <row r="213" spans="2:52">
      <c r="B213" s="871" t="s">
        <v>1380</v>
      </c>
      <c r="C213" s="896"/>
      <c r="D213" s="896"/>
      <c r="E213" s="1145"/>
      <c r="F213" s="1145"/>
      <c r="G213" s="1145"/>
      <c r="H213" s="1145"/>
      <c r="L213" s="103"/>
      <c r="AZ213" s="875"/>
    </row>
    <row r="214" spans="2:52">
      <c r="B214" s="871" t="s">
        <v>1381</v>
      </c>
      <c r="C214" s="896"/>
      <c r="D214" s="896"/>
      <c r="E214" s="1145"/>
      <c r="F214" s="1145"/>
      <c r="G214" s="1145"/>
      <c r="H214" s="1145"/>
      <c r="L214" s="103"/>
      <c r="AZ214" s="875"/>
    </row>
  </sheetData>
  <mergeCells count="199">
    <mergeCell ref="B60:H60"/>
    <mergeCell ref="G51:H51"/>
    <mergeCell ref="G52:H52"/>
    <mergeCell ref="B46:D46"/>
    <mergeCell ref="B47:D47"/>
    <mergeCell ref="E150:F150"/>
    <mergeCell ref="E151:F151"/>
    <mergeCell ref="B124:F124"/>
    <mergeCell ref="B144:H144"/>
    <mergeCell ref="B148:D148"/>
    <mergeCell ref="G148:H148"/>
    <mergeCell ref="E148:F148"/>
    <mergeCell ref="B6:H6"/>
    <mergeCell ref="B10:H10"/>
    <mergeCell ref="B13:H13"/>
    <mergeCell ref="B14:E14"/>
    <mergeCell ref="C24:D24"/>
    <mergeCell ref="E24:F24"/>
    <mergeCell ref="G24:H24"/>
    <mergeCell ref="B22:H22"/>
    <mergeCell ref="G17:H17"/>
    <mergeCell ref="G18:H18"/>
    <mergeCell ref="G19:H19"/>
    <mergeCell ref="G20:H20"/>
    <mergeCell ref="G49:H49"/>
    <mergeCell ref="G50:H50"/>
    <mergeCell ref="B61:H61"/>
    <mergeCell ref="B15:H15"/>
    <mergeCell ref="B44:H44"/>
    <mergeCell ref="C125:D125"/>
    <mergeCell ref="E125:F125"/>
    <mergeCell ref="G125:H125"/>
    <mergeCell ref="B143:H143"/>
    <mergeCell ref="B91:H91"/>
    <mergeCell ref="C101:D101"/>
    <mergeCell ref="E101:F101"/>
    <mergeCell ref="G101:H101"/>
    <mergeCell ref="B92:H92"/>
    <mergeCell ref="B95:D95"/>
    <mergeCell ref="B96:D96"/>
    <mergeCell ref="B97:D97"/>
    <mergeCell ref="E95:F95"/>
    <mergeCell ref="E96:F96"/>
    <mergeCell ref="E97:F97"/>
    <mergeCell ref="B51:D51"/>
    <mergeCell ref="B52:D52"/>
    <mergeCell ref="B53:D53"/>
    <mergeCell ref="E53:F53"/>
    <mergeCell ref="E54:F54"/>
    <mergeCell ref="B17:D17"/>
    <mergeCell ref="B18:D18"/>
    <mergeCell ref="B19:D19"/>
    <mergeCell ref="B20:D20"/>
    <mergeCell ref="E46:F46"/>
    <mergeCell ref="E47:F47"/>
    <mergeCell ref="E48:F48"/>
    <mergeCell ref="E51:F51"/>
    <mergeCell ref="E52:F52"/>
    <mergeCell ref="E17:F17"/>
    <mergeCell ref="G46:H46"/>
    <mergeCell ref="G47:H47"/>
    <mergeCell ref="G48:H48"/>
    <mergeCell ref="B48:D48"/>
    <mergeCell ref="E18:F18"/>
    <mergeCell ref="E19:F19"/>
    <mergeCell ref="E20:F20"/>
    <mergeCell ref="B49:D49"/>
    <mergeCell ref="B50:D50"/>
    <mergeCell ref="E49:F49"/>
    <mergeCell ref="E50:F50"/>
    <mergeCell ref="G65:H65"/>
    <mergeCell ref="G66:H66"/>
    <mergeCell ref="G67:H67"/>
    <mergeCell ref="G53:H53"/>
    <mergeCell ref="G54:H54"/>
    <mergeCell ref="G68:H68"/>
    <mergeCell ref="B54:D54"/>
    <mergeCell ref="B55:D55"/>
    <mergeCell ref="B56:D56"/>
    <mergeCell ref="B57:D57"/>
    <mergeCell ref="E65:F65"/>
    <mergeCell ref="B65:D65"/>
    <mergeCell ref="E57:F57"/>
    <mergeCell ref="G57:H57"/>
    <mergeCell ref="G55:H55"/>
    <mergeCell ref="G56:H56"/>
    <mergeCell ref="B63:H63"/>
    <mergeCell ref="B66:D66"/>
    <mergeCell ref="B67:D67"/>
    <mergeCell ref="B68:D68"/>
    <mergeCell ref="E66:F66"/>
    <mergeCell ref="E67:F67"/>
    <mergeCell ref="E68:F68"/>
    <mergeCell ref="E55:F55"/>
    <mergeCell ref="E56:F56"/>
    <mergeCell ref="C71:D71"/>
    <mergeCell ref="E71:F71"/>
    <mergeCell ref="G71:H71"/>
    <mergeCell ref="E119:F119"/>
    <mergeCell ref="E120:F120"/>
    <mergeCell ref="E121:F121"/>
    <mergeCell ref="E122:F122"/>
    <mergeCell ref="B100:F100"/>
    <mergeCell ref="B118:E118"/>
    <mergeCell ref="B119:D119"/>
    <mergeCell ref="G119:H119"/>
    <mergeCell ref="B98:D98"/>
    <mergeCell ref="E98:F98"/>
    <mergeCell ref="G95:H95"/>
    <mergeCell ref="G96:H96"/>
    <mergeCell ref="G97:H97"/>
    <mergeCell ref="G98:H98"/>
    <mergeCell ref="G120:H120"/>
    <mergeCell ref="G121:H121"/>
    <mergeCell ref="G122:H122"/>
    <mergeCell ref="B120:D120"/>
    <mergeCell ref="B121:D121"/>
    <mergeCell ref="B122:D122"/>
    <mergeCell ref="E149:F149"/>
    <mergeCell ref="C170:D171"/>
    <mergeCell ref="C165:D165"/>
    <mergeCell ref="C166:D166"/>
    <mergeCell ref="C167:D167"/>
    <mergeCell ref="B159:H159"/>
    <mergeCell ref="B169:H169"/>
    <mergeCell ref="G149:H149"/>
    <mergeCell ref="G150:H150"/>
    <mergeCell ref="G151:H151"/>
    <mergeCell ref="C160:D161"/>
    <mergeCell ref="B149:D149"/>
    <mergeCell ref="B150:D150"/>
    <mergeCell ref="B151:D151"/>
    <mergeCell ref="B162:B163"/>
    <mergeCell ref="B164:B165"/>
    <mergeCell ref="B166:B167"/>
    <mergeCell ref="B170:B171"/>
    <mergeCell ref="F171:H171"/>
    <mergeCell ref="C162:D162"/>
    <mergeCell ref="C163:D163"/>
    <mergeCell ref="C164:D164"/>
    <mergeCell ref="B153:H153"/>
    <mergeCell ref="B154:H154"/>
    <mergeCell ref="B155:H155"/>
    <mergeCell ref="B188:H188"/>
    <mergeCell ref="B190:H190"/>
    <mergeCell ref="B194:F194"/>
    <mergeCell ref="C195:H195"/>
    <mergeCell ref="C172:D172"/>
    <mergeCell ref="C173:D173"/>
    <mergeCell ref="C174:D174"/>
    <mergeCell ref="C175:D175"/>
    <mergeCell ref="C176:D176"/>
    <mergeCell ref="B172:B173"/>
    <mergeCell ref="B174:B175"/>
    <mergeCell ref="B176:B177"/>
    <mergeCell ref="B184:H184"/>
    <mergeCell ref="B186:H186"/>
    <mergeCell ref="B192:H192"/>
    <mergeCell ref="C177:D177"/>
    <mergeCell ref="B179:H179"/>
    <mergeCell ref="B180:H180"/>
    <mergeCell ref="B183:H183"/>
    <mergeCell ref="B160:B161"/>
    <mergeCell ref="F161:H161"/>
    <mergeCell ref="B158:H158"/>
    <mergeCell ref="G202:H202"/>
    <mergeCell ref="G203:H203"/>
    <mergeCell ref="D197:H197"/>
    <mergeCell ref="B205:F205"/>
    <mergeCell ref="C206:H206"/>
    <mergeCell ref="E207:F207"/>
    <mergeCell ref="G196:H196"/>
    <mergeCell ref="G198:H198"/>
    <mergeCell ref="G199:H199"/>
    <mergeCell ref="G200:H200"/>
    <mergeCell ref="G201:H201"/>
    <mergeCell ref="E196:F196"/>
    <mergeCell ref="E198:F198"/>
    <mergeCell ref="E199:F199"/>
    <mergeCell ref="E200:F200"/>
    <mergeCell ref="E201:F201"/>
    <mergeCell ref="E202:F202"/>
    <mergeCell ref="E203:F203"/>
    <mergeCell ref="B196:B197"/>
    <mergeCell ref="B207:B208"/>
    <mergeCell ref="E214:F214"/>
    <mergeCell ref="G207:H207"/>
    <mergeCell ref="G209:H209"/>
    <mergeCell ref="G210:H210"/>
    <mergeCell ref="G211:H211"/>
    <mergeCell ref="G212:H212"/>
    <mergeCell ref="G213:H213"/>
    <mergeCell ref="G214:H214"/>
    <mergeCell ref="D208:H208"/>
    <mergeCell ref="E209:F209"/>
    <mergeCell ref="E210:F210"/>
    <mergeCell ref="E211:F211"/>
    <mergeCell ref="E212:F212"/>
    <mergeCell ref="E213:F213"/>
  </mergeCells>
  <pageMargins left="0.54" right="0.23622047244094499" top="0.23622047244094499" bottom="0.23622047244094499" header="0" footer="3.9370078740157501E-2"/>
  <pageSetup paperSize="9" scale="91" fitToHeight="7" orientation="portrait" r:id="rId1"/>
  <rowBreaks count="1" manualBreakCount="1">
    <brk id="167" max="7"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59"/>
  <sheetViews>
    <sheetView showGridLines="0" view="pageBreakPreview" zoomScaleSheetLayoutView="100" workbookViewId="0">
      <selection activeCell="G106" sqref="G106:J106"/>
    </sheetView>
  </sheetViews>
  <sheetFormatPr defaultRowHeight="15"/>
  <cols>
    <col min="1" max="1" width="7" style="863" customWidth="1"/>
    <col min="2" max="3" width="15.42578125" style="863" customWidth="1"/>
    <col min="4" max="4" width="21.85546875" style="863" customWidth="1"/>
    <col min="5" max="8" width="20" style="863" customWidth="1"/>
    <col min="9" max="9" width="15.7109375" style="863" customWidth="1"/>
    <col min="10" max="10" width="15.5703125" style="863" customWidth="1"/>
    <col min="11" max="16384" width="9.140625" style="863"/>
  </cols>
  <sheetData>
    <row r="1" spans="1:33" ht="15.75">
      <c r="A1" s="946" t="str">
        <f>'Disclosure 42-45'!A1</f>
        <v>STC of India Limited</v>
      </c>
      <c r="B1" s="946"/>
      <c r="C1" s="946"/>
      <c r="D1" s="946"/>
      <c r="E1" s="946"/>
      <c r="F1" s="946"/>
      <c r="G1" s="946"/>
      <c r="H1" s="946"/>
      <c r="I1" s="946"/>
      <c r="J1" s="946"/>
    </row>
    <row r="2" spans="1:33" ht="15.75">
      <c r="A2" s="946" t="str">
        <f>'Disclosure 42-45'!A2</f>
        <v xml:space="preserve">Branch/Division :  </v>
      </c>
      <c r="B2" s="946"/>
      <c r="C2" s="946"/>
      <c r="D2" s="946"/>
      <c r="E2" s="946"/>
      <c r="F2" s="946"/>
      <c r="G2" s="946"/>
      <c r="H2" s="946"/>
      <c r="I2" s="946"/>
      <c r="J2" s="946"/>
    </row>
    <row r="3" spans="1:33" ht="15.75">
      <c r="A3" s="946" t="str">
        <f>'Disclosure 42-45'!A3</f>
        <v>Notes to Accounts for the year ended March 31, 2023</v>
      </c>
      <c r="B3" s="946"/>
      <c r="C3" s="946"/>
      <c r="D3" s="946"/>
      <c r="E3" s="946"/>
      <c r="F3" s="946"/>
      <c r="G3" s="946"/>
      <c r="H3" s="946"/>
      <c r="I3" s="946"/>
      <c r="J3" s="946"/>
    </row>
    <row r="4" spans="1:33" ht="15.75">
      <c r="A4" s="946"/>
      <c r="B4" s="946"/>
      <c r="C4" s="946"/>
      <c r="D4" s="946"/>
      <c r="E4" s="946"/>
      <c r="F4" s="946"/>
      <c r="G4" s="946"/>
      <c r="H4" s="946"/>
      <c r="I4" s="946"/>
      <c r="J4" s="946"/>
    </row>
    <row r="5" spans="1:33" s="799" customFormat="1" ht="15.75" customHeight="1">
      <c r="A5" s="1134" t="s">
        <v>1235</v>
      </c>
      <c r="B5" s="1134"/>
      <c r="C5" s="1134"/>
      <c r="D5" s="1134"/>
      <c r="E5" s="1134"/>
      <c r="F5" s="1134"/>
      <c r="G5" s="1134"/>
      <c r="H5" s="1134"/>
      <c r="I5" s="1134"/>
      <c r="J5" s="1134"/>
      <c r="K5" s="28"/>
      <c r="L5" s="28"/>
      <c r="M5" s="28"/>
      <c r="N5" s="28"/>
      <c r="O5" s="28"/>
      <c r="Q5" s="28"/>
      <c r="R5" s="28"/>
      <c r="S5" s="28"/>
      <c r="T5" s="28"/>
      <c r="U5" s="28"/>
      <c r="V5" s="28"/>
      <c r="W5" s="28"/>
      <c r="X5" s="28"/>
      <c r="Y5" s="28"/>
      <c r="Z5" s="28"/>
      <c r="AA5" s="28"/>
      <c r="AB5" s="28"/>
      <c r="AC5" s="28"/>
      <c r="AD5" s="28"/>
      <c r="AE5" s="28"/>
      <c r="AF5" s="28"/>
      <c r="AG5" s="28"/>
    </row>
    <row r="6" spans="1:33" s="799" customFormat="1" ht="15.75">
      <c r="A6" s="946" t="s">
        <v>1236</v>
      </c>
      <c r="B6" s="946"/>
      <c r="C6" s="946"/>
      <c r="D6" s="946"/>
      <c r="E6" s="946"/>
      <c r="F6" s="946"/>
      <c r="G6" s="946"/>
      <c r="H6" s="946"/>
      <c r="I6" s="946"/>
      <c r="J6" s="946"/>
      <c r="K6" s="28"/>
      <c r="L6" s="28"/>
      <c r="M6" s="28"/>
      <c r="N6" s="28"/>
      <c r="O6" s="28"/>
      <c r="Q6" s="28"/>
      <c r="R6" s="28"/>
      <c r="S6" s="28"/>
      <c r="T6" s="28"/>
      <c r="U6" s="28"/>
      <c r="V6" s="28"/>
      <c r="W6" s="28"/>
      <c r="X6" s="28"/>
      <c r="Y6" s="28"/>
      <c r="Z6" s="28"/>
      <c r="AA6" s="28"/>
      <c r="AB6" s="28"/>
      <c r="AC6" s="28"/>
      <c r="AD6" s="28"/>
      <c r="AE6" s="28"/>
      <c r="AF6" s="28"/>
      <c r="AG6" s="28"/>
    </row>
    <row r="7" spans="1:33" s="799" customFormat="1" ht="15.75" customHeight="1">
      <c r="A7" s="1033" t="s">
        <v>405</v>
      </c>
      <c r="B7" s="1034"/>
      <c r="C7" s="1034"/>
      <c r="D7" s="1034"/>
      <c r="E7" s="1034"/>
      <c r="F7" s="1035"/>
      <c r="G7" s="1033" t="s">
        <v>406</v>
      </c>
      <c r="H7" s="1035"/>
      <c r="I7" s="1033" t="s">
        <v>1258</v>
      </c>
      <c r="J7" s="1035"/>
      <c r="K7" s="28"/>
      <c r="L7" s="28"/>
      <c r="M7" s="28"/>
      <c r="N7" s="28"/>
      <c r="O7" s="28"/>
      <c r="Q7" s="28"/>
      <c r="R7" s="28"/>
      <c r="S7" s="28"/>
      <c r="T7" s="28"/>
      <c r="U7" s="28"/>
      <c r="V7" s="28"/>
      <c r="W7" s="28"/>
      <c r="X7" s="28"/>
      <c r="Y7" s="28"/>
      <c r="Z7" s="28"/>
      <c r="AA7" s="28"/>
      <c r="AB7" s="28"/>
      <c r="AC7" s="28"/>
      <c r="AD7" s="28"/>
      <c r="AE7" s="28"/>
      <c r="AF7" s="28"/>
      <c r="AG7" s="28"/>
    </row>
    <row r="8" spans="1:33" s="799" customFormat="1" ht="15.75" customHeight="1">
      <c r="A8" s="1246" t="s">
        <v>1248</v>
      </c>
      <c r="B8" s="1247"/>
      <c r="C8" s="1247"/>
      <c r="D8" s="1247"/>
      <c r="E8" s="1247"/>
      <c r="F8" s="1248"/>
      <c r="G8" s="1249"/>
      <c r="H8" s="1251"/>
      <c r="I8" s="1233"/>
      <c r="J8" s="1234"/>
      <c r="K8" s="28"/>
      <c r="L8" s="28"/>
      <c r="M8" s="28"/>
      <c r="N8" s="28"/>
      <c r="O8" s="28"/>
      <c r="Q8" s="28"/>
      <c r="R8" s="28"/>
      <c r="S8" s="28"/>
      <c r="T8" s="28"/>
      <c r="U8" s="28"/>
      <c r="V8" s="28"/>
      <c r="W8" s="28"/>
      <c r="X8" s="28"/>
      <c r="Y8" s="28"/>
      <c r="Z8" s="28"/>
      <c r="AA8" s="28"/>
      <c r="AB8" s="28"/>
      <c r="AC8" s="28"/>
      <c r="AD8" s="28"/>
      <c r="AE8" s="28"/>
      <c r="AF8" s="28"/>
      <c r="AG8" s="28"/>
    </row>
    <row r="9" spans="1:33" s="799" customFormat="1" ht="15.75">
      <c r="A9" s="1249"/>
      <c r="B9" s="1250"/>
      <c r="C9" s="1250"/>
      <c r="D9" s="1250"/>
      <c r="E9" s="1250"/>
      <c r="F9" s="1251"/>
      <c r="G9" s="1249"/>
      <c r="H9" s="1251"/>
      <c r="I9" s="1233"/>
      <c r="J9" s="1234"/>
      <c r="K9" s="28"/>
      <c r="L9" s="28"/>
      <c r="M9" s="28"/>
      <c r="N9" s="28"/>
      <c r="O9" s="28"/>
      <c r="Q9" s="28"/>
      <c r="R9" s="28"/>
      <c r="S9" s="28"/>
      <c r="T9" s="28"/>
      <c r="U9" s="28"/>
      <c r="V9" s="28"/>
      <c r="W9" s="28"/>
      <c r="X9" s="28"/>
      <c r="Y9" s="28"/>
      <c r="Z9" s="28"/>
      <c r="AA9" s="28"/>
      <c r="AB9" s="28"/>
      <c r="AC9" s="28"/>
      <c r="AD9" s="28"/>
      <c r="AE9" s="28"/>
      <c r="AF9" s="28"/>
      <c r="AG9" s="28"/>
    </row>
    <row r="10" spans="1:33" s="799" customFormat="1" ht="15.75" customHeight="1">
      <c r="A10" s="1246" t="s">
        <v>1249</v>
      </c>
      <c r="B10" s="1247"/>
      <c r="C10" s="1247"/>
      <c r="D10" s="1247"/>
      <c r="E10" s="1247"/>
      <c r="F10" s="1248"/>
      <c r="G10" s="1249"/>
      <c r="H10" s="1251"/>
      <c r="I10" s="1233"/>
      <c r="J10" s="1234"/>
      <c r="K10" s="28"/>
      <c r="L10" s="28"/>
      <c r="M10" s="28"/>
      <c r="N10" s="28"/>
      <c r="O10" s="28"/>
      <c r="Q10" s="28"/>
      <c r="R10" s="28"/>
      <c r="S10" s="28"/>
      <c r="T10" s="28"/>
      <c r="U10" s="28"/>
      <c r="V10" s="28"/>
      <c r="W10" s="28"/>
      <c r="X10" s="28"/>
      <c r="Y10" s="28"/>
      <c r="Z10" s="28"/>
      <c r="AA10" s="28"/>
      <c r="AB10" s="28"/>
      <c r="AC10" s="28"/>
      <c r="AD10" s="28"/>
      <c r="AE10" s="28"/>
      <c r="AF10" s="28"/>
      <c r="AG10" s="28"/>
    </row>
    <row r="11" spans="1:33" s="799" customFormat="1" ht="15.75">
      <c r="A11" s="1249"/>
      <c r="B11" s="1250"/>
      <c r="C11" s="1250"/>
      <c r="D11" s="1250"/>
      <c r="E11" s="1250"/>
      <c r="F11" s="1251"/>
      <c r="G11" s="1249"/>
      <c r="H11" s="1251"/>
      <c r="I11" s="1233"/>
      <c r="J11" s="1234"/>
      <c r="K11" s="28"/>
      <c r="L11" s="28"/>
      <c r="M11" s="28"/>
      <c r="N11" s="28"/>
      <c r="O11" s="28"/>
      <c r="Q11" s="28"/>
      <c r="R11" s="28"/>
      <c r="S11" s="28"/>
      <c r="T11" s="28"/>
      <c r="U11" s="28"/>
      <c r="V11" s="28"/>
      <c r="W11" s="28"/>
      <c r="X11" s="28"/>
      <c r="Y11" s="28"/>
      <c r="Z11" s="28"/>
      <c r="AA11" s="28"/>
      <c r="AB11" s="28"/>
      <c r="AC11" s="28"/>
      <c r="AD11" s="28"/>
      <c r="AE11" s="28"/>
      <c r="AF11" s="28"/>
      <c r="AG11" s="28"/>
    </row>
    <row r="12" spans="1:33" s="799" customFormat="1" ht="15.75" customHeight="1">
      <c r="A12" s="1246" t="s">
        <v>1250</v>
      </c>
      <c r="B12" s="1247"/>
      <c r="C12" s="1247"/>
      <c r="D12" s="1247"/>
      <c r="E12" s="1247"/>
      <c r="F12" s="1248"/>
      <c r="G12" s="1249"/>
      <c r="H12" s="1251"/>
      <c r="I12" s="1233"/>
      <c r="J12" s="1234"/>
      <c r="K12" s="28"/>
      <c r="L12" s="28"/>
      <c r="M12" s="28"/>
      <c r="N12" s="28"/>
      <c r="O12" s="28"/>
      <c r="Q12" s="28"/>
      <c r="R12" s="28"/>
      <c r="S12" s="28"/>
      <c r="T12" s="28"/>
      <c r="U12" s="28"/>
      <c r="V12" s="28"/>
      <c r="W12" s="28"/>
      <c r="X12" s="28"/>
      <c r="Y12" s="28"/>
      <c r="Z12" s="28"/>
      <c r="AA12" s="28"/>
      <c r="AB12" s="28"/>
      <c r="AC12" s="28"/>
      <c r="AD12" s="28"/>
      <c r="AE12" s="28"/>
      <c r="AF12" s="28"/>
      <c r="AG12" s="28"/>
    </row>
    <row r="13" spans="1:33" s="799" customFormat="1" ht="15.75">
      <c r="A13" s="1249"/>
      <c r="B13" s="1250"/>
      <c r="C13" s="1250"/>
      <c r="D13" s="1250"/>
      <c r="E13" s="1250"/>
      <c r="F13" s="1251"/>
      <c r="G13" s="1249"/>
      <c r="H13" s="1251"/>
      <c r="I13" s="1233"/>
      <c r="J13" s="1234"/>
      <c r="K13" s="28"/>
      <c r="L13" s="28"/>
      <c r="M13" s="28"/>
      <c r="N13" s="28"/>
      <c r="O13" s="28"/>
      <c r="Q13" s="28"/>
      <c r="R13" s="28"/>
      <c r="S13" s="28"/>
      <c r="T13" s="28"/>
      <c r="U13" s="28"/>
      <c r="V13" s="28"/>
      <c r="W13" s="28"/>
      <c r="X13" s="28"/>
      <c r="Y13" s="28"/>
      <c r="Z13" s="28"/>
      <c r="AA13" s="28"/>
      <c r="AB13" s="28"/>
      <c r="AC13" s="28"/>
      <c r="AD13" s="28"/>
      <c r="AE13" s="28"/>
      <c r="AF13" s="28"/>
      <c r="AG13" s="28"/>
    </row>
    <row r="14" spans="1:33" s="799" customFormat="1" ht="15.75" customHeight="1">
      <c r="A14" s="1246" t="s">
        <v>1251</v>
      </c>
      <c r="B14" s="1247"/>
      <c r="C14" s="1247"/>
      <c r="D14" s="1247"/>
      <c r="E14" s="1247"/>
      <c r="F14" s="1248"/>
      <c r="G14" s="1249"/>
      <c r="H14" s="1251"/>
      <c r="I14" s="1233"/>
      <c r="J14" s="1234"/>
      <c r="K14" s="28"/>
      <c r="L14" s="28"/>
      <c r="M14" s="28"/>
      <c r="N14" s="28"/>
      <c r="O14" s="28"/>
      <c r="Q14" s="28"/>
      <c r="R14" s="28"/>
      <c r="S14" s="28"/>
      <c r="T14" s="28"/>
      <c r="U14" s="28"/>
      <c r="V14" s="28"/>
      <c r="W14" s="28"/>
      <c r="X14" s="28"/>
      <c r="Y14" s="28"/>
      <c r="Z14" s="28"/>
      <c r="AA14" s="28"/>
      <c r="AB14" s="28"/>
      <c r="AC14" s="28"/>
      <c r="AD14" s="28"/>
      <c r="AE14" s="28"/>
      <c r="AF14" s="28"/>
      <c r="AG14" s="28"/>
    </row>
    <row r="15" spans="1:33" s="799" customFormat="1" ht="15.75">
      <c r="A15" s="1249"/>
      <c r="B15" s="1250"/>
      <c r="C15" s="1250"/>
      <c r="D15" s="1250"/>
      <c r="E15" s="1250"/>
      <c r="F15" s="1251"/>
      <c r="G15" s="1249"/>
      <c r="H15" s="1251"/>
      <c r="I15" s="1233"/>
      <c r="J15" s="1234"/>
      <c r="K15" s="28"/>
      <c r="L15" s="28"/>
      <c r="M15" s="28"/>
      <c r="N15" s="28"/>
      <c r="O15" s="28"/>
      <c r="Q15" s="28"/>
      <c r="R15" s="28"/>
      <c r="S15" s="28"/>
      <c r="T15" s="28"/>
      <c r="U15" s="28"/>
      <c r="V15" s="28"/>
      <c r="W15" s="28"/>
      <c r="X15" s="28"/>
      <c r="Y15" s="28"/>
      <c r="Z15" s="28"/>
      <c r="AA15" s="28"/>
      <c r="AB15" s="28"/>
      <c r="AC15" s="28"/>
      <c r="AD15" s="28"/>
      <c r="AE15" s="28"/>
      <c r="AF15" s="28"/>
      <c r="AG15" s="28"/>
    </row>
    <row r="16" spans="1:33" s="799" customFormat="1" ht="15.75">
      <c r="A16" s="1249"/>
      <c r="B16" s="1250"/>
      <c r="C16" s="1250"/>
      <c r="D16" s="1250"/>
      <c r="E16" s="1250"/>
      <c r="F16" s="1251"/>
      <c r="G16" s="1249"/>
      <c r="H16" s="1251"/>
      <c r="I16" s="1233"/>
      <c r="J16" s="1234"/>
      <c r="K16" s="28"/>
      <c r="L16" s="28"/>
      <c r="M16" s="28"/>
      <c r="N16" s="28"/>
      <c r="O16" s="28"/>
      <c r="Q16" s="28"/>
      <c r="R16" s="28"/>
      <c r="S16" s="28"/>
      <c r="T16" s="28"/>
      <c r="U16" s="28"/>
      <c r="V16" s="28"/>
      <c r="W16" s="28"/>
      <c r="X16" s="28"/>
      <c r="Y16" s="28"/>
      <c r="Z16" s="28"/>
      <c r="AA16" s="28"/>
      <c r="AB16" s="28"/>
      <c r="AC16" s="28"/>
      <c r="AD16" s="28"/>
      <c r="AE16" s="28"/>
      <c r="AF16" s="28"/>
      <c r="AG16" s="28"/>
    </row>
    <row r="17" spans="1:33" s="799" customFormat="1" ht="15.75" customHeight="1">
      <c r="A17" s="1246" t="s">
        <v>1252</v>
      </c>
      <c r="B17" s="1247"/>
      <c r="C17" s="1247"/>
      <c r="D17" s="1247"/>
      <c r="E17" s="1247"/>
      <c r="F17" s="1248"/>
      <c r="G17" s="1249"/>
      <c r="H17" s="1251"/>
      <c r="I17" s="1233"/>
      <c r="J17" s="1234"/>
      <c r="K17" s="28"/>
      <c r="L17" s="28"/>
      <c r="M17" s="28"/>
      <c r="N17" s="28"/>
      <c r="O17" s="28"/>
      <c r="Q17" s="28"/>
      <c r="R17" s="28"/>
      <c r="S17" s="28"/>
      <c r="T17" s="28"/>
      <c r="U17" s="28"/>
      <c r="V17" s="28"/>
      <c r="W17" s="28"/>
      <c r="X17" s="28"/>
      <c r="Y17" s="28"/>
      <c r="Z17" s="28"/>
      <c r="AA17" s="28"/>
      <c r="AB17" s="28"/>
      <c r="AC17" s="28"/>
      <c r="AD17" s="28"/>
      <c r="AE17" s="28"/>
      <c r="AF17" s="28"/>
      <c r="AG17" s="28"/>
    </row>
    <row r="18" spans="1:33" s="799" customFormat="1" ht="15.75">
      <c r="A18" s="1249"/>
      <c r="B18" s="1250"/>
      <c r="C18" s="1250"/>
      <c r="D18" s="1250"/>
      <c r="E18" s="1250"/>
      <c r="F18" s="1251"/>
      <c r="G18" s="1249"/>
      <c r="H18" s="1251"/>
      <c r="I18" s="1233"/>
      <c r="J18" s="1234"/>
      <c r="K18" s="28"/>
      <c r="L18" s="28"/>
      <c r="M18" s="28"/>
      <c r="N18" s="28"/>
      <c r="O18" s="28"/>
      <c r="Q18" s="28"/>
      <c r="R18" s="28"/>
      <c r="S18" s="28"/>
      <c r="T18" s="28"/>
      <c r="U18" s="28"/>
      <c r="V18" s="28"/>
      <c r="W18" s="28"/>
      <c r="X18" s="28"/>
      <c r="Y18" s="28"/>
      <c r="Z18" s="28"/>
      <c r="AA18" s="28"/>
      <c r="AB18" s="28"/>
      <c r="AC18" s="28"/>
      <c r="AD18" s="28"/>
      <c r="AE18" s="28"/>
      <c r="AF18" s="28"/>
      <c r="AG18" s="28"/>
    </row>
    <row r="19" spans="1:33" s="799" customFormat="1" ht="15.75" customHeight="1">
      <c r="A19" s="1246" t="s">
        <v>1257</v>
      </c>
      <c r="B19" s="1247"/>
      <c r="C19" s="1247"/>
      <c r="D19" s="1247"/>
      <c r="E19" s="1247"/>
      <c r="F19" s="1248"/>
      <c r="G19" s="1249"/>
      <c r="H19" s="1251"/>
      <c r="I19" s="1233"/>
      <c r="J19" s="1234"/>
      <c r="K19" s="28"/>
      <c r="L19" s="28"/>
      <c r="M19" s="28"/>
      <c r="N19" s="28"/>
      <c r="O19" s="28"/>
      <c r="Q19" s="28"/>
      <c r="R19" s="28"/>
      <c r="S19" s="28"/>
      <c r="T19" s="28"/>
      <c r="U19" s="28"/>
      <c r="V19" s="28"/>
      <c r="W19" s="28"/>
      <c r="X19" s="28"/>
      <c r="Y19" s="28"/>
      <c r="Z19" s="28"/>
      <c r="AA19" s="28"/>
      <c r="AB19" s="28"/>
      <c r="AC19" s="28"/>
      <c r="AD19" s="28"/>
      <c r="AE19" s="28"/>
      <c r="AF19" s="28"/>
      <c r="AG19" s="28"/>
    </row>
    <row r="20" spans="1:33" s="799" customFormat="1" ht="15.75">
      <c r="A20" s="1249"/>
      <c r="B20" s="1250"/>
      <c r="C20" s="1250"/>
      <c r="D20" s="1250"/>
      <c r="E20" s="1250"/>
      <c r="F20" s="1251"/>
      <c r="G20" s="1249"/>
      <c r="H20" s="1251"/>
      <c r="I20" s="1233"/>
      <c r="J20" s="1234"/>
      <c r="K20" s="28"/>
      <c r="L20" s="28"/>
      <c r="M20" s="28"/>
      <c r="N20" s="28"/>
      <c r="O20" s="28"/>
      <c r="Q20" s="28"/>
      <c r="R20" s="28"/>
      <c r="S20" s="28"/>
      <c r="T20" s="28"/>
      <c r="U20" s="28"/>
      <c r="V20" s="28"/>
      <c r="W20" s="28"/>
      <c r="X20" s="28"/>
      <c r="Y20" s="28"/>
      <c r="Z20" s="28"/>
      <c r="AA20" s="28"/>
      <c r="AB20" s="28"/>
      <c r="AC20" s="28"/>
      <c r="AD20" s="28"/>
      <c r="AE20" s="28"/>
      <c r="AF20" s="28"/>
      <c r="AG20" s="28"/>
    </row>
    <row r="21" spans="1:33" s="799" customFormat="1" ht="15.75">
      <c r="J21" s="28"/>
      <c r="K21" s="28"/>
      <c r="L21" s="28"/>
      <c r="M21" s="28"/>
      <c r="N21" s="28"/>
      <c r="O21" s="28"/>
      <c r="Q21" s="28"/>
      <c r="R21" s="28"/>
      <c r="S21" s="28"/>
      <c r="T21" s="28"/>
      <c r="U21" s="28"/>
      <c r="V21" s="28"/>
      <c r="W21" s="28"/>
      <c r="X21" s="28"/>
      <c r="Y21" s="28"/>
      <c r="Z21" s="28"/>
      <c r="AA21" s="28"/>
      <c r="AB21" s="28"/>
      <c r="AC21" s="28"/>
      <c r="AD21" s="28"/>
      <c r="AE21" s="28"/>
      <c r="AF21" s="28"/>
      <c r="AG21" s="28"/>
    </row>
    <row r="22" spans="1:33" s="799" customFormat="1" ht="15.75" customHeight="1">
      <c r="A22" s="1257" t="s">
        <v>1266</v>
      </c>
      <c r="B22" s="1257"/>
      <c r="C22" s="1257"/>
      <c r="D22" s="1257"/>
      <c r="E22" s="1257"/>
      <c r="F22" s="1257"/>
      <c r="G22" s="1257"/>
      <c r="H22" s="1257"/>
      <c r="I22" s="1257"/>
      <c r="J22" s="1257"/>
      <c r="K22" s="28"/>
      <c r="L22" s="28"/>
      <c r="M22" s="28"/>
      <c r="N22" s="28"/>
      <c r="O22" s="28"/>
      <c r="Q22" s="28"/>
      <c r="R22" s="28"/>
      <c r="S22" s="28"/>
      <c r="T22" s="28"/>
      <c r="U22" s="28"/>
      <c r="V22" s="28"/>
      <c r="W22" s="28"/>
      <c r="X22" s="28"/>
      <c r="Y22" s="28"/>
      <c r="Z22" s="28"/>
      <c r="AA22" s="28"/>
      <c r="AB22" s="28"/>
      <c r="AC22" s="28"/>
      <c r="AD22" s="28"/>
      <c r="AE22" s="28"/>
      <c r="AF22" s="28"/>
      <c r="AG22" s="28"/>
    </row>
    <row r="23" spans="1:33" s="799" customFormat="1" ht="15.75" customHeight="1">
      <c r="A23" s="850"/>
      <c r="B23" s="850"/>
      <c r="C23" s="850"/>
      <c r="D23" s="850"/>
      <c r="E23" s="850"/>
      <c r="F23" s="850"/>
      <c r="G23" s="850"/>
      <c r="H23" s="850"/>
      <c r="I23" s="850"/>
      <c r="J23" s="850"/>
      <c r="K23" s="28"/>
      <c r="L23" s="28"/>
      <c r="M23" s="28"/>
      <c r="N23" s="28"/>
      <c r="O23" s="28"/>
      <c r="Q23" s="28"/>
      <c r="R23" s="28"/>
      <c r="S23" s="28"/>
      <c r="T23" s="28"/>
      <c r="U23" s="28"/>
      <c r="V23" s="28"/>
      <c r="W23" s="28"/>
      <c r="X23" s="28"/>
      <c r="Y23" s="28"/>
      <c r="Z23" s="28"/>
      <c r="AA23" s="28"/>
      <c r="AB23" s="28"/>
      <c r="AC23" s="28"/>
      <c r="AD23" s="28"/>
      <c r="AE23" s="28"/>
      <c r="AF23" s="28"/>
      <c r="AG23" s="28"/>
    </row>
    <row r="24" spans="1:33" s="799" customFormat="1" ht="15.75" customHeight="1">
      <c r="A24" s="1118" t="s">
        <v>1253</v>
      </c>
      <c r="B24" s="1118"/>
      <c r="C24" s="1118"/>
      <c r="D24" s="1118"/>
      <c r="E24" s="1118"/>
      <c r="F24" s="1118"/>
      <c r="G24" s="1255" t="s">
        <v>1254</v>
      </c>
      <c r="H24" s="1256"/>
      <c r="I24" s="1118" t="s">
        <v>1255</v>
      </c>
      <c r="J24" s="1118"/>
      <c r="K24" s="28"/>
      <c r="L24" s="28"/>
      <c r="M24" s="28"/>
      <c r="N24" s="28"/>
      <c r="O24" s="28"/>
      <c r="Q24" s="28"/>
      <c r="R24" s="28"/>
      <c r="S24" s="28"/>
      <c r="T24" s="28"/>
      <c r="U24" s="28"/>
      <c r="V24" s="28"/>
      <c r="W24" s="28"/>
      <c r="X24" s="28"/>
      <c r="Y24" s="28"/>
      <c r="Z24" s="28"/>
      <c r="AA24" s="28"/>
      <c r="AB24" s="28"/>
      <c r="AC24" s="28"/>
      <c r="AD24" s="28"/>
      <c r="AE24" s="28"/>
      <c r="AF24" s="28"/>
      <c r="AG24" s="28"/>
    </row>
    <row r="25" spans="1:33" s="799" customFormat="1" ht="15.75" customHeight="1">
      <c r="A25" s="1254" t="s">
        <v>0</v>
      </c>
      <c r="B25" s="1254"/>
      <c r="C25" s="1254"/>
      <c r="D25" s="1254"/>
      <c r="E25" s="1254"/>
      <c r="F25" s="1254"/>
      <c r="G25" s="851" t="s">
        <v>1445</v>
      </c>
      <c r="H25" s="851" t="s">
        <v>1426</v>
      </c>
      <c r="I25" s="851" t="s">
        <v>1445</v>
      </c>
      <c r="J25" s="851" t="s">
        <v>1426</v>
      </c>
      <c r="K25" s="28"/>
      <c r="L25" s="28"/>
      <c r="M25" s="28"/>
      <c r="N25" s="28"/>
      <c r="O25" s="28"/>
      <c r="Q25" s="28"/>
      <c r="R25" s="28"/>
      <c r="S25" s="28"/>
      <c r="T25" s="28"/>
      <c r="U25" s="28"/>
      <c r="V25" s="28"/>
      <c r="W25" s="28"/>
      <c r="X25" s="28"/>
      <c r="Y25" s="28"/>
      <c r="Z25" s="28"/>
      <c r="AA25" s="28"/>
      <c r="AB25" s="28"/>
      <c r="AC25" s="28"/>
      <c r="AD25" s="28"/>
      <c r="AE25" s="28"/>
      <c r="AF25" s="28"/>
      <c r="AG25" s="28"/>
    </row>
    <row r="26" spans="1:33" s="799" customFormat="1" ht="15.75" customHeight="1">
      <c r="A26" s="1235" t="s">
        <v>1256</v>
      </c>
      <c r="B26" s="1235"/>
      <c r="C26" s="1235"/>
      <c r="D26" s="1235"/>
      <c r="E26" s="1235"/>
      <c r="F26" s="1235"/>
      <c r="G26" s="849"/>
      <c r="H26" s="849"/>
      <c r="I26" s="848"/>
      <c r="J26" s="848"/>
      <c r="K26" s="28"/>
      <c r="L26" s="28"/>
      <c r="M26" s="28"/>
      <c r="N26" s="28"/>
      <c r="O26" s="28"/>
      <c r="Q26" s="28"/>
      <c r="R26" s="28"/>
      <c r="S26" s="28"/>
      <c r="T26" s="28"/>
      <c r="U26" s="28"/>
      <c r="V26" s="28"/>
      <c r="W26" s="28"/>
      <c r="X26" s="28"/>
      <c r="Y26" s="28"/>
      <c r="Z26" s="28"/>
      <c r="AA26" s="28"/>
      <c r="AB26" s="28"/>
      <c r="AC26" s="28"/>
      <c r="AD26" s="28"/>
      <c r="AE26" s="28"/>
      <c r="AF26" s="28"/>
      <c r="AG26" s="28"/>
    </row>
    <row r="27" spans="1:33" s="799" customFormat="1" ht="15.75" customHeight="1">
      <c r="A27" s="1235" t="s">
        <v>806</v>
      </c>
      <c r="B27" s="1235"/>
      <c r="C27" s="1235"/>
      <c r="D27" s="1235"/>
      <c r="E27" s="1235"/>
      <c r="F27" s="1235"/>
      <c r="G27" s="849"/>
      <c r="H27" s="849"/>
      <c r="I27" s="848"/>
      <c r="J27" s="848"/>
      <c r="K27" s="28"/>
      <c r="L27" s="28"/>
      <c r="M27" s="28"/>
      <c r="N27" s="28"/>
      <c r="O27" s="28"/>
      <c r="Q27" s="28"/>
      <c r="R27" s="28"/>
      <c r="S27" s="28"/>
      <c r="T27" s="28"/>
      <c r="U27" s="28"/>
      <c r="V27" s="28"/>
      <c r="W27" s="28"/>
      <c r="X27" s="28"/>
      <c r="Y27" s="28"/>
      <c r="Z27" s="28"/>
      <c r="AA27" s="28"/>
      <c r="AB27" s="28"/>
      <c r="AC27" s="28"/>
      <c r="AD27" s="28"/>
      <c r="AE27" s="28"/>
      <c r="AF27" s="28"/>
      <c r="AG27" s="28"/>
    </row>
    <row r="28" spans="1:33" s="799" customFormat="1" ht="15.75">
      <c r="J28" s="28"/>
      <c r="K28" s="28"/>
      <c r="L28" s="28"/>
      <c r="M28" s="28"/>
      <c r="N28" s="28"/>
      <c r="O28" s="28"/>
      <c r="Q28" s="28"/>
      <c r="R28" s="28"/>
      <c r="S28" s="28"/>
      <c r="T28" s="28"/>
      <c r="U28" s="28"/>
      <c r="V28" s="28"/>
      <c r="W28" s="28"/>
      <c r="X28" s="28"/>
      <c r="Y28" s="28"/>
      <c r="Z28" s="28"/>
      <c r="AA28" s="28"/>
      <c r="AB28" s="28"/>
      <c r="AC28" s="28"/>
      <c r="AD28" s="28"/>
      <c r="AE28" s="28"/>
      <c r="AF28" s="28"/>
      <c r="AG28" s="28"/>
    </row>
    <row r="29" spans="1:33" s="799" customFormat="1" ht="15.75">
      <c r="A29" s="796" t="s">
        <v>1260</v>
      </c>
      <c r="J29" s="748" t="s">
        <v>412</v>
      </c>
      <c r="K29" s="28"/>
      <c r="L29" s="28"/>
      <c r="M29" s="28"/>
      <c r="N29" s="28"/>
      <c r="O29" s="28"/>
      <c r="Q29" s="28"/>
      <c r="R29" s="28"/>
      <c r="S29" s="28"/>
      <c r="T29" s="28"/>
      <c r="U29" s="28"/>
      <c r="V29" s="28"/>
      <c r="W29" s="28"/>
      <c r="X29" s="28"/>
      <c r="Y29" s="28"/>
      <c r="Z29" s="28"/>
      <c r="AA29" s="28"/>
      <c r="AB29" s="28"/>
      <c r="AC29" s="28"/>
      <c r="AD29" s="28"/>
      <c r="AE29" s="28"/>
      <c r="AF29" s="28"/>
      <c r="AG29" s="28"/>
    </row>
    <row r="30" spans="1:33" s="799" customFormat="1" ht="31.5" customHeight="1">
      <c r="A30" s="1252" t="s">
        <v>0</v>
      </c>
      <c r="B30" s="1253"/>
      <c r="C30" s="1253"/>
      <c r="D30" s="1253"/>
      <c r="E30" s="1253"/>
      <c r="F30" s="1253"/>
      <c r="G30" s="1033" t="s">
        <v>1439</v>
      </c>
      <c r="H30" s="1035"/>
      <c r="I30" s="1033" t="s">
        <v>1403</v>
      </c>
      <c r="J30" s="1035"/>
      <c r="K30" s="28"/>
      <c r="L30" s="28"/>
      <c r="M30" s="28"/>
      <c r="N30" s="28"/>
      <c r="O30" s="28"/>
      <c r="Q30" s="28"/>
      <c r="R30" s="28"/>
      <c r="S30" s="28"/>
      <c r="T30" s="28"/>
      <c r="U30" s="28"/>
      <c r="V30" s="28"/>
      <c r="W30" s="28"/>
      <c r="X30" s="28"/>
      <c r="Y30" s="28"/>
      <c r="Z30" s="28"/>
      <c r="AA30" s="28"/>
      <c r="AB30" s="28"/>
      <c r="AC30" s="28"/>
      <c r="AD30" s="28"/>
      <c r="AE30" s="28"/>
      <c r="AF30" s="28"/>
      <c r="AG30" s="28"/>
    </row>
    <row r="31" spans="1:33" s="799" customFormat="1" ht="15.75" customHeight="1">
      <c r="A31" s="1209" t="s">
        <v>1259</v>
      </c>
      <c r="B31" s="1209"/>
      <c r="C31" s="1209"/>
      <c r="D31" s="1209"/>
      <c r="E31" s="1209"/>
      <c r="F31" s="1209"/>
      <c r="G31" s="1036"/>
      <c r="H31" s="968"/>
      <c r="I31" s="1027"/>
      <c r="J31" s="1040"/>
      <c r="K31" s="28"/>
      <c r="L31" s="28"/>
      <c r="M31" s="28"/>
      <c r="N31" s="28"/>
      <c r="O31" s="28"/>
      <c r="Q31" s="28"/>
      <c r="R31" s="28"/>
      <c r="S31" s="28"/>
      <c r="T31" s="28"/>
      <c r="U31" s="28"/>
      <c r="V31" s="28"/>
      <c r="W31" s="28"/>
      <c r="X31" s="28"/>
      <c r="Y31" s="28"/>
      <c r="Z31" s="28"/>
      <c r="AA31" s="28"/>
      <c r="AB31" s="28"/>
      <c r="AC31" s="28"/>
      <c r="AD31" s="28"/>
      <c r="AE31" s="28"/>
      <c r="AF31" s="28"/>
      <c r="AG31" s="28"/>
    </row>
    <row r="32" spans="1:33" s="799" customFormat="1" ht="15.75" customHeight="1">
      <c r="A32" s="1209" t="s">
        <v>161</v>
      </c>
      <c r="B32" s="1209"/>
      <c r="C32" s="1209"/>
      <c r="D32" s="1209"/>
      <c r="E32" s="1209"/>
      <c r="F32" s="1209"/>
      <c r="G32" s="1036"/>
      <c r="H32" s="968"/>
      <c r="I32" s="1027"/>
      <c r="J32" s="1040"/>
      <c r="K32" s="28"/>
      <c r="L32" s="28"/>
      <c r="M32" s="28"/>
      <c r="N32" s="28"/>
      <c r="O32" s="28"/>
      <c r="Q32" s="28"/>
      <c r="R32" s="28"/>
      <c r="S32" s="28"/>
      <c r="T32" s="28"/>
      <c r="U32" s="28"/>
      <c r="V32" s="28"/>
      <c r="W32" s="28"/>
      <c r="X32" s="28"/>
      <c r="Y32" s="28"/>
      <c r="Z32" s="28"/>
      <c r="AA32" s="28"/>
      <c r="AB32" s="28"/>
      <c r="AC32" s="28"/>
      <c r="AD32" s="28"/>
      <c r="AE32" s="28"/>
      <c r="AF32" s="28"/>
      <c r="AG32" s="28"/>
    </row>
    <row r="33" spans="1:33" s="799" customFormat="1" ht="15.75" customHeight="1">
      <c r="A33" s="1209" t="s">
        <v>164</v>
      </c>
      <c r="B33" s="1209"/>
      <c r="C33" s="1209"/>
      <c r="D33" s="1209"/>
      <c r="E33" s="1209"/>
      <c r="F33" s="1209"/>
      <c r="G33" s="1036"/>
      <c r="H33" s="968"/>
      <c r="I33" s="1027"/>
      <c r="J33" s="1040"/>
      <c r="K33" s="28"/>
      <c r="L33" s="28"/>
      <c r="M33" s="28"/>
      <c r="N33" s="28"/>
      <c r="O33" s="28"/>
      <c r="Q33" s="28"/>
      <c r="R33" s="28"/>
      <c r="S33" s="28"/>
      <c r="T33" s="28"/>
      <c r="U33" s="28"/>
      <c r="V33" s="28"/>
      <c r="W33" s="28"/>
      <c r="X33" s="28"/>
      <c r="Y33" s="28"/>
      <c r="Z33" s="28"/>
      <c r="AA33" s="28"/>
      <c r="AB33" s="28"/>
      <c r="AC33" s="28"/>
      <c r="AD33" s="28"/>
      <c r="AE33" s="28"/>
      <c r="AF33" s="28"/>
      <c r="AG33" s="28"/>
    </row>
    <row r="34" spans="1:33" s="799" customFormat="1" ht="15.75" customHeight="1">
      <c r="A34" s="1209" t="s">
        <v>162</v>
      </c>
      <c r="B34" s="1209"/>
      <c r="C34" s="1209"/>
      <c r="D34" s="1209"/>
      <c r="E34" s="1209"/>
      <c r="F34" s="1209"/>
      <c r="G34" s="1036"/>
      <c r="H34" s="968"/>
      <c r="I34" s="1027"/>
      <c r="J34" s="1040"/>
      <c r="K34" s="28"/>
      <c r="L34" s="28"/>
      <c r="M34" s="28"/>
      <c r="N34" s="28"/>
      <c r="O34" s="28"/>
      <c r="Q34" s="28"/>
      <c r="R34" s="28"/>
      <c r="S34" s="28"/>
      <c r="T34" s="28"/>
      <c r="U34" s="28"/>
      <c r="V34" s="28"/>
      <c r="W34" s="28"/>
      <c r="X34" s="28"/>
      <c r="Y34" s="28"/>
      <c r="Z34" s="28"/>
      <c r="AA34" s="28"/>
      <c r="AB34" s="28"/>
      <c r="AC34" s="28"/>
      <c r="AD34" s="28"/>
      <c r="AE34" s="28"/>
      <c r="AF34" s="28"/>
      <c r="AG34" s="28"/>
    </row>
    <row r="35" spans="1:33" s="799" customFormat="1" ht="15.75" customHeight="1">
      <c r="A35" s="1209" t="s">
        <v>163</v>
      </c>
      <c r="B35" s="1209"/>
      <c r="C35" s="1209"/>
      <c r="D35" s="1209"/>
      <c r="E35" s="1209"/>
      <c r="F35" s="1209"/>
      <c r="G35" s="1036"/>
      <c r="H35" s="968"/>
      <c r="I35" s="1027"/>
      <c r="J35" s="1040"/>
      <c r="K35" s="28"/>
      <c r="L35" s="28"/>
      <c r="M35" s="28"/>
      <c r="N35" s="28"/>
      <c r="O35" s="28"/>
      <c r="Q35" s="28"/>
      <c r="R35" s="28"/>
      <c r="S35" s="28"/>
      <c r="T35" s="28"/>
      <c r="U35" s="28"/>
      <c r="V35" s="28"/>
      <c r="W35" s="28"/>
      <c r="X35" s="28"/>
      <c r="Y35" s="28"/>
      <c r="Z35" s="28"/>
      <c r="AA35" s="28"/>
      <c r="AB35" s="28"/>
      <c r="AC35" s="28"/>
      <c r="AD35" s="28"/>
      <c r="AE35" s="28"/>
      <c r="AF35" s="28"/>
      <c r="AG35" s="28"/>
    </row>
    <row r="36" spans="1:33" s="799" customFormat="1" ht="15.75" customHeight="1">
      <c r="A36" s="1261" t="s">
        <v>11</v>
      </c>
      <c r="B36" s="1261"/>
      <c r="C36" s="1261"/>
      <c r="D36" s="1261"/>
      <c r="E36" s="1261"/>
      <c r="F36" s="1261"/>
      <c r="G36" s="1027"/>
      <c r="H36" s="1040"/>
      <c r="I36" s="1027"/>
      <c r="J36" s="1040"/>
      <c r="K36" s="28"/>
      <c r="L36" s="28"/>
      <c r="M36" s="28"/>
      <c r="N36" s="28"/>
      <c r="O36" s="28"/>
      <c r="Q36" s="28"/>
      <c r="R36" s="28"/>
      <c r="S36" s="28"/>
      <c r="T36" s="28"/>
      <c r="U36" s="28"/>
      <c r="V36" s="28"/>
      <c r="W36" s="28"/>
      <c r="X36" s="28"/>
      <c r="Y36" s="28"/>
      <c r="Z36" s="28"/>
      <c r="AA36" s="28"/>
      <c r="AB36" s="28"/>
      <c r="AC36" s="28"/>
      <c r="AD36" s="28"/>
      <c r="AE36" s="28"/>
      <c r="AF36" s="28"/>
      <c r="AG36" s="28"/>
    </row>
    <row r="37" spans="1:33" s="856" customFormat="1" ht="15.75" customHeight="1">
      <c r="A37" s="3"/>
      <c r="B37" s="3"/>
      <c r="C37" s="3"/>
      <c r="D37" s="3"/>
      <c r="E37" s="3"/>
      <c r="F37" s="3"/>
      <c r="G37" s="3"/>
      <c r="H37" s="3"/>
      <c r="I37" s="3"/>
      <c r="J37" s="3"/>
      <c r="K37" s="28"/>
      <c r="L37" s="28"/>
      <c r="M37" s="28"/>
      <c r="N37" s="28"/>
      <c r="O37" s="28"/>
      <c r="Q37" s="28"/>
      <c r="R37" s="28"/>
      <c r="S37" s="28"/>
      <c r="T37" s="28"/>
      <c r="U37" s="28"/>
      <c r="V37" s="28"/>
      <c r="W37" s="28"/>
      <c r="X37" s="28"/>
      <c r="Y37" s="28"/>
      <c r="Z37" s="28"/>
      <c r="AA37" s="28"/>
      <c r="AB37" s="28"/>
      <c r="AC37" s="28"/>
      <c r="AD37" s="28"/>
      <c r="AE37" s="28"/>
      <c r="AF37" s="28"/>
      <c r="AG37" s="28"/>
    </row>
    <row r="38" spans="1:33" s="799" customFormat="1" ht="15.75" customHeight="1">
      <c r="A38" s="1262" t="s">
        <v>1252</v>
      </c>
      <c r="B38" s="1263"/>
      <c r="C38" s="1263"/>
      <c r="D38" s="1263"/>
      <c r="E38" s="1263"/>
      <c r="F38" s="1263"/>
      <c r="G38" s="1263"/>
      <c r="H38" s="1263"/>
      <c r="I38" s="1263"/>
      <c r="J38" s="1263"/>
      <c r="K38" s="28"/>
      <c r="L38" s="28"/>
      <c r="M38" s="28"/>
      <c r="N38" s="28"/>
      <c r="O38" s="28"/>
      <c r="Q38" s="28"/>
      <c r="R38" s="28"/>
      <c r="S38" s="28"/>
      <c r="T38" s="28"/>
      <c r="U38" s="28"/>
      <c r="V38" s="28"/>
      <c r="W38" s="28"/>
      <c r="X38" s="28"/>
      <c r="Y38" s="28"/>
      <c r="Z38" s="28"/>
      <c r="AA38" s="28"/>
      <c r="AB38" s="28"/>
      <c r="AC38" s="28"/>
      <c r="AD38" s="28"/>
      <c r="AE38" s="28"/>
      <c r="AF38" s="28"/>
      <c r="AG38" s="28"/>
    </row>
    <row r="39" spans="1:33" s="799" customFormat="1" ht="36" customHeight="1">
      <c r="A39" s="1104" t="s">
        <v>0</v>
      </c>
      <c r="B39" s="1105"/>
      <c r="C39" s="1105"/>
      <c r="D39" s="1106"/>
      <c r="E39" s="1259" t="s">
        <v>1261</v>
      </c>
      <c r="F39" s="1260"/>
      <c r="G39" s="1259" t="s">
        <v>1263</v>
      </c>
      <c r="H39" s="1260"/>
      <c r="I39" s="1258" t="s">
        <v>1262</v>
      </c>
      <c r="J39" s="1258"/>
      <c r="K39" s="28"/>
      <c r="L39" s="28"/>
      <c r="M39" s="28"/>
      <c r="N39" s="28"/>
      <c r="O39" s="28"/>
      <c r="Q39" s="28"/>
      <c r="R39" s="28"/>
      <c r="S39" s="28"/>
      <c r="T39" s="28"/>
      <c r="U39" s="28"/>
      <c r="V39" s="28"/>
      <c r="W39" s="28"/>
      <c r="X39" s="28"/>
      <c r="Y39" s="28"/>
      <c r="Z39" s="28"/>
      <c r="AA39" s="28"/>
      <c r="AB39" s="28"/>
      <c r="AC39" s="28"/>
      <c r="AD39" s="28"/>
      <c r="AE39" s="28"/>
      <c r="AF39" s="28"/>
      <c r="AG39" s="28"/>
    </row>
    <row r="40" spans="1:33" s="799" customFormat="1" ht="15.75">
      <c r="A40" s="1107"/>
      <c r="B40" s="1108"/>
      <c r="C40" s="1108"/>
      <c r="D40" s="1109"/>
      <c r="E40" s="859" t="s">
        <v>1445</v>
      </c>
      <c r="F40" s="859" t="s">
        <v>1426</v>
      </c>
      <c r="G40" s="859" t="s">
        <v>1445</v>
      </c>
      <c r="H40" s="859" t="s">
        <v>1426</v>
      </c>
      <c r="I40" s="859" t="s">
        <v>1445</v>
      </c>
      <c r="J40" s="859" t="s">
        <v>1426</v>
      </c>
      <c r="K40" s="28"/>
      <c r="L40" s="28"/>
      <c r="M40" s="28"/>
      <c r="N40" s="28"/>
      <c r="O40" s="28"/>
      <c r="Q40" s="28"/>
      <c r="R40" s="28"/>
      <c r="S40" s="28"/>
      <c r="T40" s="28"/>
      <c r="U40" s="28"/>
      <c r="V40" s="28"/>
      <c r="W40" s="28"/>
      <c r="X40" s="28"/>
      <c r="Y40" s="28"/>
      <c r="Z40" s="28"/>
      <c r="AA40" s="28"/>
      <c r="AB40" s="28"/>
      <c r="AC40" s="28"/>
      <c r="AD40" s="28"/>
      <c r="AE40" s="28"/>
      <c r="AF40" s="28"/>
      <c r="AG40" s="28"/>
    </row>
    <row r="41" spans="1:33" s="799" customFormat="1" ht="15.75">
      <c r="A41" s="1030" t="s">
        <v>1264</v>
      </c>
      <c r="B41" s="1031"/>
      <c r="C41" s="1031"/>
      <c r="D41" s="962"/>
      <c r="E41" s="846"/>
      <c r="F41" s="846"/>
      <c r="G41" s="846"/>
      <c r="H41" s="846"/>
      <c r="I41" s="846"/>
      <c r="J41" s="846"/>
      <c r="K41" s="28"/>
      <c r="L41" s="28"/>
      <c r="M41" s="28"/>
      <c r="N41" s="28"/>
      <c r="O41" s="28"/>
      <c r="Q41" s="28"/>
      <c r="R41" s="28"/>
      <c r="S41" s="28"/>
      <c r="T41" s="28"/>
      <c r="U41" s="28"/>
      <c r="V41" s="28"/>
      <c r="W41" s="28"/>
      <c r="X41" s="28"/>
      <c r="Y41" s="28"/>
      <c r="Z41" s="28"/>
      <c r="AA41" s="28"/>
      <c r="AB41" s="28"/>
      <c r="AC41" s="28"/>
      <c r="AD41" s="28"/>
      <c r="AE41" s="28"/>
      <c r="AF41" s="28"/>
      <c r="AG41" s="28"/>
    </row>
    <row r="42" spans="1:33" s="799" customFormat="1" ht="15.75">
      <c r="A42" s="1030" t="s">
        <v>1265</v>
      </c>
      <c r="B42" s="1031"/>
      <c r="C42" s="1031"/>
      <c r="D42" s="962"/>
      <c r="E42" s="846"/>
      <c r="F42" s="846"/>
      <c r="G42" s="846"/>
      <c r="H42" s="846"/>
      <c r="I42" s="846"/>
      <c r="J42" s="846"/>
      <c r="K42" s="28"/>
      <c r="L42" s="28"/>
      <c r="M42" s="28"/>
      <c r="N42" s="28"/>
      <c r="O42" s="28"/>
      <c r="Q42" s="28"/>
      <c r="R42" s="28"/>
      <c r="S42" s="28"/>
      <c r="T42" s="28"/>
      <c r="U42" s="28"/>
      <c r="V42" s="28"/>
      <c r="W42" s="28"/>
      <c r="X42" s="28"/>
      <c r="Y42" s="28"/>
      <c r="Z42" s="28"/>
      <c r="AA42" s="28"/>
      <c r="AB42" s="28"/>
      <c r="AC42" s="28"/>
      <c r="AD42" s="28"/>
      <c r="AE42" s="28"/>
      <c r="AF42" s="28"/>
      <c r="AG42" s="28"/>
    </row>
    <row r="43" spans="1:33" s="799" customFormat="1" ht="15.75">
      <c r="B43" s="803"/>
      <c r="C43" s="803"/>
      <c r="J43" s="28"/>
      <c r="K43" s="28"/>
      <c r="L43" s="28"/>
      <c r="M43" s="28"/>
      <c r="N43" s="28"/>
      <c r="O43" s="28"/>
      <c r="Q43" s="28"/>
      <c r="R43" s="28"/>
      <c r="S43" s="28"/>
      <c r="T43" s="28"/>
      <c r="U43" s="28"/>
      <c r="V43" s="28"/>
      <c r="W43" s="28"/>
      <c r="X43" s="28"/>
      <c r="Y43" s="28"/>
      <c r="Z43" s="28"/>
      <c r="AA43" s="28"/>
      <c r="AB43" s="28"/>
      <c r="AC43" s="28"/>
      <c r="AD43" s="28"/>
      <c r="AE43" s="28"/>
      <c r="AF43" s="28"/>
      <c r="AG43" s="28"/>
    </row>
    <row r="44" spans="1:33" s="799" customFormat="1" ht="15.75">
      <c r="A44" s="796" t="s">
        <v>1281</v>
      </c>
      <c r="J44" s="748" t="s">
        <v>412</v>
      </c>
      <c r="K44" s="28"/>
      <c r="L44" s="28"/>
      <c r="M44" s="28"/>
      <c r="N44" s="28"/>
      <c r="O44" s="28"/>
      <c r="Q44" s="28"/>
      <c r="R44" s="28"/>
      <c r="S44" s="28"/>
      <c r="T44" s="28"/>
      <c r="U44" s="28"/>
      <c r="V44" s="28"/>
      <c r="W44" s="28"/>
      <c r="X44" s="28"/>
      <c r="Y44" s="28"/>
      <c r="Z44" s="28"/>
      <c r="AA44" s="28"/>
      <c r="AB44" s="28"/>
      <c r="AC44" s="28"/>
      <c r="AD44" s="28"/>
      <c r="AE44" s="28"/>
      <c r="AF44" s="28"/>
      <c r="AG44" s="28"/>
    </row>
    <row r="45" spans="1:33" s="799" customFormat="1" ht="31.5">
      <c r="A45" s="852" t="s">
        <v>1233</v>
      </c>
      <c r="B45" s="1265" t="s">
        <v>1269</v>
      </c>
      <c r="C45" s="1266"/>
      <c r="D45" s="1266"/>
      <c r="E45" s="1267"/>
      <c r="F45" s="1264" t="s">
        <v>1267</v>
      </c>
      <c r="G45" s="1264"/>
      <c r="H45" s="853" t="s">
        <v>1268</v>
      </c>
      <c r="I45" s="854" t="s">
        <v>1445</v>
      </c>
      <c r="J45" s="854" t="s">
        <v>1426</v>
      </c>
      <c r="K45" s="47"/>
      <c r="L45" s="47"/>
      <c r="M45" s="47"/>
      <c r="N45" s="47"/>
      <c r="O45" s="47"/>
      <c r="Q45" s="47"/>
      <c r="R45" s="47"/>
      <c r="S45" s="28"/>
      <c r="T45" s="28"/>
      <c r="U45" s="28"/>
      <c r="V45" s="28"/>
      <c r="W45" s="28"/>
      <c r="X45" s="28"/>
      <c r="Y45" s="28"/>
      <c r="Z45" s="28"/>
      <c r="AA45" s="28"/>
      <c r="AB45" s="28"/>
      <c r="AC45" s="28"/>
      <c r="AD45" s="28"/>
      <c r="AE45" s="28"/>
      <c r="AF45" s="28"/>
      <c r="AG45" s="28"/>
    </row>
    <row r="46" spans="1:33" s="799" customFormat="1" ht="15.75">
      <c r="A46" s="833"/>
      <c r="B46" s="1231"/>
      <c r="C46" s="1231"/>
      <c r="D46" s="1231"/>
      <c r="E46" s="1231"/>
      <c r="F46" s="1239"/>
      <c r="G46" s="1240"/>
      <c r="H46" s="832"/>
      <c r="I46" s="832"/>
      <c r="J46" s="832"/>
      <c r="K46" s="16"/>
      <c r="L46" s="16"/>
      <c r="M46" s="16"/>
      <c r="N46" s="16"/>
      <c r="O46" s="16"/>
      <c r="Q46" s="16"/>
      <c r="R46" s="16"/>
      <c r="S46" s="28"/>
      <c r="T46" s="28"/>
      <c r="U46" s="28"/>
      <c r="V46" s="28"/>
      <c r="W46" s="28"/>
      <c r="X46" s="28"/>
      <c r="Y46" s="28"/>
      <c r="Z46" s="28"/>
      <c r="AA46" s="28"/>
      <c r="AB46" s="28"/>
      <c r="AC46" s="28"/>
      <c r="AD46" s="28"/>
      <c r="AE46" s="28"/>
      <c r="AF46" s="28"/>
      <c r="AG46" s="28"/>
    </row>
    <row r="47" spans="1:33" s="799" customFormat="1" ht="15.75">
      <c r="A47" s="833"/>
      <c r="B47" s="1231"/>
      <c r="C47" s="1231"/>
      <c r="D47" s="1231"/>
      <c r="E47" s="1231"/>
      <c r="F47" s="1239"/>
      <c r="G47" s="1240"/>
      <c r="H47" s="832"/>
      <c r="I47" s="832"/>
      <c r="J47" s="832"/>
      <c r="K47" s="16"/>
      <c r="L47" s="16"/>
      <c r="M47" s="16"/>
      <c r="N47" s="16"/>
      <c r="O47" s="16"/>
      <c r="Q47" s="16"/>
      <c r="R47" s="16"/>
      <c r="S47" s="28"/>
      <c r="T47" s="28"/>
      <c r="U47" s="28"/>
      <c r="V47" s="28"/>
      <c r="W47" s="28"/>
      <c r="X47" s="28"/>
      <c r="Y47" s="28"/>
      <c r="Z47" s="28"/>
      <c r="AA47" s="28"/>
      <c r="AB47" s="28"/>
      <c r="AC47" s="28"/>
      <c r="AD47" s="28"/>
      <c r="AE47" s="28"/>
      <c r="AF47" s="28"/>
      <c r="AG47" s="28"/>
    </row>
    <row r="48" spans="1:33" s="799" customFormat="1" ht="15.75">
      <c r="A48" s="833"/>
      <c r="B48" s="1231"/>
      <c r="C48" s="1231"/>
      <c r="D48" s="1231"/>
      <c r="E48" s="1231"/>
      <c r="F48" s="1239"/>
      <c r="G48" s="1240"/>
      <c r="H48" s="832"/>
      <c r="I48" s="832"/>
      <c r="J48" s="832"/>
      <c r="K48" s="16"/>
      <c r="L48" s="16"/>
      <c r="M48" s="16"/>
      <c r="N48" s="16"/>
      <c r="O48" s="16"/>
      <c r="Q48" s="16"/>
      <c r="R48" s="16"/>
      <c r="S48" s="28"/>
      <c r="T48" s="28"/>
      <c r="U48" s="28"/>
      <c r="V48" s="28"/>
      <c r="W48" s="28"/>
      <c r="X48" s="28"/>
      <c r="Y48" s="28"/>
      <c r="Z48" s="28"/>
      <c r="AA48" s="28"/>
      <c r="AB48" s="28"/>
      <c r="AC48" s="28"/>
      <c r="AD48" s="28"/>
      <c r="AE48" s="28"/>
      <c r="AF48" s="28"/>
      <c r="AG48" s="28"/>
    </row>
    <row r="49" spans="1:33" s="799" customFormat="1" ht="15.75">
      <c r="A49" s="833"/>
      <c r="B49" s="1231"/>
      <c r="C49" s="1231"/>
      <c r="D49" s="1231"/>
      <c r="E49" s="1231"/>
      <c r="F49" s="1239"/>
      <c r="G49" s="1240"/>
      <c r="H49" s="832"/>
      <c r="I49" s="832"/>
      <c r="J49" s="832"/>
      <c r="K49" s="16"/>
      <c r="L49" s="16"/>
      <c r="M49" s="16"/>
      <c r="N49" s="16"/>
      <c r="O49" s="16"/>
      <c r="Q49" s="16"/>
      <c r="R49" s="16"/>
      <c r="S49" s="28"/>
      <c r="T49" s="28"/>
      <c r="U49" s="28"/>
      <c r="V49" s="28"/>
      <c r="W49" s="28"/>
      <c r="X49" s="28"/>
      <c r="Y49" s="28"/>
      <c r="Z49" s="28"/>
      <c r="AA49" s="28"/>
      <c r="AB49" s="28"/>
      <c r="AC49" s="28"/>
      <c r="AD49" s="28"/>
      <c r="AE49" s="28"/>
      <c r="AF49" s="28"/>
      <c r="AG49" s="28"/>
    </row>
    <row r="50" spans="1:33" s="799" customFormat="1" ht="15.75">
      <c r="D50" s="15"/>
      <c r="E50" s="16"/>
      <c r="F50" s="16"/>
      <c r="G50" s="16"/>
      <c r="H50" s="16"/>
      <c r="I50" s="16"/>
      <c r="J50" s="16"/>
      <c r="K50" s="16"/>
      <c r="L50" s="16"/>
      <c r="M50" s="16"/>
      <c r="N50" s="16"/>
      <c r="O50" s="16"/>
      <c r="P50" s="16"/>
      <c r="Q50" s="16"/>
      <c r="R50" s="16"/>
      <c r="S50" s="28"/>
      <c r="T50" s="28"/>
      <c r="U50" s="28"/>
      <c r="V50" s="28"/>
      <c r="W50" s="28"/>
      <c r="X50" s="28"/>
      <c r="Y50" s="28"/>
      <c r="Z50" s="28"/>
      <c r="AA50" s="28"/>
      <c r="AB50" s="28"/>
      <c r="AC50" s="28"/>
      <c r="AD50" s="28"/>
      <c r="AE50" s="28"/>
      <c r="AF50" s="28"/>
      <c r="AG50" s="28"/>
    </row>
    <row r="51" spans="1:33" s="799" customFormat="1" ht="15.75">
      <c r="A51" s="796" t="s">
        <v>1282</v>
      </c>
      <c r="I51" s="748"/>
      <c r="J51" s="748" t="s">
        <v>412</v>
      </c>
      <c r="K51" s="28"/>
      <c r="L51" s="28"/>
      <c r="M51" s="28"/>
      <c r="N51" s="28"/>
      <c r="O51" s="28"/>
      <c r="P51" s="28"/>
      <c r="Q51" s="28"/>
      <c r="R51" s="28"/>
      <c r="S51" s="28"/>
      <c r="T51" s="28"/>
      <c r="U51" s="28"/>
      <c r="V51" s="28"/>
      <c r="W51" s="28"/>
      <c r="X51" s="28"/>
      <c r="Y51" s="28"/>
      <c r="Z51" s="28"/>
      <c r="AA51" s="28"/>
      <c r="AB51" s="28"/>
      <c r="AC51" s="28"/>
      <c r="AD51" s="28"/>
      <c r="AE51" s="28"/>
      <c r="AF51" s="28"/>
      <c r="AG51" s="28"/>
    </row>
    <row r="52" spans="1:33" s="799" customFormat="1" ht="15.75">
      <c r="A52" s="1228" t="s">
        <v>0</v>
      </c>
      <c r="B52" s="1228"/>
      <c r="C52" s="1228"/>
      <c r="D52" s="1228"/>
      <c r="E52" s="1228"/>
      <c r="F52" s="1228"/>
      <c r="G52" s="1268">
        <v>45016</v>
      </c>
      <c r="H52" s="1268"/>
      <c r="I52" s="1268">
        <v>44651</v>
      </c>
      <c r="J52" s="1268"/>
      <c r="K52" s="47"/>
      <c r="L52" s="47"/>
      <c r="M52" s="47"/>
      <c r="N52" s="47"/>
      <c r="O52" s="47"/>
      <c r="P52" s="47"/>
      <c r="Q52" s="47"/>
      <c r="R52" s="47"/>
      <c r="S52" s="802"/>
      <c r="T52" s="802"/>
      <c r="U52" s="802"/>
      <c r="V52" s="802"/>
      <c r="W52" s="802"/>
      <c r="X52" s="802"/>
      <c r="Y52" s="802"/>
      <c r="Z52" s="28"/>
      <c r="AA52" s="28"/>
      <c r="AB52" s="28"/>
      <c r="AC52" s="28"/>
      <c r="AD52" s="28"/>
      <c r="AE52" s="28"/>
      <c r="AF52" s="28"/>
      <c r="AG52" s="28"/>
    </row>
    <row r="53" spans="1:33" s="799" customFormat="1" ht="15.75" customHeight="1">
      <c r="A53" s="1243" t="s">
        <v>1271</v>
      </c>
      <c r="B53" s="1244"/>
      <c r="C53" s="1244"/>
      <c r="D53" s="1244"/>
      <c r="E53" s="1244"/>
      <c r="F53" s="1245"/>
      <c r="G53" s="1278"/>
      <c r="H53" s="1278"/>
      <c r="I53" s="1278"/>
      <c r="J53" s="1278"/>
      <c r="K53" s="16"/>
      <c r="L53" s="16"/>
      <c r="M53" s="16"/>
      <c r="N53" s="16"/>
      <c r="O53" s="16"/>
      <c r="P53" s="16"/>
      <c r="Q53" s="16"/>
      <c r="R53" s="16"/>
      <c r="S53" s="16"/>
      <c r="T53" s="16"/>
      <c r="U53" s="16"/>
      <c r="V53" s="16"/>
      <c r="W53" s="16"/>
      <c r="X53" s="16"/>
      <c r="Y53" s="16"/>
      <c r="Z53" s="28"/>
      <c r="AA53" s="28"/>
      <c r="AB53" s="28"/>
      <c r="AC53" s="28"/>
      <c r="AD53" s="28"/>
      <c r="AE53" s="28"/>
      <c r="AF53" s="28"/>
      <c r="AG53" s="28"/>
    </row>
    <row r="54" spans="1:33" s="799" customFormat="1" ht="15.75" customHeight="1">
      <c r="A54" s="1236" t="s">
        <v>1273</v>
      </c>
      <c r="B54" s="1237"/>
      <c r="C54" s="1237"/>
      <c r="D54" s="1237"/>
      <c r="E54" s="1237"/>
      <c r="F54" s="1238"/>
      <c r="G54" s="1278"/>
      <c r="H54" s="1278"/>
      <c r="I54" s="1278"/>
      <c r="J54" s="1278"/>
      <c r="K54" s="16"/>
      <c r="L54" s="16"/>
      <c r="M54" s="16"/>
      <c r="N54" s="16"/>
      <c r="O54" s="16"/>
      <c r="P54" s="16"/>
      <c r="Q54" s="16"/>
      <c r="R54" s="16"/>
      <c r="S54" s="16"/>
      <c r="T54" s="16"/>
      <c r="U54" s="16"/>
      <c r="V54" s="16"/>
      <c r="W54" s="16"/>
      <c r="X54" s="16"/>
      <c r="Y54" s="16"/>
      <c r="Z54" s="28"/>
      <c r="AA54" s="28"/>
      <c r="AB54" s="28"/>
      <c r="AC54" s="28"/>
      <c r="AD54" s="28"/>
      <c r="AE54" s="28"/>
      <c r="AF54" s="28"/>
      <c r="AG54" s="28"/>
    </row>
    <row r="55" spans="1:33" s="799" customFormat="1" ht="15.75" customHeight="1">
      <c r="A55" s="1236" t="s">
        <v>1276</v>
      </c>
      <c r="B55" s="1237"/>
      <c r="C55" s="1237"/>
      <c r="D55" s="1237"/>
      <c r="E55" s="1237"/>
      <c r="F55" s="1238"/>
      <c r="G55" s="1239"/>
      <c r="H55" s="1240"/>
      <c r="I55" s="1239"/>
      <c r="J55" s="1240"/>
      <c r="K55" s="16"/>
      <c r="L55" s="16"/>
      <c r="M55" s="16"/>
      <c r="N55" s="16"/>
      <c r="O55" s="16"/>
      <c r="P55" s="16"/>
      <c r="Q55" s="16"/>
      <c r="R55" s="16"/>
      <c r="S55" s="16"/>
      <c r="T55" s="16"/>
      <c r="U55" s="16"/>
      <c r="V55" s="16"/>
      <c r="W55" s="16"/>
      <c r="X55" s="16"/>
      <c r="Y55" s="16"/>
      <c r="Z55" s="28"/>
      <c r="AA55" s="28"/>
      <c r="AB55" s="28"/>
      <c r="AC55" s="28"/>
      <c r="AD55" s="28"/>
      <c r="AE55" s="28"/>
      <c r="AF55" s="28"/>
      <c r="AG55" s="28"/>
    </row>
    <row r="56" spans="1:33" s="799" customFormat="1" ht="15.75" customHeight="1">
      <c r="A56" s="1236" t="s">
        <v>1274</v>
      </c>
      <c r="B56" s="1237"/>
      <c r="C56" s="1237"/>
      <c r="D56" s="1237"/>
      <c r="E56" s="1237"/>
      <c r="F56" s="1238"/>
      <c r="G56" s="1242"/>
      <c r="H56" s="1242"/>
      <c r="I56" s="1242"/>
      <c r="J56" s="1242"/>
      <c r="K56" s="28"/>
      <c r="L56" s="28"/>
      <c r="M56" s="28"/>
      <c r="N56" s="28"/>
      <c r="O56" s="28"/>
      <c r="P56" s="28"/>
      <c r="Q56" s="28"/>
      <c r="R56" s="28"/>
      <c r="S56" s="28"/>
      <c r="T56" s="28"/>
      <c r="U56" s="28"/>
      <c r="V56" s="28"/>
      <c r="W56" s="28"/>
      <c r="X56" s="28"/>
      <c r="Y56" s="28"/>
      <c r="Z56" s="28"/>
      <c r="AA56" s="28"/>
      <c r="AB56" s="28"/>
      <c r="AC56" s="28"/>
      <c r="AD56" s="28"/>
      <c r="AE56" s="28"/>
      <c r="AF56" s="28"/>
      <c r="AG56" s="28"/>
    </row>
    <row r="57" spans="1:33" s="799" customFormat="1" ht="15.75" customHeight="1">
      <c r="A57" s="1236" t="s">
        <v>1275</v>
      </c>
      <c r="B57" s="1237"/>
      <c r="C57" s="1237"/>
      <c r="D57" s="1237"/>
      <c r="E57" s="1237"/>
      <c r="F57" s="1238"/>
      <c r="G57" s="1242"/>
      <c r="H57" s="1242"/>
      <c r="I57" s="1242"/>
      <c r="J57" s="1242"/>
      <c r="K57" s="28"/>
      <c r="L57" s="28"/>
      <c r="M57" s="28"/>
      <c r="N57" s="28"/>
      <c r="O57" s="28"/>
      <c r="P57" s="28"/>
      <c r="Q57" s="28"/>
      <c r="R57" s="28"/>
      <c r="S57" s="28"/>
      <c r="T57" s="28"/>
      <c r="U57" s="28"/>
      <c r="V57" s="28"/>
      <c r="W57" s="28"/>
      <c r="X57" s="28"/>
      <c r="Y57" s="28"/>
      <c r="Z57" s="28"/>
      <c r="AA57" s="28"/>
      <c r="AB57" s="28"/>
      <c r="AC57" s="28"/>
      <c r="AD57" s="28"/>
      <c r="AE57" s="28"/>
      <c r="AF57" s="28"/>
      <c r="AG57" s="28"/>
    </row>
    <row r="58" spans="1:33" s="799" customFormat="1" ht="15.75" customHeight="1">
      <c r="A58" s="1243" t="s">
        <v>1272</v>
      </c>
      <c r="B58" s="1244"/>
      <c r="C58" s="1244"/>
      <c r="D58" s="1244"/>
      <c r="E58" s="1244"/>
      <c r="F58" s="1245"/>
      <c r="G58" s="1242"/>
      <c r="H58" s="1242"/>
      <c r="I58" s="1242"/>
      <c r="J58" s="1242"/>
      <c r="K58" s="28"/>
      <c r="L58" s="28"/>
      <c r="M58" s="28"/>
      <c r="N58" s="28"/>
      <c r="O58" s="28"/>
      <c r="P58" s="28"/>
      <c r="Q58" s="28"/>
      <c r="R58" s="28"/>
      <c r="S58" s="28"/>
      <c r="T58" s="28"/>
      <c r="U58" s="28"/>
      <c r="V58" s="28"/>
      <c r="W58" s="28"/>
      <c r="X58" s="28"/>
      <c r="Y58" s="28"/>
      <c r="Z58" s="28"/>
      <c r="AA58" s="28"/>
      <c r="AB58" s="28"/>
      <c r="AC58" s="28"/>
      <c r="AD58" s="28"/>
      <c r="AE58" s="28"/>
      <c r="AF58" s="28"/>
      <c r="AG58" s="28"/>
    </row>
    <row r="59" spans="1:33" s="799" customFormat="1" ht="15.75" customHeight="1">
      <c r="A59" s="1236" t="s">
        <v>1273</v>
      </c>
      <c r="B59" s="1237"/>
      <c r="C59" s="1237"/>
      <c r="D59" s="1237"/>
      <c r="E59" s="1237"/>
      <c r="F59" s="1238"/>
      <c r="G59" s="1242"/>
      <c r="H59" s="1242"/>
      <c r="I59" s="1242"/>
      <c r="J59" s="1242"/>
      <c r="K59" s="28"/>
      <c r="L59" s="28"/>
      <c r="M59" s="28"/>
      <c r="N59" s="28"/>
      <c r="O59" s="28"/>
      <c r="P59" s="28"/>
      <c r="Q59" s="28"/>
      <c r="R59" s="28"/>
      <c r="S59" s="28"/>
      <c r="T59" s="28"/>
      <c r="U59" s="28"/>
      <c r="V59" s="28"/>
      <c r="W59" s="28"/>
      <c r="X59" s="28"/>
      <c r="Y59" s="28"/>
      <c r="Z59" s="28"/>
      <c r="AA59" s="28"/>
      <c r="AB59" s="28"/>
      <c r="AC59" s="28"/>
      <c r="AD59" s="28"/>
      <c r="AE59" s="28"/>
      <c r="AF59" s="28"/>
      <c r="AG59" s="28"/>
    </row>
    <row r="60" spans="1:33" s="799" customFormat="1" ht="15.75" customHeight="1">
      <c r="A60" s="1236" t="s">
        <v>1276</v>
      </c>
      <c r="B60" s="1237"/>
      <c r="C60" s="1237"/>
      <c r="D60" s="1237"/>
      <c r="E60" s="1237"/>
      <c r="F60" s="1238"/>
      <c r="G60" s="1242"/>
      <c r="H60" s="1242"/>
      <c r="I60" s="1242"/>
      <c r="J60" s="1242"/>
      <c r="K60" s="28"/>
      <c r="L60" s="28"/>
      <c r="M60" s="28"/>
      <c r="N60" s="28"/>
      <c r="O60" s="28"/>
      <c r="P60" s="28"/>
      <c r="Q60" s="28"/>
      <c r="R60" s="28"/>
      <c r="S60" s="28"/>
      <c r="T60" s="28"/>
      <c r="U60" s="28"/>
      <c r="V60" s="28"/>
      <c r="W60" s="28"/>
      <c r="X60" s="28"/>
      <c r="Y60" s="28"/>
      <c r="Z60" s="28"/>
      <c r="AA60" s="28"/>
      <c r="AB60" s="28"/>
      <c r="AC60" s="28"/>
      <c r="AD60" s="28"/>
      <c r="AE60" s="28"/>
      <c r="AF60" s="28"/>
      <c r="AG60" s="28"/>
    </row>
    <row r="61" spans="1:33" s="799" customFormat="1" ht="15.75" customHeight="1">
      <c r="A61" s="1236" t="s">
        <v>1274</v>
      </c>
      <c r="B61" s="1237"/>
      <c r="C61" s="1237"/>
      <c r="D61" s="1237"/>
      <c r="E61" s="1237"/>
      <c r="F61" s="1238"/>
      <c r="G61" s="1030"/>
      <c r="H61" s="962"/>
      <c r="I61" s="1030"/>
      <c r="J61" s="962"/>
      <c r="K61" s="28"/>
      <c r="L61" s="28"/>
      <c r="M61" s="28"/>
      <c r="N61" s="28"/>
      <c r="O61" s="28"/>
      <c r="P61" s="28"/>
      <c r="Q61" s="28"/>
      <c r="R61" s="28"/>
      <c r="S61" s="28"/>
      <c r="T61" s="28"/>
      <c r="U61" s="28"/>
      <c r="V61" s="28"/>
      <c r="W61" s="28"/>
      <c r="X61" s="28"/>
      <c r="Y61" s="28"/>
      <c r="Z61" s="28"/>
      <c r="AA61" s="28"/>
      <c r="AB61" s="28"/>
      <c r="AC61" s="28"/>
      <c r="AD61" s="28"/>
      <c r="AE61" s="28"/>
      <c r="AF61" s="28"/>
      <c r="AG61" s="28"/>
    </row>
    <row r="62" spans="1:33" s="799" customFormat="1" ht="15.75" customHeight="1">
      <c r="A62" s="1236" t="s">
        <v>1277</v>
      </c>
      <c r="B62" s="1237"/>
      <c r="C62" s="1237"/>
      <c r="D62" s="1237"/>
      <c r="E62" s="1237"/>
      <c r="F62" s="1238"/>
      <c r="G62" s="1242"/>
      <c r="H62" s="1242"/>
      <c r="I62" s="1242"/>
      <c r="J62" s="1242"/>
      <c r="K62" s="28"/>
      <c r="L62" s="28"/>
      <c r="M62" s="28"/>
      <c r="N62" s="28"/>
      <c r="O62" s="28"/>
      <c r="P62" s="28"/>
      <c r="Q62" s="28"/>
      <c r="R62" s="28"/>
      <c r="S62" s="28"/>
      <c r="T62" s="28"/>
      <c r="U62" s="28"/>
      <c r="V62" s="28"/>
      <c r="W62" s="28"/>
      <c r="X62" s="28"/>
      <c r="Y62" s="28"/>
      <c r="Z62" s="28"/>
      <c r="AA62" s="28"/>
      <c r="AB62" s="28"/>
      <c r="AC62" s="28"/>
      <c r="AD62" s="28"/>
      <c r="AE62" s="28"/>
      <c r="AF62" s="28"/>
      <c r="AG62" s="28"/>
    </row>
    <row r="63" spans="1:33" s="799" customFormat="1" ht="15.75" customHeight="1">
      <c r="A63" s="1243" t="s">
        <v>1270</v>
      </c>
      <c r="B63" s="1244"/>
      <c r="C63" s="1244"/>
      <c r="D63" s="1244"/>
      <c r="E63" s="1244"/>
      <c r="F63" s="1245"/>
      <c r="G63" s="1242"/>
      <c r="H63" s="1242"/>
      <c r="I63" s="1242"/>
      <c r="J63" s="1242"/>
      <c r="K63" s="28"/>
      <c r="L63" s="28"/>
      <c r="M63" s="28"/>
      <c r="N63" s="28"/>
      <c r="O63" s="28"/>
      <c r="P63" s="28"/>
      <c r="Q63" s="28"/>
      <c r="R63" s="28"/>
      <c r="S63" s="28"/>
      <c r="T63" s="28"/>
      <c r="U63" s="28"/>
      <c r="V63" s="28"/>
      <c r="W63" s="28"/>
      <c r="X63" s="28"/>
      <c r="Y63" s="28"/>
      <c r="Z63" s="28"/>
      <c r="AA63" s="28"/>
      <c r="AB63" s="28"/>
      <c r="AC63" s="28"/>
      <c r="AD63" s="28"/>
      <c r="AE63" s="28"/>
      <c r="AF63" s="28"/>
      <c r="AG63" s="28"/>
    </row>
    <row r="64" spans="1:33" s="799" customFormat="1" ht="15.75" customHeight="1">
      <c r="A64" s="1236" t="s">
        <v>1273</v>
      </c>
      <c r="B64" s="1237"/>
      <c r="C64" s="1237"/>
      <c r="D64" s="1237"/>
      <c r="E64" s="1237"/>
      <c r="F64" s="1238"/>
      <c r="G64" s="1030"/>
      <c r="H64" s="962"/>
      <c r="I64" s="1030"/>
      <c r="J64" s="962"/>
      <c r="K64" s="28"/>
      <c r="L64" s="28"/>
      <c r="M64" s="28"/>
      <c r="N64" s="28"/>
      <c r="O64" s="28"/>
      <c r="P64" s="28"/>
      <c r="Q64" s="28"/>
      <c r="R64" s="28"/>
      <c r="S64" s="28"/>
      <c r="T64" s="28"/>
      <c r="U64" s="28"/>
      <c r="V64" s="28"/>
      <c r="W64" s="28"/>
      <c r="X64" s="28"/>
      <c r="Y64" s="28"/>
      <c r="Z64" s="28"/>
      <c r="AA64" s="28"/>
      <c r="AB64" s="28"/>
      <c r="AC64" s="28"/>
      <c r="AD64" s="28"/>
      <c r="AE64" s="28"/>
      <c r="AF64" s="28"/>
      <c r="AG64" s="28"/>
    </row>
    <row r="65" spans="1:33" s="799" customFormat="1" ht="15.75" customHeight="1">
      <c r="A65" s="1236" t="s">
        <v>1276</v>
      </c>
      <c r="B65" s="1237"/>
      <c r="C65" s="1237"/>
      <c r="D65" s="1237"/>
      <c r="E65" s="1237"/>
      <c r="F65" s="1238"/>
      <c r="G65" s="1030"/>
      <c r="H65" s="962"/>
      <c r="I65" s="1030"/>
      <c r="J65" s="962"/>
      <c r="K65" s="28"/>
      <c r="L65" s="28"/>
      <c r="M65" s="28"/>
      <c r="N65" s="28"/>
      <c r="O65" s="28"/>
      <c r="P65" s="28"/>
      <c r="Q65" s="28"/>
      <c r="R65" s="28"/>
      <c r="S65" s="28"/>
      <c r="T65" s="28"/>
      <c r="U65" s="28"/>
      <c r="V65" s="28"/>
      <c r="W65" s="28"/>
      <c r="X65" s="28"/>
      <c r="Y65" s="28"/>
      <c r="Z65" s="28"/>
      <c r="AA65" s="28"/>
      <c r="AB65" s="28"/>
      <c r="AC65" s="28"/>
      <c r="AD65" s="28"/>
      <c r="AE65" s="28"/>
      <c r="AF65" s="28"/>
      <c r="AG65" s="28"/>
    </row>
    <row r="66" spans="1:33" s="799" customFormat="1" ht="15.75" customHeight="1">
      <c r="A66" s="1236" t="s">
        <v>1274</v>
      </c>
      <c r="B66" s="1237"/>
      <c r="C66" s="1237"/>
      <c r="D66" s="1237"/>
      <c r="E66" s="1237"/>
      <c r="F66" s="1238"/>
      <c r="G66" s="1030"/>
      <c r="H66" s="962"/>
      <c r="I66" s="1030"/>
      <c r="J66" s="962"/>
      <c r="K66" s="28"/>
      <c r="L66" s="28"/>
      <c r="M66" s="28"/>
      <c r="N66" s="28"/>
      <c r="O66" s="28"/>
      <c r="P66" s="28"/>
      <c r="Q66" s="28"/>
      <c r="R66" s="28"/>
      <c r="S66" s="28"/>
      <c r="T66" s="28"/>
      <c r="U66" s="28"/>
      <c r="V66" s="28"/>
      <c r="W66" s="28"/>
      <c r="X66" s="28"/>
      <c r="Y66" s="28"/>
      <c r="Z66" s="28"/>
      <c r="AA66" s="28"/>
      <c r="AB66" s="28"/>
      <c r="AC66" s="28"/>
      <c r="AD66" s="28"/>
      <c r="AE66" s="28"/>
      <c r="AF66" s="28"/>
      <c r="AG66" s="28"/>
    </row>
    <row r="67" spans="1:33" s="799" customFormat="1" ht="15.75" customHeight="1">
      <c r="A67" s="1236" t="s">
        <v>1275</v>
      </c>
      <c r="B67" s="1237"/>
      <c r="C67" s="1237"/>
      <c r="D67" s="1237"/>
      <c r="E67" s="1237"/>
      <c r="F67" s="1238"/>
      <c r="G67" s="1242"/>
      <c r="H67" s="1242"/>
      <c r="I67" s="1242"/>
      <c r="J67" s="1242"/>
      <c r="K67" s="28"/>
      <c r="L67" s="28"/>
      <c r="M67" s="28"/>
      <c r="N67" s="28"/>
      <c r="O67" s="28"/>
      <c r="P67" s="28"/>
      <c r="Q67" s="28"/>
      <c r="R67" s="28"/>
      <c r="S67" s="28"/>
      <c r="T67" s="28"/>
      <c r="U67" s="28"/>
      <c r="V67" s="28"/>
      <c r="W67" s="28"/>
      <c r="X67" s="28"/>
      <c r="Y67" s="28"/>
      <c r="Z67" s="28"/>
      <c r="AA67" s="28"/>
      <c r="AB67" s="28"/>
      <c r="AC67" s="28"/>
      <c r="AD67" s="28"/>
      <c r="AE67" s="28"/>
      <c r="AF67" s="28"/>
      <c r="AG67" s="28"/>
    </row>
    <row r="68" spans="1:33" s="799" customFormat="1" ht="15.75">
      <c r="K68" s="28"/>
      <c r="L68" s="28"/>
      <c r="M68" s="28"/>
      <c r="N68" s="28"/>
      <c r="O68" s="28"/>
      <c r="P68" s="28"/>
      <c r="Q68" s="28"/>
      <c r="R68" s="28"/>
      <c r="S68" s="28"/>
      <c r="T68" s="28"/>
      <c r="U68" s="28"/>
      <c r="V68" s="28"/>
      <c r="W68" s="28"/>
      <c r="X68" s="28"/>
      <c r="Y68" s="28"/>
      <c r="Z68" s="28"/>
      <c r="AA68" s="28"/>
      <c r="AB68" s="28"/>
      <c r="AC68" s="28"/>
      <c r="AD68" s="28"/>
      <c r="AE68" s="28"/>
      <c r="AF68" s="28"/>
      <c r="AG68" s="28"/>
    </row>
    <row r="69" spans="1:33" s="799" customFormat="1" ht="15.75">
      <c r="A69" s="796" t="s">
        <v>1284</v>
      </c>
      <c r="K69" s="28"/>
      <c r="L69" s="28"/>
      <c r="M69" s="28"/>
      <c r="N69" s="28"/>
      <c r="O69" s="28"/>
      <c r="P69" s="28"/>
      <c r="Q69" s="28"/>
      <c r="R69" s="28"/>
      <c r="S69" s="28"/>
      <c r="T69" s="28"/>
      <c r="U69" s="28"/>
      <c r="V69" s="28"/>
      <c r="W69" s="28"/>
      <c r="X69" s="28"/>
      <c r="Y69" s="28"/>
      <c r="Z69" s="28"/>
      <c r="AA69" s="28"/>
      <c r="AB69" s="28"/>
      <c r="AC69" s="28"/>
      <c r="AD69" s="28"/>
      <c r="AE69" s="28"/>
      <c r="AF69" s="28"/>
      <c r="AG69" s="28"/>
    </row>
    <row r="70" spans="1:33" s="799" customFormat="1" ht="31.5">
      <c r="A70" s="1269" t="s">
        <v>0</v>
      </c>
      <c r="B70" s="1270"/>
      <c r="C70" s="1270"/>
      <c r="D70" s="1270"/>
      <c r="E70" s="1271"/>
      <c r="F70" s="853" t="s">
        <v>1283</v>
      </c>
      <c r="G70" s="1268">
        <v>45016</v>
      </c>
      <c r="H70" s="1268"/>
      <c r="I70" s="1268">
        <v>44651</v>
      </c>
      <c r="J70" s="1268"/>
      <c r="K70" s="28"/>
      <c r="L70" s="28"/>
      <c r="M70" s="28"/>
      <c r="N70" s="28"/>
      <c r="O70" s="28"/>
      <c r="P70" s="28"/>
      <c r="Q70" s="28"/>
      <c r="R70" s="28"/>
      <c r="S70" s="28"/>
      <c r="T70" s="28"/>
      <c r="U70" s="28"/>
      <c r="V70" s="28"/>
      <c r="W70" s="28"/>
      <c r="X70" s="28"/>
      <c r="Y70" s="28"/>
      <c r="Z70" s="28"/>
      <c r="AA70" s="28"/>
      <c r="AB70" s="28"/>
      <c r="AC70" s="28"/>
      <c r="AD70" s="28"/>
      <c r="AE70" s="28"/>
      <c r="AF70" s="28"/>
      <c r="AG70" s="28"/>
    </row>
    <row r="71" spans="1:33" s="799" customFormat="1" ht="15.75">
      <c r="A71" s="1030"/>
      <c r="B71" s="1031"/>
      <c r="C71" s="1031"/>
      <c r="D71" s="1031"/>
      <c r="E71" s="962"/>
      <c r="F71" s="846"/>
      <c r="G71" s="1030"/>
      <c r="H71" s="962"/>
      <c r="I71" s="1030"/>
      <c r="J71" s="962"/>
      <c r="K71" s="28"/>
      <c r="L71" s="28"/>
      <c r="M71" s="28"/>
      <c r="N71" s="28"/>
      <c r="O71" s="28"/>
      <c r="P71" s="28"/>
      <c r="Q71" s="28"/>
      <c r="R71" s="28"/>
      <c r="S71" s="28"/>
      <c r="T71" s="28"/>
      <c r="U71" s="28"/>
      <c r="V71" s="28"/>
      <c r="W71" s="28"/>
      <c r="X71" s="28"/>
      <c r="Y71" s="28"/>
      <c r="Z71" s="28"/>
      <c r="AA71" s="28"/>
      <c r="AB71" s="28"/>
      <c r="AC71" s="28"/>
      <c r="AD71" s="28"/>
      <c r="AE71" s="28"/>
      <c r="AF71" s="28"/>
      <c r="AG71" s="28"/>
    </row>
    <row r="72" spans="1:33" s="799" customFormat="1" ht="15.75">
      <c r="A72" s="1030"/>
      <c r="B72" s="1031"/>
      <c r="C72" s="1031"/>
      <c r="D72" s="1031"/>
      <c r="E72" s="962"/>
      <c r="F72" s="846"/>
      <c r="G72" s="1030"/>
      <c r="H72" s="962"/>
      <c r="I72" s="1030"/>
      <c r="J72" s="962"/>
      <c r="K72" s="28"/>
      <c r="L72" s="28"/>
      <c r="M72" s="28"/>
      <c r="N72" s="28"/>
      <c r="O72" s="28"/>
      <c r="P72" s="28"/>
      <c r="Q72" s="28"/>
      <c r="R72" s="28"/>
      <c r="S72" s="28"/>
      <c r="T72" s="28"/>
      <c r="U72" s="28"/>
      <c r="V72" s="28"/>
      <c r="W72" s="28"/>
      <c r="X72" s="28"/>
      <c r="Y72" s="28"/>
      <c r="Z72" s="28"/>
      <c r="AA72" s="28"/>
      <c r="AB72" s="28"/>
      <c r="AC72" s="28"/>
      <c r="AD72" s="28"/>
      <c r="AE72" s="28"/>
      <c r="AF72" s="28"/>
      <c r="AG72" s="28"/>
    </row>
    <row r="73" spans="1:33" s="799" customFormat="1" ht="15.75">
      <c r="A73" s="1030"/>
      <c r="B73" s="1031"/>
      <c r="C73" s="1031"/>
      <c r="D73" s="1031"/>
      <c r="E73" s="962"/>
      <c r="F73" s="846"/>
      <c r="G73" s="1030"/>
      <c r="H73" s="962"/>
      <c r="I73" s="1030"/>
      <c r="J73" s="962"/>
      <c r="K73" s="28"/>
      <c r="L73" s="28"/>
      <c r="M73" s="28"/>
      <c r="N73" s="28"/>
      <c r="O73" s="28"/>
      <c r="P73" s="28"/>
      <c r="Q73" s="28"/>
      <c r="R73" s="28"/>
      <c r="S73" s="28"/>
      <c r="T73" s="28"/>
      <c r="U73" s="28"/>
      <c r="V73" s="28"/>
      <c r="W73" s="28"/>
      <c r="X73" s="28"/>
      <c r="Y73" s="28"/>
      <c r="Z73" s="28"/>
      <c r="AA73" s="28"/>
      <c r="AB73" s="28"/>
      <c r="AC73" s="28"/>
      <c r="AD73" s="28"/>
      <c r="AE73" s="28"/>
      <c r="AF73" s="28"/>
      <c r="AG73" s="28"/>
    </row>
    <row r="74" spans="1:33" s="799" customFormat="1" ht="15.75">
      <c r="K74" s="28"/>
      <c r="L74" s="28"/>
      <c r="M74" s="28"/>
      <c r="N74" s="28"/>
      <c r="O74" s="28"/>
      <c r="P74" s="28"/>
      <c r="Q74" s="28"/>
      <c r="R74" s="28"/>
      <c r="S74" s="28"/>
      <c r="T74" s="28"/>
      <c r="U74" s="28"/>
      <c r="V74" s="28"/>
      <c r="W74" s="28"/>
      <c r="X74" s="28"/>
      <c r="Y74" s="28"/>
      <c r="Z74" s="28"/>
      <c r="AA74" s="28"/>
      <c r="AB74" s="28"/>
      <c r="AC74" s="28"/>
      <c r="AD74" s="28"/>
      <c r="AE74" s="28"/>
      <c r="AF74" s="28"/>
      <c r="AG74" s="28"/>
    </row>
    <row r="75" spans="1:33" s="799" customFormat="1" ht="15.75">
      <c r="A75" s="796" t="s">
        <v>276</v>
      </c>
      <c r="J75" s="748" t="s">
        <v>412</v>
      </c>
      <c r="K75" s="28"/>
      <c r="L75" s="28"/>
      <c r="M75" s="28"/>
      <c r="N75" s="28"/>
      <c r="O75" s="28"/>
      <c r="P75" s="28"/>
      <c r="Q75" s="28"/>
      <c r="R75" s="28"/>
      <c r="S75" s="28"/>
      <c r="T75" s="28"/>
      <c r="U75" s="28"/>
      <c r="V75" s="28"/>
      <c r="W75" s="28"/>
      <c r="X75" s="28"/>
      <c r="Y75" s="28"/>
      <c r="Z75" s="28"/>
      <c r="AA75" s="28"/>
      <c r="AB75" s="28"/>
      <c r="AC75" s="28"/>
      <c r="AD75" s="28"/>
      <c r="AE75" s="28"/>
      <c r="AF75" s="28"/>
      <c r="AG75" s="28"/>
    </row>
    <row r="76" spans="1:33" s="799" customFormat="1" ht="15.75" customHeight="1">
      <c r="A76" s="1228" t="s">
        <v>0</v>
      </c>
      <c r="B76" s="1228"/>
      <c r="C76" s="1228"/>
      <c r="D76" s="1228"/>
      <c r="E76" s="1229" t="s">
        <v>279</v>
      </c>
      <c r="F76" s="1229"/>
      <c r="G76" s="1229" t="s">
        <v>279</v>
      </c>
      <c r="H76" s="1229"/>
      <c r="I76" s="1229" t="s">
        <v>279</v>
      </c>
      <c r="J76" s="1229"/>
      <c r="K76" s="1227"/>
      <c r="L76" s="1227"/>
      <c r="M76" s="1227"/>
      <c r="N76" s="1227"/>
      <c r="O76" s="1227"/>
      <c r="P76" s="1227"/>
      <c r="Q76" s="1227"/>
      <c r="R76" s="1227"/>
      <c r="S76" s="28"/>
      <c r="T76" s="28"/>
      <c r="U76" s="28"/>
      <c r="V76" s="28"/>
      <c r="W76" s="28"/>
      <c r="X76" s="28"/>
      <c r="Y76" s="28"/>
      <c r="Z76" s="28"/>
      <c r="AA76" s="28"/>
      <c r="AB76" s="28"/>
      <c r="AC76" s="28"/>
      <c r="AD76" s="28"/>
      <c r="AE76" s="28"/>
      <c r="AF76" s="28"/>
      <c r="AG76" s="28"/>
    </row>
    <row r="77" spans="1:33" s="799" customFormat="1" ht="15.75">
      <c r="A77" s="1228"/>
      <c r="B77" s="1228"/>
      <c r="C77" s="1228"/>
      <c r="D77" s="1228"/>
      <c r="E77" s="857" t="s">
        <v>1445</v>
      </c>
      <c r="F77" s="939" t="s">
        <v>1426</v>
      </c>
      <c r="G77" s="939" t="s">
        <v>1445</v>
      </c>
      <c r="H77" s="939" t="s">
        <v>1426</v>
      </c>
      <c r="I77" s="939" t="s">
        <v>1445</v>
      </c>
      <c r="J77" s="939" t="s">
        <v>1426</v>
      </c>
      <c r="K77" s="48"/>
      <c r="L77" s="48"/>
      <c r="M77" s="48"/>
      <c r="N77" s="48"/>
      <c r="O77" s="48"/>
      <c r="P77" s="48"/>
      <c r="Q77" s="48"/>
      <c r="R77" s="48"/>
      <c r="S77" s="28"/>
      <c r="T77" s="28"/>
      <c r="U77" s="28"/>
      <c r="V77" s="28"/>
      <c r="W77" s="28"/>
      <c r="X77" s="28"/>
      <c r="Y77" s="28"/>
      <c r="Z77" s="28"/>
      <c r="AA77" s="28"/>
      <c r="AB77" s="28"/>
      <c r="AC77" s="28"/>
      <c r="AD77" s="28"/>
      <c r="AE77" s="28"/>
      <c r="AF77" s="28"/>
      <c r="AG77" s="28"/>
    </row>
    <row r="78" spans="1:33" s="799" customFormat="1" ht="15.75" customHeight="1">
      <c r="A78" s="1231" t="s">
        <v>165</v>
      </c>
      <c r="B78" s="1231"/>
      <c r="C78" s="1231"/>
      <c r="D78" s="1231"/>
      <c r="E78" s="832"/>
      <c r="F78" s="832"/>
      <c r="G78" s="832"/>
      <c r="H78" s="832"/>
      <c r="I78" s="832"/>
      <c r="J78" s="832"/>
      <c r="K78" s="16"/>
      <c r="L78" s="16"/>
      <c r="M78" s="16"/>
      <c r="N78" s="16"/>
      <c r="O78" s="16"/>
      <c r="P78" s="16"/>
      <c r="Q78" s="16"/>
      <c r="R78" s="16"/>
      <c r="S78" s="28"/>
      <c r="T78" s="28"/>
      <c r="U78" s="28"/>
      <c r="V78" s="28"/>
      <c r="W78" s="28"/>
      <c r="X78" s="28"/>
      <c r="Y78" s="28"/>
      <c r="Z78" s="28"/>
      <c r="AA78" s="28"/>
      <c r="AB78" s="28"/>
      <c r="AC78" s="28"/>
      <c r="AD78" s="28"/>
      <c r="AE78" s="28"/>
      <c r="AF78" s="28"/>
      <c r="AG78" s="28"/>
    </row>
    <row r="79" spans="1:33" s="799" customFormat="1" ht="15.75" customHeight="1">
      <c r="A79" s="1231" t="s">
        <v>166</v>
      </c>
      <c r="B79" s="1231"/>
      <c r="C79" s="1231"/>
      <c r="D79" s="1231"/>
      <c r="E79" s="832"/>
      <c r="F79" s="832"/>
      <c r="G79" s="832"/>
      <c r="H79" s="832"/>
      <c r="I79" s="832"/>
      <c r="J79" s="832"/>
      <c r="K79" s="16"/>
      <c r="L79" s="16"/>
      <c r="M79" s="16"/>
      <c r="N79" s="16"/>
      <c r="O79" s="16"/>
      <c r="P79" s="16"/>
      <c r="Q79" s="16"/>
      <c r="R79" s="16"/>
      <c r="S79" s="28"/>
      <c r="T79" s="28"/>
      <c r="U79" s="28"/>
      <c r="V79" s="28"/>
      <c r="W79" s="28"/>
      <c r="X79" s="28"/>
      <c r="Y79" s="28"/>
      <c r="Z79" s="28"/>
      <c r="AA79" s="28"/>
      <c r="AB79" s="28"/>
      <c r="AC79" s="28"/>
      <c r="AD79" s="28"/>
      <c r="AE79" s="28"/>
      <c r="AF79" s="28"/>
      <c r="AG79" s="28"/>
    </row>
    <row r="80" spans="1:33" s="799" customFormat="1" ht="15.75" customHeight="1">
      <c r="A80" s="1231" t="s">
        <v>167</v>
      </c>
      <c r="B80" s="1231"/>
      <c r="C80" s="1231"/>
      <c r="D80" s="1231"/>
      <c r="E80" s="832"/>
      <c r="F80" s="832"/>
      <c r="G80" s="832"/>
      <c r="H80" s="832"/>
      <c r="I80" s="832"/>
      <c r="J80" s="832"/>
      <c r="K80" s="16"/>
      <c r="L80" s="16"/>
      <c r="M80" s="16"/>
      <c r="N80" s="16"/>
      <c r="O80" s="16"/>
      <c r="P80" s="16"/>
      <c r="Q80" s="16"/>
      <c r="R80" s="16"/>
      <c r="S80" s="28"/>
      <c r="T80" s="28"/>
      <c r="U80" s="28"/>
      <c r="V80" s="28"/>
      <c r="W80" s="28"/>
      <c r="X80" s="28"/>
      <c r="Y80" s="28"/>
      <c r="Z80" s="28"/>
      <c r="AA80" s="28"/>
      <c r="AB80" s="28"/>
      <c r="AC80" s="28"/>
      <c r="AD80" s="28"/>
      <c r="AE80" s="28"/>
      <c r="AF80" s="28"/>
      <c r="AG80" s="28"/>
    </row>
    <row r="81" spans="1:33" s="799" customFormat="1" ht="15.75" customHeight="1">
      <c r="A81" s="1231" t="s">
        <v>168</v>
      </c>
      <c r="B81" s="1231"/>
      <c r="C81" s="1231"/>
      <c r="D81" s="1231"/>
      <c r="E81" s="832"/>
      <c r="F81" s="832"/>
      <c r="G81" s="832"/>
      <c r="H81" s="832"/>
      <c r="I81" s="832"/>
      <c r="J81" s="832"/>
      <c r="K81" s="16"/>
      <c r="L81" s="16"/>
      <c r="M81" s="16"/>
      <c r="N81" s="16"/>
      <c r="O81" s="16"/>
      <c r="P81" s="16"/>
      <c r="Q81" s="16"/>
      <c r="R81" s="16"/>
      <c r="S81" s="28"/>
      <c r="T81" s="28"/>
      <c r="U81" s="28"/>
      <c r="V81" s="28"/>
      <c r="W81" s="28"/>
      <c r="X81" s="28"/>
      <c r="Y81" s="28"/>
      <c r="Z81" s="28"/>
      <c r="AA81" s="28"/>
      <c r="AB81" s="28"/>
      <c r="AC81" s="28"/>
      <c r="AD81" s="28"/>
      <c r="AE81" s="28"/>
      <c r="AF81" s="28"/>
      <c r="AG81" s="28"/>
    </row>
    <row r="82" spans="1:33" s="799" customFormat="1" ht="15.75" customHeight="1">
      <c r="A82" s="1231" t="s">
        <v>169</v>
      </c>
      <c r="B82" s="1231"/>
      <c r="C82" s="1231"/>
      <c r="D82" s="1231"/>
      <c r="E82" s="832"/>
      <c r="F82" s="832"/>
      <c r="G82" s="832"/>
      <c r="H82" s="832"/>
      <c r="I82" s="832"/>
      <c r="J82" s="832"/>
      <c r="K82" s="16"/>
      <c r="L82" s="16"/>
      <c r="M82" s="16"/>
      <c r="N82" s="16"/>
      <c r="O82" s="16"/>
      <c r="P82" s="16"/>
      <c r="Q82" s="16"/>
      <c r="R82" s="16"/>
      <c r="S82" s="28"/>
      <c r="T82" s="28"/>
      <c r="U82" s="28"/>
      <c r="V82" s="28"/>
      <c r="W82" s="28"/>
      <c r="X82" s="28"/>
      <c r="Y82" s="28"/>
      <c r="Z82" s="28"/>
      <c r="AA82" s="28"/>
      <c r="AB82" s="28"/>
      <c r="AC82" s="28"/>
      <c r="AD82" s="28"/>
      <c r="AE82" s="28"/>
      <c r="AF82" s="28"/>
      <c r="AG82" s="28"/>
    </row>
    <row r="83" spans="1:33" s="799" customFormat="1" ht="15.75">
      <c r="A83" s="1231" t="s">
        <v>170</v>
      </c>
      <c r="B83" s="1231"/>
      <c r="C83" s="1231"/>
      <c r="D83" s="1231"/>
      <c r="E83" s="832"/>
      <c r="F83" s="832"/>
      <c r="G83" s="832"/>
      <c r="H83" s="832"/>
      <c r="I83" s="832"/>
      <c r="J83" s="832"/>
      <c r="K83" s="16"/>
      <c r="L83" s="16"/>
      <c r="M83" s="16"/>
      <c r="N83" s="16"/>
      <c r="O83" s="16"/>
      <c r="P83" s="16"/>
      <c r="Q83" s="16"/>
      <c r="R83" s="16"/>
      <c r="S83" s="28"/>
      <c r="T83" s="28"/>
      <c r="U83" s="28"/>
      <c r="V83" s="28"/>
      <c r="W83" s="28"/>
      <c r="X83" s="28"/>
      <c r="Y83" s="28"/>
      <c r="Z83" s="28"/>
      <c r="AA83" s="28"/>
      <c r="AB83" s="28"/>
      <c r="AC83" s="28"/>
      <c r="AD83" s="28"/>
      <c r="AE83" s="28"/>
      <c r="AF83" s="28"/>
      <c r="AG83" s="28"/>
    </row>
    <row r="84" spans="1:33" s="799" customFormat="1" ht="15.75">
      <c r="K84" s="28"/>
      <c r="L84" s="28"/>
      <c r="M84" s="28"/>
      <c r="N84" s="28"/>
      <c r="O84" s="28"/>
      <c r="P84" s="28"/>
      <c r="Q84" s="28"/>
      <c r="R84" s="28"/>
      <c r="S84" s="28"/>
      <c r="T84" s="28"/>
      <c r="U84" s="28"/>
      <c r="V84" s="28"/>
      <c r="W84" s="28"/>
      <c r="X84" s="28"/>
      <c r="Y84" s="28"/>
      <c r="Z84" s="28"/>
      <c r="AA84" s="28"/>
      <c r="AB84" s="28"/>
      <c r="AC84" s="28"/>
      <c r="AD84" s="28"/>
      <c r="AE84" s="28"/>
      <c r="AF84" s="28"/>
      <c r="AG84" s="28"/>
    </row>
    <row r="85" spans="1:33" s="799" customFormat="1" ht="15.75">
      <c r="A85" s="855" t="s">
        <v>1395</v>
      </c>
      <c r="J85" s="748" t="s">
        <v>412</v>
      </c>
      <c r="K85" s="28"/>
      <c r="L85" s="28"/>
      <c r="M85" s="28"/>
      <c r="N85" s="28"/>
      <c r="O85" s="28"/>
      <c r="P85" s="28"/>
      <c r="Q85" s="28"/>
      <c r="R85" s="28"/>
      <c r="S85" s="28"/>
      <c r="T85" s="28"/>
      <c r="U85" s="28"/>
      <c r="V85" s="28"/>
      <c r="W85" s="28"/>
      <c r="X85" s="28"/>
      <c r="Y85" s="28"/>
      <c r="Z85" s="28"/>
      <c r="AA85" s="28"/>
      <c r="AB85" s="28"/>
      <c r="AC85" s="28"/>
      <c r="AD85" s="28"/>
      <c r="AE85" s="28"/>
      <c r="AF85" s="28"/>
      <c r="AG85" s="28"/>
    </row>
    <row r="86" spans="1:33" s="799" customFormat="1" ht="15.75" customHeight="1">
      <c r="A86" s="1228" t="s">
        <v>0</v>
      </c>
      <c r="B86" s="1228"/>
      <c r="C86" s="1228"/>
      <c r="D86" s="1228"/>
      <c r="E86" s="1229" t="s">
        <v>279</v>
      </c>
      <c r="F86" s="1229"/>
      <c r="G86" s="1229" t="s">
        <v>279</v>
      </c>
      <c r="H86" s="1229"/>
      <c r="I86" s="1229" t="s">
        <v>279</v>
      </c>
      <c r="J86" s="1229"/>
      <c r="K86" s="28"/>
      <c r="L86" s="28"/>
      <c r="M86" s="28"/>
      <c r="N86" s="28"/>
      <c r="O86" s="28"/>
      <c r="P86" s="28"/>
      <c r="Q86" s="28"/>
      <c r="R86" s="28"/>
      <c r="S86" s="28"/>
      <c r="T86" s="28"/>
      <c r="U86" s="28"/>
      <c r="V86" s="28"/>
      <c r="W86" s="28"/>
      <c r="X86" s="28"/>
      <c r="Y86" s="28"/>
      <c r="Z86" s="28"/>
      <c r="AA86" s="28"/>
      <c r="AB86" s="28"/>
      <c r="AC86" s="28"/>
      <c r="AD86" s="28"/>
      <c r="AE86" s="28"/>
      <c r="AF86" s="28"/>
      <c r="AG86" s="28"/>
    </row>
    <row r="87" spans="1:33" s="799" customFormat="1" ht="15.75">
      <c r="A87" s="1228"/>
      <c r="B87" s="1228"/>
      <c r="C87" s="1228"/>
      <c r="D87" s="1228"/>
      <c r="E87" s="939" t="s">
        <v>1445</v>
      </c>
      <c r="F87" s="939" t="s">
        <v>1426</v>
      </c>
      <c r="G87" s="939" t="s">
        <v>1445</v>
      </c>
      <c r="H87" s="939" t="s">
        <v>1426</v>
      </c>
      <c r="I87" s="939" t="s">
        <v>1445</v>
      </c>
      <c r="J87" s="939" t="s">
        <v>1426</v>
      </c>
      <c r="K87" s="28"/>
      <c r="L87" s="28"/>
      <c r="M87" s="28"/>
      <c r="N87" s="28"/>
      <c r="O87" s="28"/>
      <c r="P87" s="28"/>
      <c r="Q87" s="28"/>
      <c r="R87" s="28"/>
      <c r="S87" s="28"/>
      <c r="T87" s="28"/>
      <c r="U87" s="28"/>
      <c r="V87" s="28"/>
      <c r="W87" s="28"/>
      <c r="X87" s="28"/>
      <c r="Y87" s="28"/>
      <c r="Z87" s="28"/>
      <c r="AA87" s="28"/>
      <c r="AB87" s="28"/>
      <c r="AC87" s="28"/>
      <c r="AD87" s="28"/>
      <c r="AE87" s="28"/>
      <c r="AF87" s="28"/>
      <c r="AG87" s="28"/>
    </row>
    <row r="88" spans="1:33" s="799" customFormat="1" ht="15.75" customHeight="1">
      <c r="A88" s="1230" t="s">
        <v>165</v>
      </c>
      <c r="B88" s="1230"/>
      <c r="C88" s="1230"/>
      <c r="D88" s="1230"/>
      <c r="E88" s="846"/>
      <c r="F88" s="846"/>
      <c r="G88" s="846"/>
      <c r="H88" s="846"/>
      <c r="I88" s="846"/>
      <c r="J88" s="846"/>
      <c r="K88" s="28"/>
      <c r="L88" s="28"/>
      <c r="M88" s="28"/>
      <c r="N88" s="28"/>
      <c r="O88" s="28"/>
      <c r="P88" s="28"/>
      <c r="Q88" s="28"/>
      <c r="R88" s="28"/>
      <c r="S88" s="28"/>
      <c r="T88" s="28"/>
      <c r="U88" s="28"/>
      <c r="V88" s="28"/>
      <c r="W88" s="28"/>
      <c r="X88" s="28"/>
      <c r="Y88" s="28"/>
      <c r="Z88" s="28"/>
      <c r="AA88" s="28"/>
      <c r="AB88" s="28"/>
      <c r="AC88" s="28"/>
      <c r="AD88" s="28"/>
      <c r="AE88" s="28"/>
      <c r="AF88" s="28"/>
      <c r="AG88" s="28"/>
    </row>
    <row r="89" spans="1:33" s="799" customFormat="1" ht="15.75" customHeight="1">
      <c r="A89" s="1230" t="s">
        <v>166</v>
      </c>
      <c r="B89" s="1230"/>
      <c r="C89" s="1230"/>
      <c r="D89" s="1230"/>
      <c r="E89" s="804"/>
      <c r="F89" s="804"/>
      <c r="G89" s="804"/>
      <c r="H89" s="804"/>
      <c r="I89" s="804"/>
      <c r="J89" s="804"/>
      <c r="K89" s="28"/>
      <c r="L89" s="28"/>
      <c r="M89" s="28"/>
      <c r="N89" s="28"/>
      <c r="O89" s="28"/>
      <c r="P89" s="28"/>
      <c r="Q89" s="28"/>
      <c r="R89" s="28"/>
      <c r="S89" s="28"/>
      <c r="T89" s="28"/>
      <c r="U89" s="28"/>
      <c r="V89" s="28"/>
      <c r="W89" s="28"/>
      <c r="X89" s="28"/>
      <c r="Y89" s="28"/>
      <c r="Z89" s="28"/>
      <c r="AA89" s="28"/>
      <c r="AB89" s="28"/>
      <c r="AC89" s="28"/>
      <c r="AD89" s="28"/>
      <c r="AE89" s="28"/>
      <c r="AF89" s="28"/>
      <c r="AG89" s="28"/>
    </row>
    <row r="90" spans="1:33" s="799" customFormat="1" ht="15.75" customHeight="1">
      <c r="A90" s="1230" t="s">
        <v>167</v>
      </c>
      <c r="B90" s="1230"/>
      <c r="C90" s="1230"/>
      <c r="D90" s="1230"/>
      <c r="E90" s="804"/>
      <c r="F90" s="804"/>
      <c r="G90" s="804"/>
      <c r="H90" s="804"/>
      <c r="I90" s="804"/>
      <c r="J90" s="804"/>
      <c r="K90" s="28"/>
      <c r="L90" s="28"/>
      <c r="M90" s="28"/>
      <c r="N90" s="28"/>
      <c r="O90" s="28"/>
      <c r="P90" s="28"/>
      <c r="Q90" s="28"/>
      <c r="R90" s="28"/>
      <c r="S90" s="28"/>
      <c r="T90" s="28"/>
      <c r="U90" s="28"/>
      <c r="V90" s="28"/>
      <c r="W90" s="28"/>
      <c r="X90" s="28"/>
      <c r="Y90" s="28"/>
      <c r="Z90" s="28"/>
      <c r="AA90" s="28"/>
      <c r="AB90" s="28"/>
      <c r="AC90" s="28"/>
      <c r="AD90" s="28"/>
      <c r="AE90" s="28"/>
      <c r="AF90" s="28"/>
      <c r="AG90" s="28"/>
    </row>
    <row r="91" spans="1:33" s="799" customFormat="1" ht="15.75" customHeight="1">
      <c r="A91" s="1230" t="s">
        <v>168</v>
      </c>
      <c r="B91" s="1230"/>
      <c r="C91" s="1230"/>
      <c r="D91" s="1230"/>
      <c r="E91" s="804"/>
      <c r="F91" s="804"/>
      <c r="G91" s="804"/>
      <c r="H91" s="804"/>
      <c r="I91" s="804"/>
      <c r="J91" s="804"/>
      <c r="K91" s="28"/>
      <c r="L91" s="28"/>
      <c r="M91" s="28"/>
      <c r="N91" s="28"/>
      <c r="O91" s="28"/>
      <c r="P91" s="28"/>
      <c r="Q91" s="28"/>
      <c r="R91" s="28"/>
      <c r="S91" s="28"/>
      <c r="T91" s="28"/>
      <c r="U91" s="28"/>
      <c r="V91" s="28"/>
      <c r="W91" s="28"/>
      <c r="X91" s="28"/>
      <c r="Y91" s="28"/>
      <c r="Z91" s="28"/>
      <c r="AA91" s="28"/>
      <c r="AB91" s="28"/>
      <c r="AC91" s="28"/>
      <c r="AD91" s="28"/>
      <c r="AE91" s="28"/>
      <c r="AF91" s="28"/>
      <c r="AG91" s="28"/>
    </row>
    <row r="92" spans="1:33" s="799" customFormat="1" ht="15.75" customHeight="1">
      <c r="A92" s="1230" t="s">
        <v>169</v>
      </c>
      <c r="B92" s="1230"/>
      <c r="C92" s="1230"/>
      <c r="D92" s="1230"/>
      <c r="E92" s="804"/>
      <c r="F92" s="804"/>
      <c r="G92" s="804"/>
      <c r="H92" s="804"/>
      <c r="I92" s="804"/>
      <c r="J92" s="804"/>
      <c r="K92" s="28"/>
      <c r="L92" s="28"/>
      <c r="M92" s="28"/>
      <c r="N92" s="28"/>
      <c r="O92" s="28"/>
      <c r="P92" s="28"/>
      <c r="Q92" s="28"/>
      <c r="R92" s="28"/>
      <c r="S92" s="28"/>
      <c r="T92" s="28"/>
      <c r="U92" s="28"/>
      <c r="V92" s="28"/>
      <c r="W92" s="28"/>
      <c r="X92" s="28"/>
      <c r="Y92" s="28"/>
      <c r="Z92" s="28"/>
      <c r="AA92" s="28"/>
      <c r="AB92" s="28"/>
      <c r="AC92" s="28"/>
      <c r="AD92" s="28"/>
      <c r="AE92" s="28"/>
      <c r="AF92" s="28"/>
      <c r="AG92" s="28"/>
    </row>
    <row r="93" spans="1:33" s="799" customFormat="1" ht="15.75">
      <c r="A93" s="1230" t="s">
        <v>170</v>
      </c>
      <c r="B93" s="1230"/>
      <c r="C93" s="1230"/>
      <c r="D93" s="1230"/>
      <c r="E93" s="804"/>
      <c r="F93" s="804"/>
      <c r="G93" s="804"/>
      <c r="H93" s="804"/>
      <c r="I93" s="804"/>
      <c r="J93" s="804"/>
      <c r="K93" s="28"/>
      <c r="L93" s="28"/>
      <c r="M93" s="28"/>
      <c r="N93" s="28"/>
      <c r="O93" s="28"/>
      <c r="P93" s="28"/>
      <c r="Q93" s="28"/>
      <c r="R93" s="28"/>
      <c r="S93" s="28"/>
      <c r="T93" s="28"/>
      <c r="U93" s="28"/>
      <c r="V93" s="28"/>
      <c r="W93" s="28"/>
      <c r="X93" s="28"/>
      <c r="Y93" s="28"/>
      <c r="Z93" s="28"/>
      <c r="AA93" s="28"/>
      <c r="AB93" s="28"/>
      <c r="AC93" s="28"/>
      <c r="AD93" s="28"/>
      <c r="AE93" s="28"/>
      <c r="AF93" s="28"/>
      <c r="AG93" s="28"/>
    </row>
    <row r="94" spans="1:33" s="799" customFormat="1" ht="15.75">
      <c r="B94" s="796"/>
      <c r="C94" s="796"/>
      <c r="K94" s="28"/>
      <c r="L94" s="28"/>
      <c r="M94" s="28"/>
      <c r="N94" s="28"/>
      <c r="O94" s="28"/>
      <c r="P94" s="28"/>
      <c r="Q94" s="28"/>
      <c r="R94" s="28"/>
      <c r="S94" s="28"/>
      <c r="T94" s="28"/>
      <c r="U94" s="28"/>
      <c r="V94" s="28"/>
      <c r="W94" s="28"/>
      <c r="X94" s="28"/>
      <c r="Y94" s="28"/>
      <c r="Z94" s="28"/>
      <c r="AA94" s="28"/>
      <c r="AB94" s="28"/>
      <c r="AC94" s="28"/>
      <c r="AD94" s="28"/>
      <c r="AE94" s="28"/>
      <c r="AF94" s="28"/>
      <c r="AG94" s="28"/>
    </row>
    <row r="95" spans="1:33" s="799" customFormat="1" ht="15.75">
      <c r="A95" s="796" t="s">
        <v>277</v>
      </c>
      <c r="K95" s="28"/>
      <c r="L95" s="28"/>
      <c r="M95" s="28"/>
      <c r="N95" s="28"/>
      <c r="O95" s="28"/>
      <c r="P95" s="28"/>
      <c r="Q95" s="28"/>
      <c r="R95" s="28"/>
      <c r="S95" s="28"/>
      <c r="T95" s="28"/>
      <c r="U95" s="28"/>
      <c r="V95" s="28"/>
      <c r="W95" s="28"/>
      <c r="X95" s="28"/>
      <c r="Y95" s="28"/>
      <c r="Z95" s="28"/>
      <c r="AA95" s="28"/>
      <c r="AB95" s="28"/>
      <c r="AC95" s="28"/>
      <c r="AD95" s="28"/>
      <c r="AE95" s="28"/>
      <c r="AF95" s="28"/>
      <c r="AG95" s="28"/>
    </row>
    <row r="96" spans="1:33" s="799" customFormat="1" ht="15.75">
      <c r="A96" s="796" t="s">
        <v>278</v>
      </c>
      <c r="K96" s="28"/>
      <c r="L96" s="28"/>
      <c r="M96" s="28"/>
      <c r="N96" s="28"/>
      <c r="O96" s="28"/>
      <c r="P96" s="28"/>
      <c r="Q96" s="28"/>
      <c r="R96" s="28"/>
      <c r="S96" s="28"/>
      <c r="T96" s="28"/>
      <c r="U96" s="28"/>
      <c r="V96" s="28"/>
      <c r="W96" s="28"/>
      <c r="X96" s="28"/>
      <c r="Y96" s="28"/>
      <c r="Z96" s="28"/>
      <c r="AA96" s="28"/>
      <c r="AB96" s="28"/>
      <c r="AC96" s="28"/>
      <c r="AD96" s="28"/>
      <c r="AE96" s="28"/>
      <c r="AF96" s="28"/>
      <c r="AG96" s="28"/>
    </row>
    <row r="97" spans="1:33" s="799" customFormat="1" ht="15.75">
      <c r="K97" s="28"/>
      <c r="L97" s="28"/>
      <c r="M97" s="28"/>
      <c r="N97" s="28"/>
      <c r="O97" s="28"/>
      <c r="P97" s="28"/>
      <c r="Q97" s="28"/>
      <c r="R97" s="28"/>
      <c r="S97" s="28"/>
      <c r="T97" s="28"/>
      <c r="U97" s="28"/>
      <c r="V97" s="28"/>
      <c r="W97" s="28"/>
      <c r="X97" s="28"/>
      <c r="Y97" s="28"/>
      <c r="Z97" s="28"/>
      <c r="AA97" s="28"/>
      <c r="AB97" s="28"/>
      <c r="AC97" s="28"/>
      <c r="AD97" s="28"/>
      <c r="AE97" s="28"/>
      <c r="AF97" s="28"/>
      <c r="AG97" s="28"/>
    </row>
    <row r="98" spans="1:33" s="799" customFormat="1" ht="15.75">
      <c r="A98" s="1232" t="s">
        <v>1397</v>
      </c>
      <c r="B98" s="1232"/>
      <c r="C98" s="1232"/>
      <c r="D98" s="1232"/>
      <c r="E98" s="1232"/>
      <c r="F98" s="1232"/>
      <c r="G98" s="1232"/>
      <c r="H98" s="1232"/>
      <c r="I98" s="1232"/>
      <c r="J98" s="1232"/>
      <c r="K98" s="28"/>
      <c r="L98" s="28"/>
      <c r="M98" s="28"/>
      <c r="N98" s="28"/>
      <c r="O98" s="28"/>
      <c r="P98" s="28"/>
      <c r="Q98" s="28"/>
      <c r="R98" s="28"/>
      <c r="S98" s="28"/>
      <c r="T98" s="28"/>
      <c r="U98" s="28"/>
      <c r="V98" s="28"/>
      <c r="W98" s="28"/>
      <c r="X98" s="28"/>
      <c r="Y98" s="28"/>
      <c r="Z98" s="28"/>
      <c r="AA98" s="28"/>
      <c r="AB98" s="28"/>
      <c r="AC98" s="28"/>
      <c r="AD98" s="28"/>
      <c r="AE98" s="28"/>
      <c r="AF98" s="28"/>
      <c r="AG98" s="28"/>
    </row>
    <row r="99" spans="1:33" s="799" customFormat="1" ht="15.75">
      <c r="A99" s="1232" t="s">
        <v>1303</v>
      </c>
      <c r="B99" s="1232"/>
      <c r="C99" s="1232"/>
      <c r="D99" s="1232"/>
      <c r="E99" s="1232"/>
      <c r="F99" s="1232"/>
      <c r="G99" s="1232"/>
      <c r="H99" s="1232"/>
      <c r="I99" s="1232"/>
      <c r="J99" s="1232"/>
      <c r="K99" s="28"/>
      <c r="L99" s="28"/>
      <c r="M99" s="28"/>
      <c r="N99" s="28"/>
      <c r="O99" s="28"/>
      <c r="P99" s="28"/>
      <c r="Q99" s="28"/>
      <c r="R99" s="28"/>
      <c r="S99" s="28"/>
      <c r="T99" s="28"/>
      <c r="U99" s="28"/>
      <c r="V99" s="28"/>
      <c r="W99" s="28"/>
      <c r="X99" s="28"/>
      <c r="Y99" s="28"/>
      <c r="Z99" s="28"/>
      <c r="AA99" s="28"/>
      <c r="AB99" s="28"/>
      <c r="AC99" s="28"/>
      <c r="AD99" s="28"/>
      <c r="AE99" s="28"/>
      <c r="AF99" s="28"/>
      <c r="AG99" s="28"/>
    </row>
    <row r="100" spans="1:33" s="799" customFormat="1" ht="15.75">
      <c r="A100" s="1221" t="s">
        <v>1285</v>
      </c>
      <c r="B100" s="1221"/>
      <c r="C100" s="1221"/>
      <c r="D100" s="1221"/>
      <c r="E100" s="1221" t="s">
        <v>1286</v>
      </c>
      <c r="F100" s="1221"/>
      <c r="G100" s="1226" t="s">
        <v>1287</v>
      </c>
      <c r="H100" s="1226"/>
      <c r="I100" s="1226"/>
      <c r="J100" s="1226"/>
      <c r="K100" s="28"/>
      <c r="L100" s="28"/>
      <c r="M100" s="28"/>
      <c r="N100" s="28"/>
      <c r="O100" s="28"/>
      <c r="P100" s="28"/>
      <c r="Q100" s="28"/>
      <c r="R100" s="28"/>
      <c r="S100" s="28"/>
      <c r="T100" s="28"/>
      <c r="U100" s="28"/>
      <c r="V100" s="28"/>
      <c r="W100" s="28"/>
      <c r="X100" s="28"/>
      <c r="Y100" s="28"/>
      <c r="Z100" s="28"/>
      <c r="AA100" s="28"/>
      <c r="AB100" s="28"/>
      <c r="AC100" s="28"/>
      <c r="AD100" s="28"/>
      <c r="AE100" s="28"/>
      <c r="AF100" s="28"/>
      <c r="AG100" s="28"/>
    </row>
    <row r="101" spans="1:33" s="799" customFormat="1" ht="15.75" customHeight="1">
      <c r="A101" s="1221"/>
      <c r="B101" s="1221"/>
      <c r="C101" s="1221"/>
      <c r="D101" s="1221"/>
      <c r="E101" s="1221"/>
      <c r="F101" s="1221"/>
      <c r="G101" s="1226" t="s">
        <v>1456</v>
      </c>
      <c r="H101" s="1226"/>
      <c r="I101" s="1226" t="s">
        <v>1432</v>
      </c>
      <c r="J101" s="1226"/>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row>
    <row r="102" spans="1:33" s="799" customFormat="1" ht="15.75" customHeight="1">
      <c r="A102" s="1241" t="s">
        <v>1288</v>
      </c>
      <c r="B102" s="1241"/>
      <c r="C102" s="1241"/>
      <c r="D102" s="1241"/>
      <c r="E102" s="1241" t="s">
        <v>1289</v>
      </c>
      <c r="F102" s="1241"/>
      <c r="G102" s="1241"/>
      <c r="H102" s="1241"/>
      <c r="I102" s="1241"/>
      <c r="J102" s="1241"/>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row>
    <row r="103" spans="1:33" s="799" customFormat="1" ht="15.75">
      <c r="A103" s="864"/>
      <c r="B103" s="863"/>
      <c r="C103" s="863"/>
      <c r="D103" s="863"/>
      <c r="E103" s="863"/>
      <c r="F103" s="863"/>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row>
    <row r="104" spans="1:33" s="799" customFormat="1" ht="15.75">
      <c r="A104" s="1232" t="s">
        <v>1304</v>
      </c>
      <c r="B104" s="1232"/>
      <c r="C104" s="1232"/>
      <c r="D104" s="1232"/>
      <c r="E104" s="1232"/>
      <c r="F104" s="1232"/>
      <c r="G104" s="1232"/>
      <c r="H104" s="1232"/>
      <c r="I104" s="1232"/>
      <c r="J104" s="1232"/>
      <c r="K104" s="28"/>
      <c r="L104" s="28"/>
      <c r="M104" s="28"/>
      <c r="N104" s="28"/>
      <c r="O104" s="28"/>
      <c r="P104" s="28"/>
      <c r="Q104" s="28"/>
      <c r="R104" s="28"/>
      <c r="S104" s="28"/>
      <c r="T104" s="28"/>
      <c r="U104" s="28"/>
      <c r="V104" s="28"/>
      <c r="W104" s="28"/>
      <c r="X104" s="28"/>
      <c r="Y104" s="28"/>
      <c r="Z104" s="28"/>
      <c r="AA104" s="28"/>
      <c r="AB104" s="28"/>
      <c r="AC104" s="28"/>
      <c r="AD104" s="28"/>
      <c r="AE104" s="28"/>
      <c r="AF104" s="28"/>
      <c r="AG104" s="28"/>
    </row>
    <row r="105" spans="1:33" s="799" customFormat="1" ht="15.75" customHeight="1">
      <c r="A105" s="1272" t="s">
        <v>1285</v>
      </c>
      <c r="B105" s="1273"/>
      <c r="C105" s="1274"/>
      <c r="D105" s="1219" t="s">
        <v>1398</v>
      </c>
      <c r="E105" s="1219" t="s">
        <v>1296</v>
      </c>
      <c r="F105" s="1221" t="s">
        <v>1286</v>
      </c>
      <c r="G105" s="1223" t="s">
        <v>1287</v>
      </c>
      <c r="H105" s="1224"/>
      <c r="I105" s="1224"/>
      <c r="J105" s="1225"/>
      <c r="L105" s="28"/>
      <c r="M105" s="28"/>
      <c r="N105" s="28"/>
      <c r="O105" s="28"/>
      <c r="P105" s="28"/>
      <c r="Q105" s="28"/>
      <c r="R105" s="28"/>
      <c r="S105" s="28"/>
      <c r="T105" s="28"/>
      <c r="U105" s="28"/>
      <c r="V105" s="28"/>
      <c r="W105" s="28"/>
      <c r="X105" s="28"/>
      <c r="Y105" s="28"/>
      <c r="Z105" s="28"/>
      <c r="AA105" s="28"/>
      <c r="AB105" s="28"/>
      <c r="AC105" s="28"/>
      <c r="AD105" s="28"/>
      <c r="AE105" s="28"/>
      <c r="AF105" s="28"/>
      <c r="AG105" s="28"/>
    </row>
    <row r="106" spans="1:33" s="799" customFormat="1" ht="51" customHeight="1">
      <c r="A106" s="1275"/>
      <c r="B106" s="1276"/>
      <c r="C106" s="1277"/>
      <c r="D106" s="1220"/>
      <c r="E106" s="1220"/>
      <c r="F106" s="1222"/>
      <c r="G106" s="1226" t="s">
        <v>1456</v>
      </c>
      <c r="H106" s="1226"/>
      <c r="I106" s="1226" t="s">
        <v>1432</v>
      </c>
      <c r="J106" s="1226"/>
      <c r="L106" s="28"/>
      <c r="M106" s="28"/>
      <c r="N106" s="28"/>
      <c r="O106" s="28"/>
      <c r="P106" s="28"/>
      <c r="Q106" s="28"/>
      <c r="R106" s="28"/>
      <c r="S106" s="28"/>
      <c r="T106" s="28"/>
      <c r="U106" s="28"/>
      <c r="V106" s="28"/>
      <c r="W106" s="28"/>
      <c r="X106" s="28"/>
      <c r="Y106" s="28"/>
      <c r="Z106" s="28"/>
      <c r="AA106" s="28"/>
      <c r="AB106" s="28"/>
      <c r="AC106" s="28"/>
      <c r="AD106" s="28"/>
      <c r="AE106" s="28"/>
      <c r="AF106" s="28"/>
      <c r="AG106" s="28"/>
    </row>
    <row r="107" spans="1:33" s="799" customFormat="1" ht="15.75" customHeight="1">
      <c r="A107" s="1213" t="s">
        <v>1290</v>
      </c>
      <c r="B107" s="1215"/>
      <c r="C107" s="1215"/>
      <c r="D107" s="848"/>
      <c r="E107" s="848"/>
      <c r="F107" s="848"/>
      <c r="G107" s="1213"/>
      <c r="H107" s="1214"/>
      <c r="I107" s="1213"/>
      <c r="J107" s="1214"/>
      <c r="L107" s="28"/>
      <c r="M107" s="28"/>
      <c r="N107" s="28"/>
      <c r="O107" s="28"/>
      <c r="P107" s="28"/>
      <c r="Q107" s="28"/>
      <c r="R107" s="28"/>
      <c r="S107" s="28"/>
      <c r="T107" s="28"/>
      <c r="U107" s="28"/>
      <c r="V107" s="28"/>
      <c r="W107" s="28"/>
      <c r="X107" s="28"/>
      <c r="Y107" s="28"/>
      <c r="Z107" s="28"/>
      <c r="AA107" s="28"/>
      <c r="AB107" s="28"/>
      <c r="AC107" s="28"/>
      <c r="AD107" s="28"/>
      <c r="AE107" s="28"/>
      <c r="AF107" s="28"/>
      <c r="AG107" s="28"/>
    </row>
    <row r="108" spans="1:33" s="799" customFormat="1" ht="15.75" customHeight="1">
      <c r="A108" s="1213" t="s">
        <v>1291</v>
      </c>
      <c r="B108" s="1215"/>
      <c r="C108" s="1215"/>
      <c r="D108" s="848"/>
      <c r="E108" s="848"/>
      <c r="F108" s="848"/>
      <c r="G108" s="1213"/>
      <c r="H108" s="1214"/>
      <c r="I108" s="1213"/>
      <c r="J108" s="1214"/>
      <c r="L108" s="28"/>
      <c r="M108" s="28"/>
      <c r="N108" s="28"/>
      <c r="O108" s="28"/>
      <c r="P108" s="28"/>
      <c r="Q108" s="28"/>
      <c r="R108" s="28"/>
      <c r="S108" s="28"/>
      <c r="T108" s="28"/>
      <c r="U108" s="28"/>
      <c r="V108" s="28"/>
      <c r="W108" s="28"/>
      <c r="X108" s="28"/>
      <c r="Y108" s="28"/>
      <c r="Z108" s="28"/>
      <c r="AA108" s="28"/>
      <c r="AB108" s="28"/>
      <c r="AC108" s="28"/>
      <c r="AD108" s="28"/>
      <c r="AE108" s="28"/>
      <c r="AF108" s="28"/>
      <c r="AG108" s="28"/>
    </row>
    <row r="109" spans="1:33" s="799" customFormat="1" ht="15.75" customHeight="1">
      <c r="A109" s="1213" t="s">
        <v>1292</v>
      </c>
      <c r="B109" s="1215"/>
      <c r="C109" s="1215"/>
      <c r="D109" s="848"/>
      <c r="E109" s="848"/>
      <c r="F109" s="848"/>
      <c r="G109" s="1213"/>
      <c r="H109" s="1214"/>
      <c r="I109" s="1213"/>
      <c r="J109" s="1214"/>
      <c r="L109" s="28"/>
      <c r="M109" s="28"/>
      <c r="N109" s="28"/>
      <c r="O109" s="28"/>
      <c r="P109" s="28"/>
      <c r="Q109" s="28"/>
      <c r="R109" s="28"/>
      <c r="S109" s="28"/>
      <c r="T109" s="28"/>
      <c r="U109" s="28"/>
      <c r="V109" s="28"/>
      <c r="W109" s="28"/>
      <c r="X109" s="28"/>
      <c r="Y109" s="28"/>
      <c r="Z109" s="28"/>
      <c r="AA109" s="28"/>
      <c r="AB109" s="28"/>
      <c r="AC109" s="28"/>
      <c r="AD109" s="28"/>
      <c r="AE109" s="28"/>
      <c r="AF109" s="28"/>
      <c r="AG109" s="28"/>
    </row>
    <row r="110" spans="1:33" s="799" customFormat="1" ht="15.75" customHeight="1">
      <c r="A110" s="1213" t="s">
        <v>1293</v>
      </c>
      <c r="B110" s="1215"/>
      <c r="C110" s="1215"/>
      <c r="D110" s="848"/>
      <c r="E110" s="848"/>
      <c r="F110" s="848"/>
      <c r="G110" s="1213"/>
      <c r="H110" s="1214"/>
      <c r="I110" s="1213"/>
      <c r="J110" s="1214"/>
      <c r="L110" s="28"/>
      <c r="M110" s="28"/>
      <c r="N110" s="28"/>
      <c r="O110" s="28"/>
      <c r="P110" s="28"/>
      <c r="Q110" s="28"/>
      <c r="R110" s="28"/>
      <c r="S110" s="28"/>
      <c r="T110" s="28"/>
      <c r="U110" s="28"/>
      <c r="V110" s="28"/>
      <c r="W110" s="28"/>
      <c r="X110" s="28"/>
      <c r="Y110" s="28"/>
      <c r="Z110" s="28"/>
      <c r="AA110" s="28"/>
      <c r="AB110" s="28"/>
      <c r="AC110" s="28"/>
      <c r="AD110" s="28"/>
      <c r="AE110" s="28"/>
      <c r="AF110" s="28"/>
      <c r="AG110" s="28"/>
    </row>
    <row r="111" spans="1:33" s="799" customFormat="1" ht="15.75" customHeight="1">
      <c r="A111" s="1213" t="s">
        <v>1294</v>
      </c>
      <c r="B111" s="1215"/>
      <c r="C111" s="1215"/>
      <c r="D111" s="848"/>
      <c r="E111" s="848"/>
      <c r="F111" s="848"/>
      <c r="G111" s="1213"/>
      <c r="H111" s="1214"/>
      <c r="I111" s="1213"/>
      <c r="J111" s="1214"/>
      <c r="L111" s="28"/>
      <c r="M111" s="28"/>
      <c r="N111" s="28"/>
      <c r="O111" s="28"/>
      <c r="P111" s="28"/>
      <c r="Q111" s="28"/>
      <c r="R111" s="28"/>
      <c r="S111" s="28"/>
      <c r="T111" s="28"/>
      <c r="U111" s="28"/>
      <c r="V111" s="28"/>
      <c r="W111" s="28"/>
      <c r="X111" s="28"/>
      <c r="Y111" s="28"/>
      <c r="Z111" s="28"/>
      <c r="AA111" s="28"/>
      <c r="AB111" s="28"/>
      <c r="AC111" s="28"/>
      <c r="AD111" s="28"/>
      <c r="AE111" s="28"/>
      <c r="AF111" s="28"/>
      <c r="AG111" s="28"/>
    </row>
    <row r="112" spans="1:33" s="799" customFormat="1" ht="15.75" customHeight="1">
      <c r="A112" s="1213" t="s">
        <v>1295</v>
      </c>
      <c r="B112" s="1215"/>
      <c r="C112" s="1215"/>
      <c r="D112" s="848"/>
      <c r="E112" s="848"/>
      <c r="F112" s="848"/>
      <c r="G112" s="1213"/>
      <c r="H112" s="1214"/>
      <c r="I112" s="1213"/>
      <c r="J112" s="1214"/>
      <c r="L112" s="28"/>
      <c r="M112" s="28"/>
      <c r="N112" s="28"/>
      <c r="O112" s="28"/>
      <c r="P112" s="28"/>
      <c r="Q112" s="28"/>
      <c r="R112" s="28"/>
      <c r="S112" s="28"/>
      <c r="T112" s="28"/>
      <c r="U112" s="28"/>
      <c r="V112" s="28"/>
      <c r="W112" s="28"/>
      <c r="X112" s="28"/>
      <c r="Y112" s="28"/>
      <c r="Z112" s="28"/>
      <c r="AA112" s="28"/>
      <c r="AB112" s="28"/>
      <c r="AC112" s="28"/>
      <c r="AD112" s="28"/>
      <c r="AE112" s="28"/>
      <c r="AF112" s="28"/>
      <c r="AG112" s="28"/>
    </row>
    <row r="113" spans="1:33" s="799" customFormat="1" ht="15.75" customHeight="1">
      <c r="A113" s="1216" t="s">
        <v>1399</v>
      </c>
      <c r="B113" s="1217"/>
      <c r="C113" s="1217"/>
      <c r="D113" s="1217"/>
      <c r="E113" s="1217"/>
      <c r="F113" s="1217"/>
      <c r="G113" s="1217"/>
      <c r="H113" s="1217"/>
      <c r="I113" s="1217"/>
      <c r="J113" s="1218"/>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row>
    <row r="114" spans="1:33" s="799" customFormat="1" ht="15.75">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row>
    <row r="115" spans="1:33" s="799" customFormat="1" ht="15.75">
      <c r="A115" s="57">
        <v>49</v>
      </c>
      <c r="B115" s="946" t="s">
        <v>339</v>
      </c>
      <c r="C115" s="946"/>
      <c r="D115" s="946"/>
      <c r="E115" s="946"/>
      <c r="F115" s="946"/>
      <c r="G115" s="946"/>
      <c r="H115" s="946"/>
      <c r="I115" s="946"/>
      <c r="J115" s="946"/>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row>
    <row r="116" spans="1:33" s="799" customFormat="1" ht="15.75">
      <c r="A116" s="834">
        <f>+A115+0.1</f>
        <v>49.1</v>
      </c>
      <c r="B116" s="946" t="s">
        <v>340</v>
      </c>
      <c r="C116" s="946"/>
      <c r="D116" s="946"/>
      <c r="E116" s="946"/>
      <c r="F116" s="946"/>
      <c r="G116" s="946"/>
      <c r="H116" s="946"/>
      <c r="I116" s="946"/>
      <c r="J116" s="946"/>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row>
    <row r="117" spans="1:33" s="799" customFormat="1" ht="15.75">
      <c r="B117" s="796"/>
      <c r="C117" s="796"/>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row>
    <row r="118" spans="1:33" s="799" customFormat="1" ht="15.75">
      <c r="A118" s="38" t="s">
        <v>356</v>
      </c>
      <c r="B118" s="796" t="s">
        <v>357</v>
      </c>
      <c r="C118" s="796"/>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row>
    <row r="119" spans="1:33" s="799" customFormat="1" ht="15.75">
      <c r="B119" s="946" t="s">
        <v>284</v>
      </c>
      <c r="C119" s="946"/>
      <c r="D119" s="946"/>
      <c r="E119" s="946"/>
      <c r="F119" s="946"/>
      <c r="G119" s="946"/>
      <c r="H119" s="946"/>
      <c r="I119" s="946"/>
      <c r="J119" s="801" t="s">
        <v>412</v>
      </c>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row>
    <row r="120" spans="1:33" s="5" customFormat="1" ht="30.75" customHeight="1">
      <c r="B120" s="1211" t="s">
        <v>0</v>
      </c>
      <c r="C120" s="1211"/>
      <c r="D120" s="1211"/>
      <c r="E120" s="1211"/>
      <c r="F120" s="1211"/>
      <c r="G120" s="1211" t="s">
        <v>1439</v>
      </c>
      <c r="H120" s="1211"/>
      <c r="I120" s="1211" t="s">
        <v>1403</v>
      </c>
      <c r="J120" s="1211"/>
      <c r="K120" s="49"/>
      <c r="L120" s="49"/>
      <c r="M120" s="49"/>
      <c r="N120" s="49"/>
      <c r="O120" s="49"/>
      <c r="P120" s="49"/>
      <c r="Q120" s="49"/>
      <c r="R120" s="49"/>
      <c r="S120" s="49"/>
      <c r="T120" s="49"/>
      <c r="U120" s="49"/>
      <c r="V120" s="49"/>
      <c r="W120" s="49"/>
      <c r="X120" s="49"/>
      <c r="Y120" s="49"/>
      <c r="Z120" s="49"/>
      <c r="AA120" s="49"/>
      <c r="AB120" s="49"/>
      <c r="AC120" s="49"/>
      <c r="AD120" s="49"/>
      <c r="AE120" s="49"/>
      <c r="AF120" s="49"/>
      <c r="AG120" s="49"/>
    </row>
    <row r="121" spans="1:33" s="799" customFormat="1" ht="15.75" customHeight="1">
      <c r="B121" s="1209" t="s">
        <v>476</v>
      </c>
      <c r="C121" s="1209"/>
      <c r="D121" s="1209"/>
      <c r="E121" s="1209"/>
      <c r="F121" s="1209"/>
      <c r="G121" s="1210"/>
      <c r="H121" s="1210"/>
      <c r="I121" s="1210"/>
      <c r="J121" s="1210"/>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row>
    <row r="122" spans="1:33" s="799" customFormat="1" ht="15.75" customHeight="1">
      <c r="B122" s="1209" t="s">
        <v>281</v>
      </c>
      <c r="C122" s="1209"/>
      <c r="D122" s="1209"/>
      <c r="E122" s="1209"/>
      <c r="F122" s="1209"/>
      <c r="G122" s="1210"/>
      <c r="H122" s="1210"/>
      <c r="I122" s="1210"/>
      <c r="J122" s="1210"/>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row>
    <row r="123" spans="1:33" s="799" customFormat="1" ht="15.75" customHeight="1">
      <c r="B123" s="1209" t="s">
        <v>282</v>
      </c>
      <c r="C123" s="1209"/>
      <c r="D123" s="1209"/>
      <c r="E123" s="1209"/>
      <c r="F123" s="1209"/>
      <c r="G123" s="1210"/>
      <c r="H123" s="1210"/>
      <c r="I123" s="1210"/>
      <c r="J123" s="1210"/>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row>
    <row r="124" spans="1:33" s="799" customFormat="1" ht="15.75">
      <c r="B124" s="9"/>
      <c r="C124" s="9"/>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row>
    <row r="125" spans="1:33" s="799" customFormat="1" ht="15.75" customHeight="1">
      <c r="B125" s="1212" t="s">
        <v>280</v>
      </c>
      <c r="C125" s="1212"/>
      <c r="D125" s="1212"/>
      <c r="E125" s="1212"/>
      <c r="F125" s="1212"/>
      <c r="G125" s="1212"/>
      <c r="H125" s="1212"/>
      <c r="I125" s="1212"/>
      <c r="J125" s="1212"/>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row>
    <row r="126" spans="1:33" s="799" customFormat="1" ht="34.5" customHeight="1">
      <c r="B126" s="1211" t="s">
        <v>0</v>
      </c>
      <c r="C126" s="1211"/>
      <c r="D126" s="1211"/>
      <c r="E126" s="1211"/>
      <c r="F126" s="1211"/>
      <c r="G126" s="1211" t="s">
        <v>1439</v>
      </c>
      <c r="H126" s="1211"/>
      <c r="I126" s="1211" t="s">
        <v>1403</v>
      </c>
      <c r="J126" s="1211"/>
      <c r="L126" s="28"/>
      <c r="M126" s="28"/>
      <c r="N126" s="28"/>
      <c r="O126" s="28"/>
      <c r="P126" s="28"/>
      <c r="Q126" s="28"/>
      <c r="R126" s="28"/>
      <c r="S126" s="28"/>
      <c r="T126" s="28"/>
      <c r="U126" s="28"/>
      <c r="V126" s="28"/>
      <c r="W126" s="28"/>
      <c r="X126" s="28"/>
      <c r="Y126" s="28"/>
      <c r="Z126" s="28"/>
      <c r="AA126" s="28"/>
      <c r="AB126" s="28"/>
      <c r="AC126" s="28"/>
      <c r="AD126" s="28"/>
      <c r="AE126" s="28"/>
      <c r="AF126" s="28"/>
      <c r="AG126" s="28"/>
    </row>
    <row r="127" spans="1:33" s="799" customFormat="1" ht="15.75" customHeight="1">
      <c r="B127" s="1209" t="s">
        <v>476</v>
      </c>
      <c r="C127" s="1209"/>
      <c r="D127" s="1209"/>
      <c r="E127" s="1209"/>
      <c r="F127" s="1209"/>
      <c r="G127" s="1210"/>
      <c r="H127" s="1210"/>
      <c r="I127" s="1210"/>
      <c r="J127" s="1210"/>
      <c r="L127" s="28"/>
      <c r="M127" s="28"/>
      <c r="N127" s="28"/>
      <c r="O127" s="28"/>
      <c r="P127" s="28"/>
      <c r="Q127" s="28"/>
      <c r="R127" s="28"/>
      <c r="S127" s="28"/>
      <c r="T127" s="28"/>
      <c r="U127" s="28"/>
      <c r="V127" s="28"/>
      <c r="W127" s="28"/>
      <c r="X127" s="28"/>
      <c r="Y127" s="28"/>
      <c r="Z127" s="28"/>
      <c r="AA127" s="28"/>
      <c r="AB127" s="28"/>
      <c r="AC127" s="28"/>
      <c r="AD127" s="28"/>
      <c r="AE127" s="28"/>
      <c r="AF127" s="28"/>
      <c r="AG127" s="28"/>
    </row>
    <row r="128" spans="1:33" s="799" customFormat="1" ht="15.75" customHeight="1">
      <c r="B128" s="1209" t="s">
        <v>281</v>
      </c>
      <c r="C128" s="1209"/>
      <c r="D128" s="1209"/>
      <c r="E128" s="1209"/>
      <c r="F128" s="1209"/>
      <c r="G128" s="1210"/>
      <c r="H128" s="1210"/>
      <c r="I128" s="1210"/>
      <c r="J128" s="1210"/>
      <c r="L128" s="28"/>
      <c r="M128" s="28"/>
      <c r="N128" s="28"/>
      <c r="O128" s="28"/>
      <c r="P128" s="28"/>
      <c r="Q128" s="28"/>
      <c r="R128" s="28"/>
      <c r="S128" s="28"/>
      <c r="T128" s="28"/>
      <c r="U128" s="28"/>
      <c r="V128" s="28"/>
      <c r="W128" s="28"/>
      <c r="X128" s="28"/>
      <c r="Y128" s="28"/>
      <c r="Z128" s="28"/>
      <c r="AA128" s="28"/>
      <c r="AB128" s="28"/>
      <c r="AC128" s="28"/>
      <c r="AD128" s="28"/>
      <c r="AE128" s="28"/>
      <c r="AF128" s="28"/>
      <c r="AG128" s="28"/>
    </row>
    <row r="129" spans="1:36" s="799" customFormat="1" ht="15.75" customHeight="1">
      <c r="B129" s="1209" t="s">
        <v>282</v>
      </c>
      <c r="C129" s="1209"/>
      <c r="D129" s="1209"/>
      <c r="E129" s="1209"/>
      <c r="F129" s="1209"/>
      <c r="G129" s="1210"/>
      <c r="H129" s="1210"/>
      <c r="I129" s="1210"/>
      <c r="J129" s="1210"/>
      <c r="L129" s="28"/>
      <c r="M129" s="28"/>
      <c r="N129" s="28"/>
      <c r="O129" s="28"/>
      <c r="P129" s="28"/>
      <c r="Q129" s="28"/>
      <c r="R129" s="28"/>
      <c r="S129" s="28"/>
      <c r="T129" s="28"/>
      <c r="U129" s="28"/>
      <c r="V129" s="28"/>
      <c r="W129" s="28"/>
      <c r="X129" s="28"/>
      <c r="Y129" s="28"/>
      <c r="Z129" s="28"/>
      <c r="AA129" s="28"/>
      <c r="AB129" s="28"/>
      <c r="AC129" s="28"/>
      <c r="AD129" s="28"/>
      <c r="AE129" s="28"/>
      <c r="AF129" s="28"/>
      <c r="AG129" s="28"/>
    </row>
    <row r="130" spans="1:36" s="799" customFormat="1" ht="15.75">
      <c r="J130" s="28"/>
      <c r="L130" s="28"/>
      <c r="M130" s="28"/>
      <c r="N130" s="28"/>
      <c r="O130" s="28"/>
      <c r="P130" s="28"/>
      <c r="Q130" s="28"/>
      <c r="R130" s="28"/>
      <c r="S130" s="28"/>
      <c r="T130" s="28"/>
      <c r="U130" s="28"/>
      <c r="V130" s="28"/>
      <c r="W130" s="28"/>
      <c r="X130" s="28"/>
      <c r="Y130" s="28"/>
      <c r="Z130" s="28"/>
      <c r="AA130" s="28"/>
      <c r="AB130" s="28"/>
      <c r="AC130" s="28"/>
      <c r="AD130" s="28"/>
      <c r="AE130" s="28"/>
      <c r="AF130" s="28"/>
      <c r="AG130" s="28"/>
    </row>
    <row r="131" spans="1:36" s="799" customFormat="1" ht="15.75">
      <c r="B131" s="796" t="s">
        <v>1297</v>
      </c>
      <c r="J131" s="28"/>
      <c r="L131" s="28"/>
      <c r="M131" s="28"/>
      <c r="N131" s="28"/>
      <c r="O131" s="28"/>
      <c r="P131" s="28"/>
      <c r="Q131" s="28"/>
      <c r="R131" s="28"/>
      <c r="S131" s="28"/>
      <c r="T131" s="28"/>
      <c r="U131" s="28"/>
      <c r="V131" s="28"/>
      <c r="W131" s="28"/>
      <c r="X131" s="28"/>
      <c r="Y131" s="28"/>
      <c r="Z131" s="28"/>
      <c r="AA131" s="28"/>
      <c r="AB131" s="28"/>
      <c r="AC131" s="28"/>
      <c r="AD131" s="28"/>
      <c r="AE131" s="28"/>
      <c r="AF131" s="28"/>
      <c r="AG131" s="28"/>
    </row>
    <row r="132" spans="1:36" s="799" customFormat="1" ht="31.5" customHeight="1">
      <c r="B132" s="1030"/>
      <c r="C132" s="1031"/>
      <c r="D132" s="1031"/>
      <c r="E132" s="1031"/>
      <c r="F132" s="1031"/>
      <c r="G132" s="1031"/>
      <c r="H132" s="1031"/>
      <c r="I132" s="1031"/>
      <c r="J132" s="962"/>
      <c r="L132" s="28"/>
      <c r="M132" s="28"/>
      <c r="N132" s="28"/>
      <c r="O132" s="28"/>
      <c r="P132" s="28"/>
      <c r="Q132" s="28"/>
      <c r="R132" s="28"/>
      <c r="S132" s="28"/>
      <c r="T132" s="28"/>
      <c r="U132" s="28"/>
      <c r="V132" s="28"/>
      <c r="W132" s="28"/>
      <c r="X132" s="28"/>
      <c r="Y132" s="28"/>
      <c r="Z132" s="28"/>
      <c r="AA132" s="28"/>
      <c r="AB132" s="28"/>
      <c r="AC132" s="28"/>
      <c r="AD132" s="28"/>
      <c r="AE132" s="28"/>
      <c r="AF132" s="28"/>
      <c r="AG132" s="28"/>
    </row>
    <row r="133" spans="1:36" s="799" customFormat="1" ht="15.75">
      <c r="J133" s="28"/>
      <c r="L133" s="28"/>
      <c r="M133" s="28"/>
      <c r="N133" s="28"/>
      <c r="O133" s="28"/>
      <c r="P133" s="28"/>
      <c r="Q133" s="28"/>
      <c r="R133" s="28"/>
      <c r="S133" s="28"/>
      <c r="T133" s="28"/>
      <c r="U133" s="28"/>
      <c r="V133" s="28"/>
      <c r="W133" s="28"/>
      <c r="X133" s="28"/>
      <c r="Y133" s="28"/>
      <c r="Z133" s="28"/>
      <c r="AA133" s="28"/>
      <c r="AB133" s="28"/>
      <c r="AC133" s="28"/>
      <c r="AD133" s="28"/>
      <c r="AE133" s="28"/>
      <c r="AF133" s="28"/>
      <c r="AG133" s="28"/>
    </row>
    <row r="134" spans="1:36" s="799" customFormat="1" ht="15.75">
      <c r="A134" s="38" t="s">
        <v>355</v>
      </c>
      <c r="B134" s="796" t="s">
        <v>354</v>
      </c>
      <c r="C134" s="796"/>
      <c r="J134" s="28"/>
      <c r="L134" s="28"/>
      <c r="M134" s="28"/>
      <c r="N134" s="28"/>
      <c r="O134" s="28"/>
      <c r="P134" s="28"/>
      <c r="Q134" s="28"/>
      <c r="R134" s="28"/>
      <c r="S134" s="28"/>
      <c r="T134" s="28"/>
      <c r="U134" s="28"/>
      <c r="V134" s="28"/>
      <c r="W134" s="28"/>
      <c r="X134" s="28"/>
      <c r="Y134" s="28"/>
      <c r="Z134" s="28"/>
      <c r="AA134" s="28"/>
      <c r="AB134" s="28"/>
      <c r="AC134" s="28"/>
      <c r="AD134" s="28"/>
      <c r="AE134" s="28"/>
      <c r="AF134" s="28"/>
      <c r="AG134" s="28"/>
    </row>
    <row r="135" spans="1:36" s="799" customFormat="1" ht="15.75">
      <c r="B135" s="796" t="s">
        <v>283</v>
      </c>
      <c r="J135" s="801" t="s">
        <v>412</v>
      </c>
      <c r="L135" s="28"/>
      <c r="M135" s="28"/>
      <c r="N135" s="28"/>
      <c r="O135" s="28"/>
      <c r="P135" s="28"/>
      <c r="Q135" s="28"/>
      <c r="R135" s="28"/>
      <c r="S135" s="28"/>
      <c r="T135" s="28"/>
      <c r="U135" s="28"/>
      <c r="V135" s="28"/>
      <c r="W135" s="28"/>
      <c r="X135" s="28"/>
      <c r="Y135" s="28"/>
      <c r="Z135" s="28"/>
      <c r="AA135" s="28"/>
      <c r="AB135" s="28"/>
      <c r="AC135" s="28"/>
      <c r="AD135" s="28"/>
      <c r="AE135" s="28"/>
      <c r="AF135" s="28"/>
      <c r="AG135" s="28"/>
    </row>
    <row r="136" spans="1:36" s="5" customFormat="1" ht="47.25" customHeight="1">
      <c r="B136" s="1211" t="s">
        <v>0</v>
      </c>
      <c r="C136" s="1211"/>
      <c r="D136" s="1211"/>
      <c r="E136" s="1211"/>
      <c r="F136" s="1211"/>
      <c r="G136" s="1211" t="s">
        <v>1439</v>
      </c>
      <c r="H136" s="1211"/>
      <c r="I136" s="1211" t="s">
        <v>1403</v>
      </c>
      <c r="J136" s="1211"/>
      <c r="L136" s="49"/>
      <c r="N136" s="49"/>
      <c r="O136" s="49"/>
      <c r="P136" s="49"/>
      <c r="Q136" s="49"/>
      <c r="R136" s="49"/>
      <c r="S136" s="49"/>
      <c r="T136" s="49"/>
      <c r="U136" s="49"/>
      <c r="V136" s="49"/>
      <c r="W136" s="49"/>
      <c r="X136" s="49"/>
      <c r="Y136" s="49"/>
      <c r="Z136" s="49"/>
      <c r="AA136" s="49"/>
      <c r="AB136" s="49"/>
      <c r="AC136" s="49"/>
      <c r="AD136" s="49"/>
      <c r="AE136" s="49"/>
      <c r="AF136" s="49"/>
      <c r="AG136" s="49"/>
      <c r="AH136" s="49"/>
      <c r="AI136" s="49"/>
    </row>
    <row r="137" spans="1:36" s="799" customFormat="1" ht="15.75" customHeight="1">
      <c r="B137" s="1209" t="s">
        <v>285</v>
      </c>
      <c r="C137" s="1209"/>
      <c r="D137" s="1209"/>
      <c r="E137" s="1209"/>
      <c r="F137" s="1209"/>
      <c r="G137" s="1210"/>
      <c r="H137" s="1210"/>
      <c r="I137" s="1210"/>
      <c r="J137" s="1210"/>
      <c r="L137" s="28"/>
      <c r="N137" s="28"/>
      <c r="O137" s="28"/>
      <c r="P137" s="28"/>
      <c r="Q137" s="28"/>
      <c r="R137" s="28"/>
      <c r="S137" s="28"/>
      <c r="T137" s="28"/>
      <c r="U137" s="28"/>
      <c r="V137" s="28"/>
      <c r="W137" s="28"/>
      <c r="X137" s="28"/>
      <c r="Y137" s="28"/>
      <c r="Z137" s="28"/>
      <c r="AA137" s="28"/>
      <c r="AB137" s="28"/>
      <c r="AC137" s="28"/>
      <c r="AD137" s="28"/>
      <c r="AE137" s="28"/>
      <c r="AF137" s="28"/>
      <c r="AG137" s="28"/>
      <c r="AH137" s="28"/>
      <c r="AI137" s="28"/>
    </row>
    <row r="138" spans="1:36" s="799" customFormat="1" ht="15.75" customHeight="1">
      <c r="B138" s="1209" t="s">
        <v>286</v>
      </c>
      <c r="C138" s="1209"/>
      <c r="D138" s="1209"/>
      <c r="E138" s="1209"/>
      <c r="F138" s="1209"/>
      <c r="G138" s="1210"/>
      <c r="H138" s="1210"/>
      <c r="I138" s="1210"/>
      <c r="J138" s="1210"/>
      <c r="L138" s="28"/>
      <c r="N138" s="28"/>
      <c r="O138" s="28"/>
      <c r="P138" s="28"/>
      <c r="Q138" s="28"/>
      <c r="R138" s="28"/>
      <c r="S138" s="28"/>
      <c r="T138" s="28"/>
      <c r="U138" s="28"/>
      <c r="V138" s="28"/>
      <c r="W138" s="28"/>
      <c r="X138" s="28"/>
      <c r="Y138" s="28"/>
      <c r="Z138" s="28"/>
      <c r="AA138" s="28"/>
      <c r="AB138" s="28"/>
      <c r="AC138" s="28"/>
      <c r="AD138" s="28"/>
      <c r="AE138" s="28"/>
      <c r="AF138" s="28"/>
      <c r="AG138" s="28"/>
      <c r="AH138" s="28"/>
      <c r="AI138" s="28"/>
    </row>
    <row r="139" spans="1:36" s="799" customFormat="1" ht="15.75" customHeight="1">
      <c r="B139" s="1209" t="s">
        <v>287</v>
      </c>
      <c r="C139" s="1209"/>
      <c r="D139" s="1209"/>
      <c r="E139" s="1209"/>
      <c r="F139" s="1209"/>
      <c r="G139" s="1210"/>
      <c r="H139" s="1210"/>
      <c r="I139" s="1210"/>
      <c r="J139" s="1210"/>
      <c r="L139" s="28"/>
      <c r="N139" s="28"/>
      <c r="O139" s="28"/>
      <c r="P139" s="28"/>
      <c r="Q139" s="28"/>
      <c r="R139" s="28"/>
      <c r="S139" s="28"/>
      <c r="T139" s="28"/>
      <c r="U139" s="28"/>
      <c r="V139" s="28"/>
      <c r="W139" s="28"/>
      <c r="X139" s="28"/>
      <c r="Y139" s="28"/>
      <c r="Z139" s="28"/>
      <c r="AA139" s="28"/>
      <c r="AB139" s="28"/>
      <c r="AC139" s="28"/>
      <c r="AD139" s="28"/>
      <c r="AE139" s="28"/>
      <c r="AF139" s="28"/>
      <c r="AG139" s="28"/>
      <c r="AH139" s="28"/>
      <c r="AI139" s="28"/>
    </row>
    <row r="140" spans="1:36" s="799" customFormat="1" ht="15.75">
      <c r="B140" s="9"/>
      <c r="C140" s="9"/>
      <c r="J140" s="28"/>
      <c r="L140" s="28"/>
      <c r="M140" s="28"/>
      <c r="N140" s="28"/>
      <c r="O140" s="28"/>
      <c r="P140" s="28"/>
      <c r="Q140" s="28"/>
      <c r="R140" s="28"/>
      <c r="S140" s="28"/>
      <c r="T140" s="28"/>
      <c r="U140" s="28"/>
      <c r="V140" s="28"/>
      <c r="W140" s="28"/>
      <c r="X140" s="28"/>
      <c r="Y140" s="28"/>
      <c r="Z140" s="28"/>
      <c r="AA140" s="28"/>
      <c r="AB140" s="28"/>
      <c r="AC140" s="28"/>
      <c r="AD140" s="28"/>
      <c r="AE140" s="28"/>
      <c r="AF140" s="28"/>
      <c r="AG140" s="28"/>
    </row>
    <row r="141" spans="1:36" s="799" customFormat="1" ht="15.75" customHeight="1">
      <c r="B141" s="860" t="s">
        <v>288</v>
      </c>
      <c r="C141" s="803"/>
      <c r="D141" s="803"/>
      <c r="E141" s="803"/>
      <c r="F141" s="803"/>
      <c r="G141" s="803"/>
      <c r="H141" s="803"/>
      <c r="I141" s="803"/>
      <c r="J141" s="801" t="s">
        <v>412</v>
      </c>
      <c r="L141" s="28"/>
      <c r="M141" s="28"/>
      <c r="N141" s="28"/>
      <c r="O141" s="28"/>
      <c r="P141" s="28"/>
      <c r="Q141" s="28"/>
      <c r="R141" s="28"/>
      <c r="S141" s="28"/>
      <c r="T141" s="28"/>
      <c r="U141" s="28"/>
      <c r="V141" s="28"/>
      <c r="W141" s="28"/>
      <c r="X141" s="28"/>
      <c r="Y141" s="28"/>
      <c r="Z141" s="28"/>
      <c r="AA141" s="28"/>
      <c r="AB141" s="28"/>
      <c r="AC141" s="28"/>
      <c r="AD141" s="28"/>
      <c r="AE141" s="28"/>
      <c r="AF141" s="28"/>
      <c r="AG141" s="28"/>
    </row>
    <row r="142" spans="1:36" s="799" customFormat="1" ht="32.25" customHeight="1">
      <c r="B142" s="1211" t="s">
        <v>0</v>
      </c>
      <c r="C142" s="1211"/>
      <c r="D142" s="1211"/>
      <c r="E142" s="1211"/>
      <c r="F142" s="1211"/>
      <c r="G142" s="1211" t="s">
        <v>1439</v>
      </c>
      <c r="H142" s="1211"/>
      <c r="I142" s="1211" t="s">
        <v>1403</v>
      </c>
      <c r="J142" s="1211"/>
      <c r="M142" s="28"/>
      <c r="O142" s="28"/>
      <c r="P142" s="28"/>
      <c r="Q142" s="28"/>
      <c r="R142" s="28"/>
      <c r="S142" s="28"/>
      <c r="T142" s="28"/>
      <c r="U142" s="28"/>
      <c r="V142" s="28"/>
      <c r="W142" s="28"/>
      <c r="X142" s="28"/>
      <c r="Y142" s="28"/>
      <c r="Z142" s="28"/>
      <c r="AA142" s="28"/>
      <c r="AB142" s="28"/>
      <c r="AC142" s="28"/>
      <c r="AD142" s="28"/>
      <c r="AE142" s="28"/>
      <c r="AF142" s="28"/>
      <c r="AG142" s="28"/>
      <c r="AH142" s="28"/>
      <c r="AI142" s="28"/>
      <c r="AJ142" s="28"/>
    </row>
    <row r="143" spans="1:36" s="799" customFormat="1" ht="15.75" customHeight="1">
      <c r="B143" s="1209" t="s">
        <v>289</v>
      </c>
      <c r="C143" s="1209"/>
      <c r="D143" s="1209"/>
      <c r="E143" s="1209"/>
      <c r="F143" s="1209"/>
      <c r="G143" s="1210"/>
      <c r="H143" s="1210"/>
      <c r="I143" s="1210"/>
      <c r="J143" s="1210"/>
      <c r="M143" s="28"/>
      <c r="O143" s="28"/>
      <c r="P143" s="28"/>
      <c r="Q143" s="28"/>
      <c r="R143" s="28"/>
      <c r="S143" s="28"/>
      <c r="T143" s="28"/>
      <c r="U143" s="28"/>
      <c r="V143" s="28"/>
      <c r="W143" s="28"/>
      <c r="X143" s="28"/>
      <c r="Y143" s="28"/>
      <c r="Z143" s="28"/>
      <c r="AA143" s="28"/>
      <c r="AB143" s="28"/>
      <c r="AC143" s="28"/>
      <c r="AD143" s="28"/>
      <c r="AE143" s="28"/>
      <c r="AF143" s="28"/>
      <c r="AG143" s="28"/>
      <c r="AH143" s="28"/>
      <c r="AI143" s="28"/>
      <c r="AJ143" s="28"/>
    </row>
    <row r="144" spans="1:36" s="799" customFormat="1" ht="15.75" customHeight="1">
      <c r="B144" s="1209" t="s">
        <v>290</v>
      </c>
      <c r="C144" s="1209"/>
      <c r="D144" s="1209"/>
      <c r="E144" s="1209"/>
      <c r="F144" s="1209"/>
      <c r="G144" s="1210"/>
      <c r="H144" s="1210"/>
      <c r="I144" s="1210"/>
      <c r="J144" s="1210"/>
      <c r="M144" s="28"/>
      <c r="O144" s="28"/>
      <c r="P144" s="28"/>
      <c r="Q144" s="28"/>
      <c r="R144" s="28"/>
      <c r="S144" s="28"/>
      <c r="T144" s="28"/>
      <c r="U144" s="28"/>
      <c r="V144" s="28"/>
      <c r="W144" s="28"/>
      <c r="X144" s="28"/>
      <c r="Y144" s="28"/>
      <c r="Z144" s="28"/>
      <c r="AA144" s="28"/>
      <c r="AB144" s="28"/>
      <c r="AC144" s="28"/>
      <c r="AD144" s="28"/>
      <c r="AE144" s="28"/>
      <c r="AF144" s="28"/>
      <c r="AG144" s="28"/>
      <c r="AH144" s="28"/>
      <c r="AI144" s="28"/>
      <c r="AJ144" s="28"/>
    </row>
    <row r="145" spans="1:36" s="799" customFormat="1" ht="15.75" customHeight="1">
      <c r="B145" s="1209" t="s">
        <v>1298</v>
      </c>
      <c r="C145" s="1209"/>
      <c r="D145" s="1209"/>
      <c r="E145" s="1209"/>
      <c r="F145" s="1209"/>
      <c r="G145" s="1210"/>
      <c r="H145" s="1210"/>
      <c r="I145" s="1210"/>
      <c r="J145" s="1210"/>
      <c r="M145" s="28"/>
      <c r="O145" s="28"/>
      <c r="P145" s="28"/>
      <c r="Q145" s="28"/>
      <c r="R145" s="28"/>
      <c r="S145" s="28"/>
      <c r="T145" s="28"/>
      <c r="U145" s="28"/>
      <c r="V145" s="28"/>
      <c r="W145" s="28"/>
      <c r="X145" s="28"/>
      <c r="Y145" s="28"/>
      <c r="Z145" s="28"/>
      <c r="AA145" s="28"/>
      <c r="AB145" s="28"/>
      <c r="AC145" s="28"/>
      <c r="AD145" s="28"/>
      <c r="AE145" s="28"/>
      <c r="AF145" s="28"/>
      <c r="AG145" s="28"/>
      <c r="AH145" s="28"/>
      <c r="AI145" s="28"/>
      <c r="AJ145" s="28"/>
    </row>
    <row r="146" spans="1:36" s="799" customFormat="1" ht="15.75">
      <c r="J146" s="28"/>
      <c r="L146" s="28"/>
      <c r="M146" s="28"/>
      <c r="N146" s="28"/>
      <c r="O146" s="28"/>
      <c r="P146" s="28"/>
      <c r="Q146" s="28"/>
      <c r="R146" s="28"/>
      <c r="S146" s="28"/>
      <c r="T146" s="28"/>
      <c r="U146" s="28"/>
      <c r="V146" s="28"/>
      <c r="W146" s="28"/>
      <c r="X146" s="28"/>
      <c r="Y146" s="28"/>
      <c r="Z146" s="28"/>
      <c r="AA146" s="28"/>
      <c r="AB146" s="28"/>
      <c r="AC146" s="28"/>
      <c r="AD146" s="28"/>
      <c r="AE146" s="28"/>
      <c r="AF146" s="28"/>
      <c r="AG146" s="28"/>
    </row>
    <row r="147" spans="1:36" s="799" customFormat="1" ht="15.75">
      <c r="A147" s="796">
        <f>+A116+0.1</f>
        <v>49.2</v>
      </c>
      <c r="B147" s="796" t="s">
        <v>353</v>
      </c>
      <c r="C147" s="796"/>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row>
    <row r="148" spans="1:36" s="799" customFormat="1" ht="15.75">
      <c r="A148" s="38" t="s">
        <v>356</v>
      </c>
      <c r="B148" s="796" t="s">
        <v>357</v>
      </c>
      <c r="C148" s="796"/>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row>
    <row r="149" spans="1:36" s="799" customFormat="1" ht="15.75">
      <c r="A149" s="38"/>
      <c r="B149" s="796" t="s">
        <v>1299</v>
      </c>
      <c r="C149" s="796"/>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row>
    <row r="150" spans="1:36" s="799" customFormat="1" ht="15.75">
      <c r="A150" s="38"/>
      <c r="B150" s="799" t="s">
        <v>1300</v>
      </c>
      <c r="C150" s="796"/>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row>
    <row r="151" spans="1:36" s="799" customFormat="1" ht="15.75">
      <c r="A151" s="38"/>
      <c r="B151" s="796"/>
      <c r="C151" s="796"/>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row>
    <row r="152" spans="1:36" s="799" customFormat="1" ht="15.75">
      <c r="A152" s="38" t="s">
        <v>355</v>
      </c>
      <c r="B152" s="796" t="s">
        <v>354</v>
      </c>
      <c r="C152" s="796"/>
      <c r="J152" s="28"/>
      <c r="L152" s="28"/>
      <c r="M152" s="28"/>
      <c r="N152" s="28"/>
      <c r="O152" s="28"/>
      <c r="P152" s="28"/>
      <c r="Q152" s="28"/>
      <c r="R152" s="28"/>
      <c r="S152" s="28"/>
      <c r="T152" s="28"/>
      <c r="U152" s="28"/>
      <c r="V152" s="28"/>
      <c r="W152" s="28"/>
      <c r="X152" s="28"/>
      <c r="Y152" s="28"/>
      <c r="Z152" s="28"/>
      <c r="AA152" s="28"/>
      <c r="AB152" s="28"/>
      <c r="AC152" s="28"/>
      <c r="AD152" s="28"/>
      <c r="AE152" s="28"/>
      <c r="AF152" s="28"/>
      <c r="AG152" s="28"/>
    </row>
    <row r="153" spans="1:36" s="799" customFormat="1" ht="15.75">
      <c r="A153" s="38"/>
      <c r="B153" s="796" t="s">
        <v>1299</v>
      </c>
      <c r="C153" s="796"/>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row>
    <row r="154" spans="1:36" s="799" customFormat="1" ht="15.75">
      <c r="A154" s="38"/>
      <c r="B154" s="799" t="s">
        <v>1300</v>
      </c>
      <c r="C154" s="796"/>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row>
    <row r="155" spans="1:36" s="799" customFormat="1" ht="15.75">
      <c r="B155" s="66"/>
      <c r="C155" s="66"/>
      <c r="D155" s="67"/>
      <c r="E155" s="67"/>
      <c r="F155" s="3"/>
      <c r="G155" s="28"/>
      <c r="J155" s="28"/>
      <c r="L155" s="28"/>
      <c r="M155" s="28"/>
      <c r="N155" s="28"/>
      <c r="O155" s="28"/>
      <c r="P155" s="28"/>
      <c r="Q155" s="28"/>
      <c r="R155" s="28"/>
      <c r="S155" s="28"/>
      <c r="T155" s="28"/>
      <c r="U155" s="28"/>
      <c r="V155" s="28"/>
      <c r="W155" s="28"/>
      <c r="X155" s="28"/>
      <c r="Y155" s="28"/>
      <c r="Z155" s="28"/>
      <c r="AA155" s="28"/>
      <c r="AB155" s="28"/>
      <c r="AC155" s="28"/>
      <c r="AD155" s="28"/>
      <c r="AE155" s="28"/>
      <c r="AF155" s="28"/>
      <c r="AG155" s="28"/>
    </row>
    <row r="156" spans="1:36" s="799" customFormat="1" ht="15.75" customHeight="1">
      <c r="B156" s="861" t="s">
        <v>1301</v>
      </c>
      <c r="C156" s="787"/>
      <c r="D156" s="787"/>
      <c r="E156" s="787"/>
      <c r="F156" s="787"/>
      <c r="G156" s="787"/>
      <c r="H156" s="787"/>
      <c r="I156" s="787"/>
      <c r="J156" s="784"/>
      <c r="K156" s="784"/>
      <c r="L156" s="28"/>
      <c r="M156" s="28"/>
      <c r="N156" s="28"/>
      <c r="O156" s="28"/>
      <c r="P156" s="28"/>
      <c r="Q156" s="28"/>
      <c r="R156" s="28"/>
      <c r="S156" s="28"/>
      <c r="T156" s="28"/>
      <c r="U156" s="28"/>
      <c r="V156" s="28"/>
      <c r="W156" s="28"/>
      <c r="X156" s="28"/>
      <c r="Y156" s="28"/>
      <c r="Z156" s="28"/>
      <c r="AA156" s="28"/>
      <c r="AB156" s="28"/>
      <c r="AC156" s="28"/>
      <c r="AD156" s="28"/>
      <c r="AE156" s="28"/>
      <c r="AF156" s="28"/>
      <c r="AG156" s="28"/>
    </row>
    <row r="157" spans="1:36" s="799" customFormat="1" ht="15.75">
      <c r="B157" s="787"/>
      <c r="C157" s="787"/>
      <c r="D157" s="784"/>
      <c r="E157" s="784"/>
      <c r="F157" s="784"/>
      <c r="G157" s="784"/>
      <c r="H157" s="784"/>
      <c r="I157" s="784"/>
      <c r="J157" s="784"/>
      <c r="K157" s="784"/>
      <c r="L157" s="28"/>
      <c r="M157" s="28"/>
      <c r="N157" s="28"/>
      <c r="O157" s="28"/>
      <c r="P157" s="28"/>
      <c r="Q157" s="28"/>
      <c r="R157" s="28"/>
      <c r="S157" s="28"/>
      <c r="T157" s="28"/>
      <c r="U157" s="28"/>
      <c r="V157" s="28"/>
      <c r="W157" s="28"/>
      <c r="X157" s="28"/>
      <c r="Y157" s="28"/>
      <c r="Z157" s="28"/>
      <c r="AA157" s="28"/>
      <c r="AB157" s="28"/>
      <c r="AC157" s="28"/>
      <c r="AD157" s="28"/>
      <c r="AE157" s="28"/>
      <c r="AF157" s="28"/>
      <c r="AG157" s="28"/>
    </row>
    <row r="158" spans="1:36" s="799" customFormat="1" ht="15.75" customHeight="1">
      <c r="A158" s="796" t="s">
        <v>1302</v>
      </c>
      <c r="B158" s="862" t="s">
        <v>1396</v>
      </c>
      <c r="C158" s="784"/>
      <c r="D158" s="784"/>
      <c r="E158" s="784"/>
      <c r="F158" s="784"/>
      <c r="G158" s="784"/>
      <c r="H158" s="784"/>
      <c r="I158" s="784"/>
      <c r="J158" s="784"/>
      <c r="K158" s="784"/>
      <c r="L158" s="28"/>
      <c r="M158" s="28"/>
      <c r="N158" s="28"/>
      <c r="O158" s="28"/>
      <c r="P158" s="28"/>
      <c r="Q158" s="28"/>
      <c r="R158" s="28"/>
      <c r="S158" s="28"/>
      <c r="T158" s="28"/>
      <c r="U158" s="28"/>
      <c r="V158" s="28"/>
      <c r="W158" s="28"/>
      <c r="X158" s="28"/>
      <c r="Y158" s="28"/>
      <c r="Z158" s="28"/>
      <c r="AA158" s="28"/>
      <c r="AB158" s="28"/>
      <c r="AC158" s="28"/>
      <c r="AD158" s="28"/>
      <c r="AE158" s="28"/>
      <c r="AF158" s="28"/>
      <c r="AG158" s="28"/>
    </row>
    <row r="159" spans="1:36" s="799" customFormat="1" ht="15.75">
      <c r="J159" s="28"/>
      <c r="L159" s="28"/>
      <c r="M159" s="28"/>
      <c r="N159" s="28"/>
      <c r="O159" s="28"/>
      <c r="P159" s="28"/>
      <c r="Q159" s="28"/>
      <c r="R159" s="28"/>
      <c r="S159" s="28"/>
      <c r="T159" s="28"/>
      <c r="U159" s="28"/>
      <c r="V159" s="28"/>
      <c r="W159" s="28"/>
      <c r="X159" s="28"/>
      <c r="Y159" s="28"/>
      <c r="Z159" s="28"/>
      <c r="AA159" s="28"/>
      <c r="AB159" s="28"/>
      <c r="AC159" s="28"/>
      <c r="AD159" s="28"/>
      <c r="AE159" s="28"/>
      <c r="AF159" s="28"/>
      <c r="AG159" s="28"/>
    </row>
  </sheetData>
  <mergeCells count="268">
    <mergeCell ref="A108:C108"/>
    <mergeCell ref="A109:C109"/>
    <mergeCell ref="A110:C110"/>
    <mergeCell ref="A111:C111"/>
    <mergeCell ref="D105:D106"/>
    <mergeCell ref="A105:C106"/>
    <mergeCell ref="A52:F52"/>
    <mergeCell ref="I52:J52"/>
    <mergeCell ref="I53:J53"/>
    <mergeCell ref="I54:J54"/>
    <mergeCell ref="I56:J56"/>
    <mergeCell ref="I57:J57"/>
    <mergeCell ref="I58:J58"/>
    <mergeCell ref="I59:J59"/>
    <mergeCell ref="I60:J60"/>
    <mergeCell ref="G52:H52"/>
    <mergeCell ref="G53:H53"/>
    <mergeCell ref="G54:H54"/>
    <mergeCell ref="G56:H56"/>
    <mergeCell ref="G57:H57"/>
    <mergeCell ref="G58:H58"/>
    <mergeCell ref="G59:H59"/>
    <mergeCell ref="A53:F53"/>
    <mergeCell ref="A54:F54"/>
    <mergeCell ref="A56:F56"/>
    <mergeCell ref="A57:F57"/>
    <mergeCell ref="A58:F58"/>
    <mergeCell ref="A59:F59"/>
    <mergeCell ref="A60:F60"/>
    <mergeCell ref="A38:J38"/>
    <mergeCell ref="A107:C107"/>
    <mergeCell ref="F45:G45"/>
    <mergeCell ref="B45:E45"/>
    <mergeCell ref="B46:E46"/>
    <mergeCell ref="B47:E47"/>
    <mergeCell ref="B48:E48"/>
    <mergeCell ref="B49:E49"/>
    <mergeCell ref="F46:G46"/>
    <mergeCell ref="F47:G47"/>
    <mergeCell ref="F48:G48"/>
    <mergeCell ref="F49:G49"/>
    <mergeCell ref="A41:D41"/>
    <mergeCell ref="A42:D42"/>
    <mergeCell ref="A39:D40"/>
    <mergeCell ref="G70:H70"/>
    <mergeCell ref="I70:J70"/>
    <mergeCell ref="A70:E70"/>
    <mergeCell ref="G63:H63"/>
    <mergeCell ref="I39:J39"/>
    <mergeCell ref="G39:H39"/>
    <mergeCell ref="E39:F39"/>
    <mergeCell ref="G31:H31"/>
    <mergeCell ref="G32:H32"/>
    <mergeCell ref="G33:H33"/>
    <mergeCell ref="G34:H34"/>
    <mergeCell ref="G35:H35"/>
    <mergeCell ref="G36:H36"/>
    <mergeCell ref="A31:F31"/>
    <mergeCell ref="A32:F32"/>
    <mergeCell ref="A34:F34"/>
    <mergeCell ref="A35:F35"/>
    <mergeCell ref="A33:F33"/>
    <mergeCell ref="A36:F36"/>
    <mergeCell ref="I31:J31"/>
    <mergeCell ref="I32:J32"/>
    <mergeCell ref="I33:J33"/>
    <mergeCell ref="I34:J34"/>
    <mergeCell ref="I35:J35"/>
    <mergeCell ref="I36:J36"/>
    <mergeCell ref="I19:J19"/>
    <mergeCell ref="I20:J20"/>
    <mergeCell ref="A24:F24"/>
    <mergeCell ref="A25:F25"/>
    <mergeCell ref="G24:H24"/>
    <mergeCell ref="I24:J24"/>
    <mergeCell ref="A16:F16"/>
    <mergeCell ref="A17:F17"/>
    <mergeCell ref="A18:F18"/>
    <mergeCell ref="A19:F19"/>
    <mergeCell ref="A20:F20"/>
    <mergeCell ref="A22:J22"/>
    <mergeCell ref="G20:H20"/>
    <mergeCell ref="I30:J30"/>
    <mergeCell ref="I7:J7"/>
    <mergeCell ref="G8:H8"/>
    <mergeCell ref="G9:H9"/>
    <mergeCell ref="G10:H10"/>
    <mergeCell ref="G11:H11"/>
    <mergeCell ref="G12:H12"/>
    <mergeCell ref="G13:H13"/>
    <mergeCell ref="G14:H14"/>
    <mergeCell ref="I8:J8"/>
    <mergeCell ref="I9:J9"/>
    <mergeCell ref="I10:J10"/>
    <mergeCell ref="I11:J11"/>
    <mergeCell ref="I12:J12"/>
    <mergeCell ref="I13:J13"/>
    <mergeCell ref="I14:J14"/>
    <mergeCell ref="G15:H15"/>
    <mergeCell ref="G16:H16"/>
    <mergeCell ref="G17:H17"/>
    <mergeCell ref="G18:H18"/>
    <mergeCell ref="G19:H19"/>
    <mergeCell ref="I16:J16"/>
    <mergeCell ref="I17:J17"/>
    <mergeCell ref="I18:J18"/>
    <mergeCell ref="A10:F10"/>
    <mergeCell ref="A11:F11"/>
    <mergeCell ref="A12:F12"/>
    <mergeCell ref="A13:F13"/>
    <mergeCell ref="A14:F14"/>
    <mergeCell ref="A15:F15"/>
    <mergeCell ref="A27:F27"/>
    <mergeCell ref="A30:F30"/>
    <mergeCell ref="G30:H30"/>
    <mergeCell ref="G7:H7"/>
    <mergeCell ref="G67:H67"/>
    <mergeCell ref="I63:J63"/>
    <mergeCell ref="I67:J67"/>
    <mergeCell ref="I62:J62"/>
    <mergeCell ref="A62:F62"/>
    <mergeCell ref="A63:F63"/>
    <mergeCell ref="A67:F67"/>
    <mergeCell ref="G62:H62"/>
    <mergeCell ref="I61:J61"/>
    <mergeCell ref="G61:H61"/>
    <mergeCell ref="A64:F64"/>
    <mergeCell ref="A65:F65"/>
    <mergeCell ref="A66:F66"/>
    <mergeCell ref="G64:H64"/>
    <mergeCell ref="G65:H65"/>
    <mergeCell ref="G66:H66"/>
    <mergeCell ref="I64:J64"/>
    <mergeCell ref="I65:J65"/>
    <mergeCell ref="I66:J66"/>
    <mergeCell ref="G60:H60"/>
    <mergeCell ref="A7:F7"/>
    <mergeCell ref="A8:F8"/>
    <mergeCell ref="A9:F9"/>
    <mergeCell ref="G102:H102"/>
    <mergeCell ref="I102:J102"/>
    <mergeCell ref="A102:D102"/>
    <mergeCell ref="E102:F102"/>
    <mergeCell ref="I72:J72"/>
    <mergeCell ref="I73:J73"/>
    <mergeCell ref="A98:J98"/>
    <mergeCell ref="A99:J99"/>
    <mergeCell ref="A71:E71"/>
    <mergeCell ref="A72:E72"/>
    <mergeCell ref="G101:H101"/>
    <mergeCell ref="I101:J101"/>
    <mergeCell ref="G100:J100"/>
    <mergeCell ref="A100:D101"/>
    <mergeCell ref="E100:F101"/>
    <mergeCell ref="A73:E73"/>
    <mergeCell ref="G71:H71"/>
    <mergeCell ref="G72:H72"/>
    <mergeCell ref="G73:H73"/>
    <mergeCell ref="I71:J71"/>
    <mergeCell ref="A104:J104"/>
    <mergeCell ref="A1:J1"/>
    <mergeCell ref="A2:J2"/>
    <mergeCell ref="A3:J3"/>
    <mergeCell ref="A4:J4"/>
    <mergeCell ref="A5:J5"/>
    <mergeCell ref="A6:J6"/>
    <mergeCell ref="A82:D82"/>
    <mergeCell ref="A83:D83"/>
    <mergeCell ref="A88:D88"/>
    <mergeCell ref="A89:D89"/>
    <mergeCell ref="A90:D90"/>
    <mergeCell ref="A91:D91"/>
    <mergeCell ref="I15:J15"/>
    <mergeCell ref="G86:H86"/>
    <mergeCell ref="I86:J86"/>
    <mergeCell ref="A26:F26"/>
    <mergeCell ref="A78:D78"/>
    <mergeCell ref="A79:D79"/>
    <mergeCell ref="A80:D80"/>
    <mergeCell ref="A55:F55"/>
    <mergeCell ref="A61:F61"/>
    <mergeCell ref="G55:H55"/>
    <mergeCell ref="I55:J55"/>
    <mergeCell ref="M76:N76"/>
    <mergeCell ref="O76:P76"/>
    <mergeCell ref="Q76:R76"/>
    <mergeCell ref="A86:D87"/>
    <mergeCell ref="E86:F86"/>
    <mergeCell ref="K76:L76"/>
    <mergeCell ref="I76:J76"/>
    <mergeCell ref="A92:D92"/>
    <mergeCell ref="A93:D93"/>
    <mergeCell ref="A81:D81"/>
    <mergeCell ref="A76:D77"/>
    <mergeCell ref="E76:F76"/>
    <mergeCell ref="G76:H76"/>
    <mergeCell ref="E105:E106"/>
    <mergeCell ref="F105:F106"/>
    <mergeCell ref="G105:J105"/>
    <mergeCell ref="G106:H106"/>
    <mergeCell ref="G107:H107"/>
    <mergeCell ref="I107:J107"/>
    <mergeCell ref="G108:H108"/>
    <mergeCell ref="G109:H109"/>
    <mergeCell ref="I108:J108"/>
    <mergeCell ref="I109:J109"/>
    <mergeCell ref="I106:J106"/>
    <mergeCell ref="G110:H110"/>
    <mergeCell ref="G111:H111"/>
    <mergeCell ref="G112:H112"/>
    <mergeCell ref="I110:J110"/>
    <mergeCell ref="I111:J111"/>
    <mergeCell ref="I112:J112"/>
    <mergeCell ref="A112:C112"/>
    <mergeCell ref="A113:J113"/>
    <mergeCell ref="B127:F127"/>
    <mergeCell ref="B115:J115"/>
    <mergeCell ref="B116:J116"/>
    <mergeCell ref="B128:F128"/>
    <mergeCell ref="B129:F129"/>
    <mergeCell ref="G120:H120"/>
    <mergeCell ref="G121:H121"/>
    <mergeCell ref="G122:H122"/>
    <mergeCell ref="G123:H123"/>
    <mergeCell ref="I120:J120"/>
    <mergeCell ref="I121:J121"/>
    <mergeCell ref="I122:J122"/>
    <mergeCell ref="I123:J123"/>
    <mergeCell ref="B120:F120"/>
    <mergeCell ref="B121:F121"/>
    <mergeCell ref="B122:F122"/>
    <mergeCell ref="B123:F123"/>
    <mergeCell ref="B132:J132"/>
    <mergeCell ref="B119:I119"/>
    <mergeCell ref="I136:J136"/>
    <mergeCell ref="I137:J137"/>
    <mergeCell ref="I138:J138"/>
    <mergeCell ref="I139:J139"/>
    <mergeCell ref="G136:H136"/>
    <mergeCell ref="G137:H137"/>
    <mergeCell ref="G138:H138"/>
    <mergeCell ref="G139:H139"/>
    <mergeCell ref="B136:F136"/>
    <mergeCell ref="B137:F137"/>
    <mergeCell ref="B138:F138"/>
    <mergeCell ref="B139:F139"/>
    <mergeCell ref="B125:J125"/>
    <mergeCell ref="G126:H126"/>
    <mergeCell ref="G127:H127"/>
    <mergeCell ref="G128:H128"/>
    <mergeCell ref="G129:H129"/>
    <mergeCell ref="I126:J126"/>
    <mergeCell ref="I127:J127"/>
    <mergeCell ref="I128:J128"/>
    <mergeCell ref="I129:J129"/>
    <mergeCell ref="B126:F126"/>
    <mergeCell ref="B145:F145"/>
    <mergeCell ref="G145:H145"/>
    <mergeCell ref="I145:J145"/>
    <mergeCell ref="G142:H142"/>
    <mergeCell ref="G143:H143"/>
    <mergeCell ref="G144:H144"/>
    <mergeCell ref="I142:J142"/>
    <mergeCell ref="I143:J143"/>
    <mergeCell ref="I144:J144"/>
    <mergeCell ref="B142:F142"/>
    <mergeCell ref="B143:F143"/>
    <mergeCell ref="B144:F144"/>
  </mergeCells>
  <pageMargins left="0.70866141732283505" right="0.36" top="0.36" bottom="0.28999999999999998" header="0.31496062992126" footer="0.31496062992126"/>
  <pageSetup paperSize="9" scale="79" fitToHeight="5" orientation="landscape" r:id="rId1"/>
  <rowBreaks count="3" manualBreakCount="3">
    <brk id="43" max="9" man="1"/>
    <brk id="84" max="9" man="1"/>
    <brk id="124" max="9"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34"/>
  <sheetViews>
    <sheetView showGridLines="0" view="pageBreakPreview" zoomScale="96" zoomScaleSheetLayoutView="96" workbookViewId="0">
      <selection activeCell="M11" sqref="M11"/>
    </sheetView>
  </sheetViews>
  <sheetFormatPr defaultRowHeight="15"/>
  <cols>
    <col min="1" max="1" width="5" customWidth="1"/>
    <col min="2" max="2" width="22.5703125" customWidth="1"/>
    <col min="3" max="3" width="20.140625" customWidth="1"/>
    <col min="4" max="4" width="21.28515625" customWidth="1"/>
    <col min="5" max="5" width="23.85546875" customWidth="1"/>
  </cols>
  <sheetData>
    <row r="1" spans="1:25" ht="15.75">
      <c r="A1" s="78" t="str">
        <f>'Disclosure 47-49'!A1</f>
        <v>STC of India Limited</v>
      </c>
    </row>
    <row r="2" spans="1:25" ht="15.75">
      <c r="A2" s="230" t="str">
        <f>'Disclosure 47-49'!A2</f>
        <v xml:space="preserve">Branch/Division :  </v>
      </c>
    </row>
    <row r="3" spans="1:25" ht="15.75">
      <c r="A3" s="230" t="str">
        <f>'Disclosure 47-49'!A3</f>
        <v>Notes to Accounts for the year ended March 31, 2023</v>
      </c>
    </row>
    <row r="4" spans="1:25" ht="15.75">
      <c r="A4" s="230"/>
    </row>
    <row r="5" spans="1:25" s="2" customFormat="1" ht="15.75">
      <c r="A5" s="57">
        <f>'Disclosure 47-49'!A115+1</f>
        <v>50</v>
      </c>
      <c r="B5" s="757" t="s">
        <v>341</v>
      </c>
      <c r="C5" s="757"/>
      <c r="D5" s="757"/>
      <c r="E5" s="757"/>
      <c r="F5" s="28"/>
      <c r="G5" s="28"/>
      <c r="H5" s="28"/>
      <c r="I5" s="28"/>
      <c r="J5" s="28"/>
      <c r="K5" s="28"/>
      <c r="L5" s="28"/>
      <c r="M5" s="28"/>
      <c r="N5" s="28"/>
      <c r="O5" s="28"/>
      <c r="P5" s="28"/>
      <c r="Q5" s="28"/>
      <c r="R5" s="28"/>
      <c r="S5" s="28"/>
      <c r="T5" s="28"/>
      <c r="U5" s="28"/>
      <c r="V5" s="28"/>
      <c r="W5" s="28"/>
      <c r="X5" s="28"/>
      <c r="Y5" s="28"/>
    </row>
    <row r="6" spans="1:25" s="2" customFormat="1" ht="15.75">
      <c r="A6" s="57" t="s">
        <v>301</v>
      </c>
      <c r="B6" s="946" t="s">
        <v>342</v>
      </c>
      <c r="C6" s="946"/>
      <c r="D6" s="946"/>
      <c r="E6" s="946"/>
      <c r="F6" s="28"/>
      <c r="G6" s="28"/>
      <c r="H6" s="28"/>
      <c r="I6" s="28"/>
      <c r="J6" s="28"/>
      <c r="K6" s="28"/>
      <c r="L6" s="28"/>
      <c r="M6" s="28"/>
      <c r="N6" s="28"/>
      <c r="O6" s="28"/>
      <c r="P6" s="28"/>
      <c r="Q6" s="28"/>
      <c r="R6" s="28"/>
      <c r="S6" s="28"/>
      <c r="T6" s="28"/>
      <c r="U6" s="28"/>
      <c r="V6" s="28"/>
      <c r="W6" s="28"/>
      <c r="X6" s="28"/>
      <c r="Y6" s="28"/>
    </row>
    <row r="7" spans="1:25" s="2" customFormat="1" ht="30.75" customHeight="1">
      <c r="B7" s="1199" t="s">
        <v>1237</v>
      </c>
      <c r="C7" s="1199"/>
      <c r="D7" s="1199"/>
      <c r="E7" s="1199"/>
      <c r="F7" s="28"/>
      <c r="G7" s="28"/>
      <c r="H7" s="28"/>
      <c r="I7" s="28"/>
      <c r="J7" s="28"/>
      <c r="K7" s="28"/>
      <c r="L7" s="28"/>
      <c r="M7" s="28"/>
      <c r="N7" s="28"/>
      <c r="O7" s="28"/>
      <c r="P7" s="28"/>
      <c r="Q7" s="28"/>
      <c r="R7" s="28"/>
      <c r="S7" s="28"/>
      <c r="T7" s="28"/>
      <c r="U7" s="28"/>
      <c r="V7" s="28"/>
      <c r="W7" s="28"/>
      <c r="X7" s="28"/>
      <c r="Y7" s="28"/>
    </row>
    <row r="8" spans="1:25" s="2" customFormat="1" ht="15.75">
      <c r="E8" s="748" t="s">
        <v>1238</v>
      </c>
      <c r="F8" s="28"/>
      <c r="G8" s="28"/>
      <c r="H8" s="28"/>
      <c r="I8" s="28"/>
      <c r="J8" s="28"/>
      <c r="K8" s="28"/>
      <c r="L8" s="28"/>
      <c r="M8" s="28"/>
      <c r="N8" s="28"/>
      <c r="O8" s="28"/>
      <c r="P8" s="28"/>
      <c r="Q8" s="28"/>
      <c r="R8" s="28"/>
      <c r="S8" s="28"/>
      <c r="T8" s="28"/>
      <c r="U8" s="28"/>
      <c r="V8" s="28"/>
      <c r="W8" s="28"/>
      <c r="X8" s="28"/>
      <c r="Y8" s="28"/>
    </row>
    <row r="9" spans="1:25" s="2" customFormat="1" ht="31.5">
      <c r="B9" s="1211" t="s">
        <v>0</v>
      </c>
      <c r="C9" s="1211"/>
      <c r="D9" s="788" t="s">
        <v>1435</v>
      </c>
      <c r="E9" s="788" t="s">
        <v>1400</v>
      </c>
      <c r="F9" s="28"/>
      <c r="G9" s="28"/>
      <c r="H9" s="28"/>
      <c r="I9" s="28"/>
      <c r="J9" s="28"/>
      <c r="K9" s="28"/>
      <c r="L9" s="28"/>
      <c r="M9" s="28"/>
      <c r="N9" s="28"/>
      <c r="O9" s="28"/>
      <c r="P9" s="28"/>
      <c r="Q9" s="28"/>
      <c r="R9" s="28"/>
      <c r="S9" s="28"/>
      <c r="T9" s="28"/>
      <c r="U9" s="28"/>
      <c r="V9" s="28"/>
      <c r="W9" s="28"/>
      <c r="X9" s="28"/>
      <c r="Y9" s="28"/>
    </row>
    <row r="10" spans="1:25" s="799" customFormat="1" ht="15.75">
      <c r="B10" s="1280" t="s">
        <v>1306</v>
      </c>
      <c r="C10" s="1281"/>
      <c r="D10" s="122"/>
      <c r="E10" s="122"/>
      <c r="F10" s="28"/>
      <c r="G10" s="28"/>
      <c r="H10" s="28"/>
      <c r="I10" s="28"/>
      <c r="J10" s="28"/>
      <c r="K10" s="28"/>
      <c r="L10" s="28"/>
      <c r="M10" s="28"/>
      <c r="N10" s="28"/>
      <c r="O10" s="28"/>
      <c r="P10" s="28"/>
      <c r="Q10" s="28"/>
      <c r="R10" s="28"/>
      <c r="S10" s="28"/>
      <c r="T10" s="28"/>
      <c r="U10" s="28"/>
      <c r="V10" s="28"/>
      <c r="W10" s="28"/>
      <c r="X10" s="28"/>
      <c r="Y10" s="28"/>
    </row>
    <row r="11" spans="1:25" s="2" customFormat="1" ht="30.75" customHeight="1">
      <c r="B11" s="1209" t="s">
        <v>1305</v>
      </c>
      <c r="C11" s="1209"/>
      <c r="D11" s="111"/>
      <c r="E11" s="111"/>
      <c r="F11" s="28"/>
      <c r="G11" s="28"/>
      <c r="H11" s="28"/>
      <c r="I11" s="28"/>
      <c r="J11" s="28"/>
      <c r="K11" s="28"/>
      <c r="L11" s="28"/>
      <c r="M11" s="28"/>
      <c r="N11" s="28"/>
      <c r="O11" s="28"/>
      <c r="P11" s="28"/>
      <c r="Q11" s="28"/>
      <c r="R11" s="28"/>
      <c r="S11" s="28"/>
      <c r="T11" s="28"/>
      <c r="U11" s="28"/>
      <c r="V11" s="28"/>
      <c r="W11" s="28"/>
      <c r="X11" s="28"/>
      <c r="Y11" s="28"/>
    </row>
    <row r="12" spans="1:25" s="2" customFormat="1" ht="36" customHeight="1">
      <c r="B12" s="1209" t="s">
        <v>171</v>
      </c>
      <c r="C12" s="1209"/>
      <c r="D12" s="111"/>
      <c r="E12" s="111"/>
      <c r="F12" s="28"/>
      <c r="G12" s="28"/>
      <c r="H12" s="28"/>
      <c r="I12" s="28"/>
      <c r="J12" s="28"/>
      <c r="K12" s="28"/>
      <c r="L12" s="28"/>
      <c r="M12" s="28"/>
      <c r="N12" s="28"/>
      <c r="O12" s="28"/>
      <c r="P12" s="28"/>
      <c r="Q12" s="28"/>
      <c r="R12" s="28"/>
      <c r="S12" s="28"/>
      <c r="T12" s="28"/>
      <c r="U12" s="28"/>
      <c r="V12" s="28"/>
      <c r="W12" s="28"/>
      <c r="X12" s="28"/>
      <c r="Y12" s="28"/>
    </row>
    <row r="13" spans="1:25" s="2" customFormat="1" ht="15.75">
      <c r="B13" s="1261" t="s">
        <v>1239</v>
      </c>
      <c r="C13" s="1261"/>
      <c r="D13" s="111"/>
      <c r="E13" s="111"/>
      <c r="F13" s="28"/>
      <c r="G13" s="28"/>
      <c r="H13" s="28"/>
      <c r="I13" s="28"/>
      <c r="J13" s="28"/>
      <c r="K13" s="28"/>
      <c r="L13" s="28"/>
      <c r="M13" s="28"/>
      <c r="N13" s="28"/>
      <c r="O13" s="28"/>
      <c r="P13" s="28"/>
      <c r="Q13" s="28"/>
      <c r="R13" s="28"/>
      <c r="S13" s="28"/>
      <c r="T13" s="28"/>
      <c r="U13" s="28"/>
      <c r="V13" s="28"/>
      <c r="W13" s="28"/>
      <c r="X13" s="28"/>
      <c r="Y13" s="28"/>
    </row>
    <row r="14" spans="1:25" s="2" customFormat="1" ht="15.75">
      <c r="F14" s="28"/>
      <c r="G14" s="28"/>
      <c r="H14" s="28"/>
      <c r="I14" s="28"/>
      <c r="J14" s="28"/>
      <c r="K14" s="28"/>
      <c r="L14" s="28"/>
      <c r="M14" s="28"/>
      <c r="N14" s="28"/>
      <c r="O14" s="28"/>
      <c r="P14" s="28"/>
      <c r="Q14" s="28"/>
      <c r="R14" s="28"/>
      <c r="S14" s="28"/>
      <c r="T14" s="28"/>
      <c r="U14" s="28"/>
      <c r="V14" s="28"/>
      <c r="W14" s="28"/>
      <c r="X14" s="28"/>
      <c r="Y14" s="28"/>
    </row>
    <row r="15" spans="1:25" s="2" customFormat="1" ht="15.75">
      <c r="A15" s="57" t="s">
        <v>302</v>
      </c>
      <c r="B15" s="1" t="s">
        <v>344</v>
      </c>
      <c r="F15" s="28"/>
      <c r="G15" s="28"/>
      <c r="H15" s="28"/>
      <c r="I15" s="28"/>
      <c r="J15" s="28"/>
      <c r="K15" s="28"/>
      <c r="L15" s="28"/>
      <c r="M15" s="28"/>
      <c r="N15" s="28"/>
      <c r="O15" s="28"/>
      <c r="P15" s="28"/>
      <c r="Q15" s="28"/>
      <c r="R15" s="28"/>
      <c r="S15" s="28"/>
      <c r="T15" s="28"/>
      <c r="U15" s="28"/>
      <c r="V15" s="28"/>
      <c r="W15" s="28"/>
      <c r="X15" s="28"/>
      <c r="Y15" s="28"/>
    </row>
    <row r="16" spans="1:25" s="2" customFormat="1" ht="31.5" customHeight="1">
      <c r="B16" s="1098" t="s">
        <v>172</v>
      </c>
      <c r="C16" s="1098"/>
      <c r="D16" s="1098"/>
      <c r="E16" s="1098"/>
      <c r="F16" s="28"/>
      <c r="G16" s="28"/>
      <c r="H16" s="28"/>
      <c r="I16" s="28"/>
      <c r="J16" s="28"/>
      <c r="K16" s="28"/>
      <c r="L16" s="28"/>
      <c r="M16" s="28"/>
      <c r="N16" s="28"/>
      <c r="O16" s="28"/>
      <c r="P16" s="28"/>
      <c r="Q16" s="28"/>
      <c r="R16" s="28"/>
      <c r="S16" s="28"/>
      <c r="T16" s="28"/>
      <c r="U16" s="28"/>
      <c r="V16" s="28"/>
      <c r="W16" s="28"/>
      <c r="X16" s="28"/>
      <c r="Y16" s="28"/>
    </row>
    <row r="17" spans="1:25" s="2" customFormat="1" ht="15.75">
      <c r="E17" s="748" t="s">
        <v>1238</v>
      </c>
      <c r="F17" s="28"/>
      <c r="G17" s="28"/>
      <c r="H17" s="28"/>
      <c r="I17" s="28"/>
      <c r="J17" s="28"/>
      <c r="K17" s="28"/>
      <c r="L17" s="28"/>
      <c r="M17" s="28"/>
      <c r="N17" s="28"/>
      <c r="O17" s="28"/>
      <c r="P17" s="28"/>
      <c r="Q17" s="28"/>
      <c r="R17" s="28"/>
      <c r="S17" s="28"/>
      <c r="T17" s="28"/>
      <c r="U17" s="28"/>
      <c r="V17" s="28"/>
      <c r="W17" s="28"/>
      <c r="X17" s="28"/>
      <c r="Y17" s="28"/>
    </row>
    <row r="18" spans="1:25" s="2" customFormat="1" ht="31.5">
      <c r="B18" s="1211" t="s">
        <v>0</v>
      </c>
      <c r="C18" s="1211"/>
      <c r="D18" s="788" t="str">
        <f>D9</f>
        <v>For the year ended March 31, 2023</v>
      </c>
      <c r="E18" s="106" t="str">
        <f>E9</f>
        <v>For the year ended March 31, 2022</v>
      </c>
      <c r="F18" s="28"/>
      <c r="G18" s="28"/>
      <c r="H18" s="28"/>
      <c r="I18" s="28"/>
      <c r="J18" s="28"/>
      <c r="K18" s="28"/>
      <c r="L18" s="28"/>
      <c r="M18" s="28"/>
      <c r="N18" s="28"/>
      <c r="O18" s="28"/>
      <c r="P18" s="28"/>
      <c r="Q18" s="28"/>
      <c r="R18" s="28"/>
      <c r="S18" s="28"/>
      <c r="T18" s="28"/>
      <c r="U18" s="28"/>
      <c r="V18" s="28"/>
      <c r="W18" s="28"/>
      <c r="X18" s="28"/>
      <c r="Y18" s="28"/>
    </row>
    <row r="19" spans="1:25" s="2" customFormat="1" ht="30.75" customHeight="1">
      <c r="B19" s="1077" t="s">
        <v>1305</v>
      </c>
      <c r="C19" s="1078"/>
      <c r="D19" s="111"/>
      <c r="E19" s="111"/>
      <c r="F19" s="28"/>
      <c r="G19" s="28"/>
      <c r="H19" s="28"/>
      <c r="I19" s="28"/>
      <c r="J19" s="28"/>
      <c r="K19" s="28"/>
      <c r="L19" s="28"/>
      <c r="M19" s="28"/>
      <c r="N19" s="28"/>
      <c r="O19" s="28"/>
      <c r="P19" s="28"/>
      <c r="Q19" s="28"/>
      <c r="R19" s="28"/>
      <c r="S19" s="28"/>
      <c r="T19" s="28"/>
      <c r="U19" s="28"/>
      <c r="V19" s="28"/>
      <c r="W19" s="28"/>
      <c r="X19" s="28"/>
      <c r="Y19" s="28"/>
    </row>
    <row r="20" spans="1:25" s="2" customFormat="1" ht="32.25" customHeight="1">
      <c r="B20" s="1077" t="s">
        <v>171</v>
      </c>
      <c r="C20" s="1078"/>
      <c r="D20" s="111"/>
      <c r="E20" s="111"/>
      <c r="F20" s="28"/>
      <c r="G20" s="28"/>
      <c r="H20" s="28"/>
      <c r="I20" s="28"/>
      <c r="J20" s="28"/>
      <c r="K20" s="28"/>
      <c r="L20" s="28"/>
      <c r="M20" s="28"/>
      <c r="N20" s="28"/>
      <c r="O20" s="28"/>
      <c r="P20" s="28"/>
      <c r="Q20" s="28"/>
      <c r="R20" s="28"/>
      <c r="S20" s="28"/>
      <c r="T20" s="28"/>
      <c r="U20" s="28"/>
      <c r="V20" s="28"/>
      <c r="W20" s="28"/>
      <c r="X20" s="28"/>
      <c r="Y20" s="28"/>
    </row>
    <row r="21" spans="1:25" s="2" customFormat="1" ht="15.75">
      <c r="B21" s="1261" t="s">
        <v>1307</v>
      </c>
      <c r="C21" s="1261"/>
      <c r="D21" s="111"/>
      <c r="E21" s="111"/>
      <c r="F21" s="28"/>
      <c r="G21" s="28"/>
      <c r="H21" s="28"/>
      <c r="I21" s="28"/>
      <c r="J21" s="28"/>
      <c r="K21" s="28"/>
      <c r="L21" s="28"/>
      <c r="M21" s="28"/>
      <c r="N21" s="28"/>
      <c r="O21" s="28"/>
      <c r="P21" s="28"/>
      <c r="Q21" s="28"/>
      <c r="R21" s="28"/>
      <c r="S21" s="28"/>
      <c r="T21" s="28"/>
      <c r="U21" s="28"/>
      <c r="V21" s="28"/>
      <c r="W21" s="28"/>
      <c r="X21" s="28"/>
      <c r="Y21" s="28"/>
    </row>
    <row r="22" spans="1:25" s="2" customFormat="1" ht="15.75">
      <c r="C22" s="50"/>
      <c r="D22" s="50"/>
      <c r="F22" s="28"/>
      <c r="G22" s="28"/>
      <c r="H22" s="28"/>
      <c r="I22" s="28"/>
      <c r="J22" s="28"/>
      <c r="K22" s="28"/>
      <c r="L22" s="28"/>
      <c r="M22" s="28"/>
      <c r="N22" s="28"/>
      <c r="O22" s="28"/>
      <c r="P22" s="28"/>
      <c r="Q22" s="28"/>
      <c r="R22" s="28"/>
      <c r="S22" s="28"/>
      <c r="T22" s="28"/>
      <c r="U22" s="28"/>
      <c r="V22" s="28"/>
      <c r="W22" s="28"/>
      <c r="X22" s="28"/>
      <c r="Y22" s="28"/>
    </row>
    <row r="23" spans="1:25" s="2" customFormat="1" ht="15.75">
      <c r="A23" s="57">
        <f>A5+1</f>
        <v>51</v>
      </c>
      <c r="B23" s="757" t="s">
        <v>345</v>
      </c>
      <c r="C23" s="757"/>
      <c r="D23" s="757"/>
      <c r="F23" s="28"/>
      <c r="G23" s="28"/>
      <c r="H23" s="28"/>
      <c r="I23" s="28"/>
      <c r="J23" s="28"/>
      <c r="K23" s="28"/>
      <c r="L23" s="28"/>
      <c r="M23" s="28"/>
      <c r="N23" s="28"/>
      <c r="O23" s="28"/>
      <c r="P23" s="28"/>
      <c r="Q23" s="28"/>
      <c r="R23" s="28"/>
      <c r="S23" s="28"/>
      <c r="T23" s="28"/>
      <c r="U23" s="28"/>
      <c r="V23" s="28"/>
      <c r="W23" s="28"/>
      <c r="X23" s="28"/>
      <c r="Y23" s="28"/>
    </row>
    <row r="24" spans="1:25" s="2" customFormat="1" ht="31.5">
      <c r="B24" s="1057" t="s">
        <v>0</v>
      </c>
      <c r="C24" s="1058"/>
      <c r="D24" s="106" t="str">
        <f>D18</f>
        <v>For the year ended March 31, 2023</v>
      </c>
      <c r="E24" s="788" t="str">
        <f>E18</f>
        <v>For the year ended March 31, 2022</v>
      </c>
      <c r="F24" s="28"/>
      <c r="G24" s="28"/>
      <c r="H24" s="28"/>
      <c r="I24" s="28"/>
      <c r="J24" s="28"/>
      <c r="K24" s="28"/>
      <c r="L24" s="28"/>
      <c r="M24" s="28"/>
      <c r="N24" s="28"/>
      <c r="O24" s="28"/>
      <c r="P24" s="28"/>
      <c r="Q24" s="28"/>
      <c r="R24" s="28"/>
      <c r="S24" s="28"/>
      <c r="T24" s="28"/>
      <c r="U24" s="28"/>
      <c r="V24" s="28"/>
      <c r="W24" s="28"/>
      <c r="X24" s="28"/>
      <c r="Y24" s="28"/>
    </row>
    <row r="25" spans="1:25" s="2" customFormat="1" ht="15.75">
      <c r="B25" s="1209" t="s">
        <v>1240</v>
      </c>
      <c r="C25" s="1209"/>
      <c r="D25" s="111"/>
      <c r="E25" s="111"/>
      <c r="F25" s="28"/>
      <c r="G25" s="28"/>
      <c r="H25" s="28"/>
      <c r="I25" s="28"/>
      <c r="J25" s="28"/>
      <c r="K25" s="28"/>
      <c r="L25" s="28"/>
      <c r="M25" s="28"/>
      <c r="N25" s="28"/>
      <c r="O25" s="28"/>
      <c r="P25" s="28"/>
      <c r="Q25" s="28"/>
      <c r="R25" s="28"/>
      <c r="S25" s="28"/>
      <c r="T25" s="28"/>
      <c r="U25" s="28"/>
      <c r="V25" s="28"/>
      <c r="W25" s="28"/>
      <c r="X25" s="28"/>
      <c r="Y25" s="28"/>
    </row>
    <row r="26" spans="1:25" s="2" customFormat="1" ht="33.75" customHeight="1">
      <c r="B26" s="1209" t="s">
        <v>177</v>
      </c>
      <c r="C26" s="1209"/>
      <c r="D26" s="111"/>
      <c r="E26" s="111"/>
      <c r="F26" s="28"/>
      <c r="G26" s="28"/>
      <c r="H26" s="28"/>
      <c r="I26" s="28"/>
      <c r="J26" s="28"/>
      <c r="K26" s="28"/>
      <c r="L26" s="28"/>
      <c r="M26" s="28"/>
      <c r="N26" s="28"/>
      <c r="O26" s="28"/>
      <c r="P26" s="28"/>
      <c r="Q26" s="28"/>
      <c r="R26" s="28"/>
      <c r="S26" s="28"/>
      <c r="T26" s="28"/>
      <c r="U26" s="28"/>
      <c r="V26" s="28"/>
      <c r="W26" s="28"/>
      <c r="X26" s="28"/>
      <c r="Y26" s="28"/>
    </row>
    <row r="27" spans="1:25" s="2" customFormat="1" ht="15.75">
      <c r="F27" s="28"/>
      <c r="G27" s="28"/>
      <c r="H27" s="28"/>
      <c r="I27" s="28"/>
      <c r="J27" s="28"/>
      <c r="K27" s="28"/>
      <c r="L27" s="28"/>
      <c r="M27" s="28"/>
      <c r="N27" s="28"/>
      <c r="O27" s="28"/>
      <c r="P27" s="28"/>
      <c r="Q27" s="28"/>
      <c r="R27" s="28"/>
      <c r="S27" s="28"/>
      <c r="T27" s="28"/>
      <c r="U27" s="28"/>
      <c r="V27" s="28"/>
      <c r="W27" s="28"/>
      <c r="X27" s="28"/>
      <c r="Y27" s="28"/>
    </row>
    <row r="28" spans="1:25" s="2" customFormat="1" ht="15.75" customHeight="1">
      <c r="A28" s="57">
        <f>A23+1</f>
        <v>52</v>
      </c>
      <c r="B28" s="1279" t="s">
        <v>346</v>
      </c>
      <c r="C28" s="1279"/>
      <c r="D28" s="1279"/>
      <c r="E28" s="1279"/>
      <c r="F28" s="28"/>
      <c r="G28" s="28"/>
      <c r="H28" s="28"/>
      <c r="I28" s="28"/>
      <c r="J28" s="28"/>
      <c r="K28" s="28"/>
      <c r="L28" s="28"/>
      <c r="M28" s="28"/>
      <c r="N28" s="28"/>
      <c r="O28" s="28"/>
      <c r="P28" s="28"/>
      <c r="Q28" s="28"/>
      <c r="R28" s="28"/>
      <c r="S28" s="28"/>
      <c r="T28" s="28"/>
      <c r="U28" s="28"/>
      <c r="V28" s="28"/>
      <c r="W28" s="28"/>
      <c r="X28" s="28"/>
      <c r="Y28" s="28"/>
    </row>
    <row r="29" spans="1:25" s="2" customFormat="1" ht="31.5">
      <c r="B29" s="1057" t="s">
        <v>0</v>
      </c>
      <c r="C29" s="1058"/>
      <c r="D29" s="243" t="str">
        <f>D24</f>
        <v>For the year ended March 31, 2023</v>
      </c>
      <c r="E29" s="788" t="str">
        <f>E24</f>
        <v>For the year ended March 31, 2022</v>
      </c>
      <c r="F29" s="28"/>
      <c r="G29" s="28"/>
      <c r="H29" s="28"/>
      <c r="I29" s="28"/>
      <c r="J29" s="28"/>
      <c r="K29" s="28"/>
      <c r="L29" s="28"/>
      <c r="M29" s="28"/>
      <c r="N29" s="28"/>
      <c r="O29" s="28"/>
      <c r="P29" s="28"/>
      <c r="Q29" s="28"/>
      <c r="R29" s="28"/>
      <c r="S29" s="28"/>
      <c r="T29" s="28"/>
      <c r="U29" s="28"/>
      <c r="V29" s="28"/>
      <c r="W29" s="28"/>
      <c r="X29" s="28"/>
      <c r="Y29" s="28"/>
    </row>
    <row r="30" spans="1:25" s="2" customFormat="1" ht="15.75">
      <c r="B30" s="1036" t="s">
        <v>178</v>
      </c>
      <c r="C30" s="968"/>
      <c r="D30" s="109"/>
      <c r="E30" s="109"/>
      <c r="F30" s="28"/>
      <c r="G30" s="28"/>
      <c r="H30" s="28"/>
      <c r="I30" s="28"/>
      <c r="J30" s="28"/>
      <c r="K30" s="28"/>
      <c r="L30" s="28"/>
      <c r="M30" s="28"/>
      <c r="N30" s="28"/>
      <c r="O30" s="28"/>
      <c r="P30" s="28"/>
      <c r="Q30" s="28"/>
      <c r="R30" s="28"/>
      <c r="S30" s="28"/>
      <c r="T30" s="28"/>
      <c r="U30" s="28"/>
      <c r="V30" s="28"/>
      <c r="W30" s="28"/>
      <c r="X30" s="28"/>
      <c r="Y30" s="28"/>
    </row>
    <row r="31" spans="1:25" s="2" customFormat="1" ht="15.75">
      <c r="B31" s="1036" t="s">
        <v>179</v>
      </c>
      <c r="C31" s="968"/>
      <c r="D31" s="109"/>
      <c r="E31" s="109"/>
      <c r="F31" s="28"/>
      <c r="G31" s="28"/>
      <c r="H31" s="28"/>
      <c r="I31" s="28"/>
      <c r="J31" s="28"/>
      <c r="K31" s="28"/>
      <c r="L31" s="28"/>
      <c r="M31" s="28"/>
      <c r="N31" s="28"/>
      <c r="O31" s="28"/>
      <c r="P31" s="28"/>
      <c r="Q31" s="28"/>
      <c r="R31" s="28"/>
      <c r="S31" s="28"/>
      <c r="T31" s="28"/>
      <c r="U31" s="28"/>
      <c r="V31" s="28"/>
      <c r="W31" s="28"/>
      <c r="X31" s="28"/>
      <c r="Y31" s="28"/>
    </row>
    <row r="32" spans="1:25" s="2" customFormat="1" ht="15.75">
      <c r="B32" s="1036" t="s">
        <v>180</v>
      </c>
      <c r="C32" s="968"/>
      <c r="D32" s="109"/>
      <c r="E32" s="109"/>
      <c r="F32" s="28"/>
      <c r="G32" s="28"/>
      <c r="H32" s="28"/>
      <c r="I32" s="28"/>
      <c r="J32" s="28"/>
      <c r="K32" s="28"/>
      <c r="L32" s="28"/>
      <c r="M32" s="28"/>
      <c r="N32" s="28"/>
      <c r="O32" s="28"/>
      <c r="P32" s="28"/>
      <c r="Q32" s="28"/>
      <c r="R32" s="28"/>
      <c r="S32" s="28"/>
      <c r="T32" s="28"/>
      <c r="U32" s="28"/>
      <c r="V32" s="28"/>
      <c r="W32" s="28"/>
      <c r="X32" s="28"/>
      <c r="Y32" s="28"/>
    </row>
    <row r="33" spans="6:25" s="2" customFormat="1" ht="15.75">
      <c r="F33" s="28"/>
      <c r="G33" s="28"/>
      <c r="H33" s="28"/>
      <c r="I33" s="28"/>
      <c r="J33" s="28"/>
      <c r="K33" s="28"/>
      <c r="L33" s="28"/>
      <c r="M33" s="28"/>
      <c r="N33" s="28"/>
      <c r="O33" s="28"/>
      <c r="P33" s="28"/>
      <c r="Q33" s="28"/>
      <c r="R33" s="28"/>
      <c r="S33" s="28"/>
      <c r="T33" s="28"/>
      <c r="U33" s="28"/>
      <c r="V33" s="28"/>
      <c r="W33" s="28"/>
      <c r="X33" s="28"/>
      <c r="Y33" s="28"/>
    </row>
    <row r="34" spans="6:25" s="2" customFormat="1" ht="15.75">
      <c r="F34" s="28"/>
      <c r="G34" s="28"/>
      <c r="H34" s="28"/>
      <c r="I34" s="28"/>
      <c r="J34" s="28"/>
      <c r="K34" s="28"/>
      <c r="L34" s="28"/>
      <c r="M34" s="28"/>
      <c r="N34" s="28"/>
      <c r="O34" s="28"/>
      <c r="P34" s="28"/>
      <c r="Q34" s="28"/>
      <c r="R34" s="28"/>
      <c r="S34" s="28"/>
      <c r="T34" s="28"/>
      <c r="U34" s="28"/>
      <c r="V34" s="28"/>
      <c r="W34" s="28"/>
      <c r="X34" s="28"/>
      <c r="Y34" s="28"/>
    </row>
  </sheetData>
  <mergeCells count="20">
    <mergeCell ref="B13:C13"/>
    <mergeCell ref="B10:C10"/>
    <mergeCell ref="B16:E16"/>
    <mergeCell ref="B18:C18"/>
    <mergeCell ref="B19:C19"/>
    <mergeCell ref="B20:C20"/>
    <mergeCell ref="B32:C32"/>
    <mergeCell ref="B6:E6"/>
    <mergeCell ref="B7:E7"/>
    <mergeCell ref="B28:E28"/>
    <mergeCell ref="B30:C30"/>
    <mergeCell ref="B31:C31"/>
    <mergeCell ref="B29:C29"/>
    <mergeCell ref="B21:C21"/>
    <mergeCell ref="B24:C24"/>
    <mergeCell ref="B25:C25"/>
    <mergeCell ref="B26:C26"/>
    <mergeCell ref="B9:C9"/>
    <mergeCell ref="B11:C11"/>
    <mergeCell ref="B12:C12"/>
  </mergeCells>
  <pageMargins left="0.7" right="0.7" top="0.75" bottom="0.75" header="0.3" footer="0.3"/>
  <pageSetup paperSize="9" scale="94"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4"/>
  <sheetViews>
    <sheetView view="pageBreakPreview" topLeftCell="A28" zoomScaleSheetLayoutView="100" workbookViewId="0">
      <selection activeCell="H38" sqref="H38:I38"/>
    </sheetView>
  </sheetViews>
  <sheetFormatPr defaultRowHeight="15"/>
  <cols>
    <col min="1" max="1" width="4.42578125" customWidth="1"/>
    <col min="2" max="2" width="12" bestFit="1" customWidth="1"/>
    <col min="3" max="3" width="12.85546875" customWidth="1"/>
    <col min="4" max="4" width="17.28515625" bestFit="1" customWidth="1"/>
    <col min="5" max="5" width="11.28515625" bestFit="1" customWidth="1"/>
    <col min="6" max="6" width="8.7109375" customWidth="1"/>
    <col min="7" max="7" width="10" bestFit="1" customWidth="1"/>
    <col min="8" max="8" width="13" customWidth="1"/>
    <col min="9" max="9" width="15.42578125" customWidth="1"/>
    <col min="10" max="10" width="15" customWidth="1"/>
  </cols>
  <sheetData>
    <row r="1" spans="1:13">
      <c r="B1" s="792" t="s">
        <v>1159</v>
      </c>
    </row>
    <row r="2" spans="1:13">
      <c r="B2" s="792" t="s">
        <v>1160</v>
      </c>
    </row>
    <row r="3" spans="1:13">
      <c r="B3" s="792" t="s">
        <v>27</v>
      </c>
    </row>
    <row r="4" spans="1:13">
      <c r="A4">
        <v>1</v>
      </c>
      <c r="B4" s="791" t="s">
        <v>1161</v>
      </c>
    </row>
    <row r="5" spans="1:13">
      <c r="B5" s="791" t="s">
        <v>1162</v>
      </c>
      <c r="H5" s="1282" t="s">
        <v>1174</v>
      </c>
      <c r="I5" s="1282"/>
    </row>
    <row r="6" spans="1:13" ht="45">
      <c r="A6" s="836"/>
      <c r="B6" s="929" t="s">
        <v>1163</v>
      </c>
      <c r="C6" s="929" t="s">
        <v>1164</v>
      </c>
      <c r="D6" s="929" t="s">
        <v>1165</v>
      </c>
      <c r="E6" s="929" t="s">
        <v>1166</v>
      </c>
      <c r="F6" s="929" t="s">
        <v>1167</v>
      </c>
      <c r="G6" s="929" t="s">
        <v>1168</v>
      </c>
      <c r="H6" s="929" t="s">
        <v>1170</v>
      </c>
      <c r="I6" s="929" t="s">
        <v>1171</v>
      </c>
      <c r="J6" s="929" t="s">
        <v>1172</v>
      </c>
      <c r="K6" s="793"/>
      <c r="L6" s="793"/>
      <c r="M6" s="793"/>
    </row>
    <row r="7" spans="1:13">
      <c r="A7" s="835">
        <v>1</v>
      </c>
      <c r="B7" s="835"/>
      <c r="C7" s="835"/>
      <c r="D7" s="835"/>
      <c r="E7" s="835"/>
      <c r="F7" s="835"/>
      <c r="G7" s="835"/>
      <c r="H7" s="835"/>
      <c r="I7" s="835"/>
      <c r="J7" s="835"/>
    </row>
    <row r="8" spans="1:13">
      <c r="A8" s="835">
        <f>+A7+1</f>
        <v>2</v>
      </c>
      <c r="B8" s="835"/>
      <c r="C8" s="835"/>
      <c r="D8" s="835"/>
      <c r="E8" s="835"/>
      <c r="F8" s="835"/>
      <c r="G8" s="835"/>
      <c r="H8" s="835"/>
      <c r="I8" s="835"/>
      <c r="J8" s="835"/>
    </row>
    <row r="9" spans="1:13">
      <c r="A9" s="835">
        <f t="shared" ref="A9:A10" si="0">+A8+1</f>
        <v>3</v>
      </c>
      <c r="B9" s="835"/>
      <c r="C9" s="835"/>
      <c r="D9" s="835"/>
      <c r="E9" s="835"/>
      <c r="F9" s="835"/>
      <c r="G9" s="835"/>
      <c r="H9" s="835"/>
      <c r="I9" s="835"/>
      <c r="J9" s="835"/>
    </row>
    <row r="10" spans="1:13">
      <c r="A10" s="835">
        <f t="shared" si="0"/>
        <v>4</v>
      </c>
      <c r="B10" s="835"/>
      <c r="C10" s="835"/>
      <c r="D10" s="835"/>
      <c r="E10" s="835"/>
      <c r="F10" s="835"/>
      <c r="G10" s="835"/>
      <c r="H10" s="835"/>
      <c r="I10" s="835"/>
      <c r="J10" s="835"/>
    </row>
    <row r="11" spans="1:13">
      <c r="A11" s="835"/>
      <c r="B11" s="836" t="s">
        <v>11</v>
      </c>
      <c r="C11" s="835"/>
      <c r="D11" s="835"/>
      <c r="E11" s="835"/>
      <c r="F11" s="835"/>
      <c r="G11" s="835"/>
      <c r="H11" s="835"/>
      <c r="I11" s="835"/>
      <c r="J11" s="835"/>
    </row>
    <row r="13" spans="1:13">
      <c r="B13" s="791" t="s">
        <v>1173</v>
      </c>
      <c r="H13" s="1282" t="s">
        <v>1169</v>
      </c>
      <c r="I13" s="1282"/>
    </row>
    <row r="14" spans="1:13" ht="45">
      <c r="A14" s="835"/>
      <c r="B14" s="929" t="s">
        <v>1163</v>
      </c>
      <c r="C14" s="929" t="s">
        <v>1164</v>
      </c>
      <c r="D14" s="929" t="s">
        <v>1165</v>
      </c>
      <c r="E14" s="929" t="s">
        <v>1166</v>
      </c>
      <c r="F14" s="929" t="s">
        <v>1167</v>
      </c>
      <c r="G14" s="929" t="s">
        <v>1168</v>
      </c>
      <c r="H14" s="929" t="s">
        <v>1170</v>
      </c>
      <c r="I14" s="929" t="s">
        <v>1171</v>
      </c>
      <c r="J14" s="929" t="s">
        <v>1172</v>
      </c>
      <c r="K14" s="793"/>
      <c r="L14" s="793"/>
    </row>
    <row r="15" spans="1:13">
      <c r="A15" s="835">
        <v>1</v>
      </c>
      <c r="B15" s="835"/>
      <c r="C15" s="835"/>
      <c r="D15" s="835"/>
      <c r="E15" s="835"/>
      <c r="F15" s="835"/>
      <c r="G15" s="835"/>
      <c r="H15" s="835"/>
      <c r="I15" s="835"/>
      <c r="J15" s="835"/>
    </row>
    <row r="16" spans="1:13">
      <c r="A16" s="835">
        <f>+A15+1</f>
        <v>2</v>
      </c>
      <c r="B16" s="835"/>
      <c r="C16" s="835"/>
      <c r="D16" s="835"/>
      <c r="E16" s="835"/>
      <c r="F16" s="835"/>
      <c r="G16" s="835"/>
      <c r="H16" s="835"/>
      <c r="I16" s="835"/>
      <c r="J16" s="835"/>
    </row>
    <row r="17" spans="1:12">
      <c r="A17" s="835">
        <f t="shared" ref="A17:A18" si="1">+A16+1</f>
        <v>3</v>
      </c>
      <c r="B17" s="835"/>
      <c r="C17" s="835"/>
      <c r="D17" s="835"/>
      <c r="E17" s="835"/>
      <c r="F17" s="835"/>
      <c r="G17" s="835"/>
      <c r="H17" s="835"/>
      <c r="I17" s="835"/>
      <c r="J17" s="835"/>
    </row>
    <row r="18" spans="1:12">
      <c r="A18" s="835">
        <f t="shared" si="1"/>
        <v>4</v>
      </c>
      <c r="B18" s="835"/>
      <c r="C18" s="835"/>
      <c r="D18" s="835"/>
      <c r="E18" s="835"/>
      <c r="F18" s="835"/>
      <c r="G18" s="835"/>
      <c r="H18" s="835"/>
      <c r="I18" s="835"/>
      <c r="J18" s="835"/>
    </row>
    <row r="19" spans="1:12">
      <c r="A19" s="835"/>
      <c r="B19" s="836" t="s">
        <v>11</v>
      </c>
      <c r="C19" s="835"/>
      <c r="D19" s="835"/>
      <c r="E19" s="835"/>
      <c r="F19" s="835"/>
      <c r="G19" s="835"/>
      <c r="H19" s="835"/>
      <c r="I19" s="835"/>
      <c r="J19" s="835"/>
    </row>
    <row r="20" spans="1:12">
      <c r="A20" s="931"/>
      <c r="B20" s="932"/>
      <c r="C20" s="931"/>
      <c r="D20" s="931"/>
      <c r="E20" s="931"/>
      <c r="F20" s="931"/>
      <c r="G20" s="931"/>
      <c r="H20" s="931"/>
      <c r="I20" s="931"/>
      <c r="J20" s="931"/>
    </row>
    <row r="21" spans="1:12">
      <c r="B21" s="791" t="s">
        <v>361</v>
      </c>
      <c r="H21" s="1282" t="s">
        <v>1169</v>
      </c>
      <c r="I21" s="1282"/>
    </row>
    <row r="22" spans="1:12" s="619" customFormat="1" ht="45">
      <c r="A22" s="933"/>
      <c r="B22" s="934" t="s">
        <v>1163</v>
      </c>
      <c r="C22" s="934" t="s">
        <v>1164</v>
      </c>
      <c r="D22" s="934" t="s">
        <v>1165</v>
      </c>
      <c r="E22" s="934" t="s">
        <v>1166</v>
      </c>
      <c r="F22" s="934" t="s">
        <v>1167</v>
      </c>
      <c r="G22" s="934" t="s">
        <v>1168</v>
      </c>
      <c r="H22" s="934" t="s">
        <v>1170</v>
      </c>
      <c r="I22" s="934" t="s">
        <v>1171</v>
      </c>
      <c r="J22" s="934" t="s">
        <v>1172</v>
      </c>
      <c r="K22" s="935"/>
      <c r="L22" s="935"/>
    </row>
    <row r="23" spans="1:12">
      <c r="A23" s="835">
        <v>1</v>
      </c>
      <c r="B23" s="835"/>
      <c r="C23" s="835"/>
      <c r="D23" s="835"/>
      <c r="E23" s="835"/>
      <c r="F23" s="835"/>
      <c r="G23" s="835"/>
      <c r="H23" s="835"/>
      <c r="I23" s="835"/>
      <c r="J23" s="835"/>
    </row>
    <row r="24" spans="1:12">
      <c r="A24" s="835">
        <f>+A23+1</f>
        <v>2</v>
      </c>
      <c r="B24" s="835"/>
      <c r="C24" s="835"/>
      <c r="D24" s="835"/>
      <c r="E24" s="835"/>
      <c r="F24" s="835"/>
      <c r="G24" s="835"/>
      <c r="H24" s="835"/>
      <c r="I24" s="835"/>
      <c r="J24" s="835"/>
    </row>
    <row r="25" spans="1:12">
      <c r="A25" s="835">
        <f t="shared" ref="A25:A26" si="2">+A24+1</f>
        <v>3</v>
      </c>
      <c r="B25" s="835"/>
      <c r="C25" s="835"/>
      <c r="D25" s="835"/>
      <c r="E25" s="835"/>
      <c r="F25" s="835"/>
      <c r="G25" s="835"/>
      <c r="H25" s="835"/>
      <c r="I25" s="835"/>
      <c r="J25" s="835"/>
    </row>
    <row r="26" spans="1:12">
      <c r="A26" s="835">
        <f t="shared" si="2"/>
        <v>4</v>
      </c>
      <c r="B26" s="835"/>
      <c r="C26" s="835"/>
      <c r="D26" s="835"/>
      <c r="E26" s="835"/>
      <c r="F26" s="835"/>
      <c r="G26" s="835"/>
      <c r="H26" s="835"/>
      <c r="I26" s="835"/>
      <c r="J26" s="835"/>
    </row>
    <row r="27" spans="1:12">
      <c r="A27" s="835"/>
      <c r="B27" s="836" t="s">
        <v>11</v>
      </c>
      <c r="C27" s="835"/>
      <c r="D27" s="835"/>
      <c r="E27" s="835"/>
      <c r="F27" s="835"/>
      <c r="G27" s="835"/>
      <c r="H27" s="835"/>
      <c r="I27" s="835"/>
      <c r="J27" s="835"/>
    </row>
    <row r="29" spans="1:12">
      <c r="B29" s="792" t="s">
        <v>1175</v>
      </c>
    </row>
    <row r="32" spans="1:12">
      <c r="B32" s="792" t="s">
        <v>1176</v>
      </c>
      <c r="H32" s="1282" t="s">
        <v>1169</v>
      </c>
      <c r="I32" s="1282"/>
    </row>
    <row r="33" spans="1:10" ht="45">
      <c r="A33" s="835">
        <v>1</v>
      </c>
      <c r="B33" s="930" t="s">
        <v>1163</v>
      </c>
      <c r="C33" s="930" t="s">
        <v>1164</v>
      </c>
      <c r="D33" s="930" t="s">
        <v>1165</v>
      </c>
      <c r="E33" s="930" t="s">
        <v>1177</v>
      </c>
      <c r="F33" s="930" t="s">
        <v>1178</v>
      </c>
      <c r="G33" s="930" t="s">
        <v>1179</v>
      </c>
      <c r="H33" s="930" t="s">
        <v>1170</v>
      </c>
      <c r="I33" s="930" t="s">
        <v>1171</v>
      </c>
      <c r="J33" s="930" t="s">
        <v>1180</v>
      </c>
    </row>
    <row r="34" spans="1:10">
      <c r="A34" s="835"/>
      <c r="B34" s="835"/>
      <c r="C34" s="835"/>
      <c r="D34" s="835"/>
      <c r="E34" s="835"/>
      <c r="F34" s="835"/>
      <c r="G34" s="835"/>
      <c r="H34" s="835"/>
      <c r="I34" s="835"/>
      <c r="J34" s="835"/>
    </row>
    <row r="35" spans="1:10">
      <c r="A35" s="835"/>
      <c r="B35" s="835"/>
      <c r="C35" s="835"/>
      <c r="D35" s="835"/>
      <c r="E35" s="835"/>
      <c r="F35" s="835"/>
      <c r="G35" s="835"/>
      <c r="H35" s="835"/>
      <c r="I35" s="835"/>
      <c r="J35" s="835"/>
    </row>
    <row r="36" spans="1:10">
      <c r="A36" s="835"/>
      <c r="B36" s="835"/>
      <c r="C36" s="835"/>
      <c r="D36" s="835"/>
      <c r="E36" s="835"/>
      <c r="F36" s="835"/>
      <c r="G36" s="835"/>
      <c r="H36" s="835"/>
      <c r="I36" s="835"/>
      <c r="J36" s="835"/>
    </row>
    <row r="38" spans="1:10">
      <c r="B38" s="792" t="s">
        <v>1181</v>
      </c>
      <c r="H38" s="1282" t="s">
        <v>1169</v>
      </c>
      <c r="I38" s="1282"/>
    </row>
    <row r="39" spans="1:10" ht="30">
      <c r="A39" s="835">
        <v>1</v>
      </c>
      <c r="B39" s="930" t="s">
        <v>1163</v>
      </c>
      <c r="C39" s="930" t="s">
        <v>1164</v>
      </c>
      <c r="D39" s="930" t="s">
        <v>1165</v>
      </c>
      <c r="E39" s="930"/>
      <c r="F39" s="930"/>
      <c r="G39" s="930"/>
      <c r="H39" s="930" t="s">
        <v>1170</v>
      </c>
      <c r="I39" s="930" t="s">
        <v>1171</v>
      </c>
      <c r="J39" s="930"/>
    </row>
    <row r="40" spans="1:10">
      <c r="A40" s="835"/>
      <c r="B40" s="835"/>
      <c r="C40" s="835"/>
      <c r="D40" s="835"/>
      <c r="E40" s="835"/>
      <c r="F40" s="835"/>
      <c r="G40" s="835"/>
      <c r="H40" s="835"/>
      <c r="I40" s="835"/>
      <c r="J40" s="835"/>
    </row>
    <row r="41" spans="1:10">
      <c r="A41" s="835"/>
      <c r="B41" s="835"/>
      <c r="C41" s="835"/>
      <c r="D41" s="835"/>
      <c r="E41" s="835"/>
      <c r="F41" s="835"/>
      <c r="G41" s="835"/>
      <c r="H41" s="835"/>
      <c r="I41" s="835"/>
      <c r="J41" s="835"/>
    </row>
    <row r="42" spans="1:10">
      <c r="A42" s="835"/>
      <c r="B42" s="835"/>
      <c r="C42" s="835"/>
      <c r="D42" s="835"/>
      <c r="E42" s="835"/>
      <c r="F42" s="835"/>
      <c r="G42" s="835"/>
      <c r="H42" s="835"/>
      <c r="I42" s="835"/>
      <c r="J42" s="835"/>
    </row>
    <row r="43" spans="1:10">
      <c r="A43" s="835"/>
      <c r="B43" s="835"/>
      <c r="C43" s="835"/>
      <c r="D43" s="835"/>
      <c r="E43" s="835"/>
      <c r="F43" s="835"/>
      <c r="G43" s="835"/>
      <c r="H43" s="835"/>
      <c r="I43" s="835"/>
      <c r="J43" s="835"/>
    </row>
    <row r="44" spans="1:10">
      <c r="A44" s="835"/>
      <c r="B44" s="835"/>
      <c r="C44" s="835"/>
      <c r="D44" s="835"/>
      <c r="E44" s="835"/>
      <c r="F44" s="835"/>
      <c r="G44" s="835"/>
      <c r="H44" s="835"/>
      <c r="I44" s="835"/>
      <c r="J44" s="835"/>
    </row>
  </sheetData>
  <mergeCells count="5">
    <mergeCell ref="H5:I5"/>
    <mergeCell ref="H13:I13"/>
    <mergeCell ref="H21:I21"/>
    <mergeCell ref="H32:I32"/>
    <mergeCell ref="H38:I38"/>
  </mergeCells>
  <printOptions gridLines="1"/>
  <pageMargins left="0.7" right="0.34" top="0.75" bottom="0.75" header="0.3" footer="0.3"/>
  <pageSetup paperSize="9" scale="7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9"/>
  <sheetViews>
    <sheetView view="pageBreakPreview" zoomScaleSheetLayoutView="100" workbookViewId="0">
      <selection sqref="A1:C1"/>
    </sheetView>
  </sheetViews>
  <sheetFormatPr defaultRowHeight="15"/>
  <sheetData>
    <row r="1" spans="1:1">
      <c r="A1" t="s">
        <v>1182</v>
      </c>
    </row>
    <row r="3" spans="1:1">
      <c r="A3" t="s">
        <v>1183</v>
      </c>
    </row>
    <row r="4" spans="1:1">
      <c r="A4" t="s">
        <v>1184</v>
      </c>
    </row>
    <row r="9" spans="1:1">
      <c r="A9" t="s">
        <v>1185</v>
      </c>
    </row>
    <row r="13" spans="1:1">
      <c r="A13" s="792" t="s">
        <v>1064</v>
      </c>
    </row>
    <row r="14" spans="1:1">
      <c r="A14" t="s">
        <v>1186</v>
      </c>
    </row>
    <row r="15" spans="1:1">
      <c r="A15" t="s">
        <v>1187</v>
      </c>
    </row>
    <row r="17" spans="1:1">
      <c r="A17" t="s">
        <v>1189</v>
      </c>
    </row>
    <row r="22" spans="1:1">
      <c r="A22" t="s">
        <v>1188</v>
      </c>
    </row>
    <row r="23" spans="1:1">
      <c r="A23" t="s">
        <v>1186</v>
      </c>
    </row>
    <row r="24" spans="1:1">
      <c r="A24" t="s">
        <v>1187</v>
      </c>
    </row>
    <row r="25" spans="1:1">
      <c r="A25" t="s">
        <v>806</v>
      </c>
    </row>
    <row r="27" spans="1:1">
      <c r="A27" t="s">
        <v>1190</v>
      </c>
    </row>
    <row r="29" spans="1:1">
      <c r="A29" t="s">
        <v>1191</v>
      </c>
    </row>
  </sheetData>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8"/>
  <sheetViews>
    <sheetView showGridLines="0" view="pageBreakPreview" topLeftCell="A34" zoomScaleSheetLayoutView="100" workbookViewId="0">
      <selection activeCell="L42" sqref="L42"/>
    </sheetView>
  </sheetViews>
  <sheetFormatPr defaultRowHeight="15"/>
  <cols>
    <col min="1" max="1" width="5.140625" customWidth="1"/>
    <col min="2" max="2" width="3.42578125" customWidth="1"/>
    <col min="3" max="3" width="40.7109375" customWidth="1"/>
    <col min="4" max="4" width="24.5703125" customWidth="1"/>
    <col min="5" max="5" width="21" customWidth="1"/>
    <col min="6" max="6" width="16.85546875" customWidth="1"/>
    <col min="7" max="7" width="7.28515625" customWidth="1"/>
  </cols>
  <sheetData>
    <row r="1" spans="1:11" ht="15.75">
      <c r="A1" s="203" t="str">
        <f>'Disclosure 41'!A1</f>
        <v>STC of India Limited</v>
      </c>
    </row>
    <row r="2" spans="1:11" ht="15.75">
      <c r="A2" s="218" t="str">
        <f>'Disclosure 41'!A2</f>
        <v xml:space="preserve">Branch/Division :  </v>
      </c>
    </row>
    <row r="3" spans="1:11" ht="15.75">
      <c r="A3" s="218" t="str">
        <f>'Disclosure 41'!A3</f>
        <v>Notes to Accounts for the year ended March 31, 2023</v>
      </c>
    </row>
    <row r="5" spans="1:11" s="2" customFormat="1" ht="27" customHeight="1">
      <c r="A5" s="57">
        <f>'Disclosure 41'!A5+1</f>
        <v>42</v>
      </c>
      <c r="B5" s="1128" t="s">
        <v>328</v>
      </c>
      <c r="C5" s="1128"/>
      <c r="D5" s="1128"/>
      <c r="E5" s="1128"/>
      <c r="F5" s="1128"/>
      <c r="G5" s="86"/>
      <c r="H5" s="86"/>
      <c r="I5" s="86"/>
      <c r="J5" s="86"/>
      <c r="K5" s="86"/>
    </row>
    <row r="6" spans="1:11" s="2" customFormat="1" ht="31.5" customHeight="1">
      <c r="B6" s="943" t="s">
        <v>1226</v>
      </c>
      <c r="C6" s="943"/>
      <c r="D6" s="943"/>
      <c r="E6" s="943"/>
      <c r="F6" s="943"/>
      <c r="G6" s="943"/>
      <c r="H6" s="943"/>
      <c r="I6" s="943"/>
      <c r="J6" s="943"/>
      <c r="K6" s="96"/>
    </row>
    <row r="7" spans="1:11" s="2" customFormat="1" ht="15.75"/>
    <row r="8" spans="1:11" s="2" customFormat="1" ht="15.75">
      <c r="A8" s="57">
        <f>A5+1</f>
        <v>43</v>
      </c>
      <c r="B8" s="946" t="s">
        <v>329</v>
      </c>
      <c r="C8" s="946"/>
      <c r="D8" s="946"/>
      <c r="E8" s="946"/>
      <c r="F8" s="946"/>
      <c r="G8" s="78"/>
      <c r="H8" s="78"/>
      <c r="I8" s="78"/>
      <c r="J8" s="78"/>
      <c r="K8" s="78"/>
    </row>
    <row r="9" spans="1:11" s="2" customFormat="1" ht="33" customHeight="1">
      <c r="B9" s="943" t="s">
        <v>1227</v>
      </c>
      <c r="C9" s="943"/>
      <c r="D9" s="943"/>
      <c r="E9" s="943"/>
      <c r="F9" s="943"/>
      <c r="G9" s="83"/>
      <c r="H9" s="83"/>
      <c r="I9" s="83"/>
      <c r="J9" s="83"/>
      <c r="K9" s="83"/>
    </row>
    <row r="10" spans="1:11" s="2" customFormat="1" ht="15.75">
      <c r="A10" s="8"/>
      <c r="B10" s="8"/>
    </row>
    <row r="11" spans="1:11" s="2" customFormat="1" ht="15.75">
      <c r="A11" s="57">
        <f>A8+1</f>
        <v>44</v>
      </c>
      <c r="B11" s="78" t="s">
        <v>330</v>
      </c>
      <c r="C11" s="78"/>
      <c r="D11" s="78"/>
      <c r="E11" s="78"/>
      <c r="F11" s="78"/>
      <c r="G11" s="78"/>
      <c r="H11" s="78"/>
      <c r="I11" s="78"/>
      <c r="J11" s="78"/>
      <c r="K11" s="78"/>
    </row>
    <row r="12" spans="1:11" s="2" customFormat="1" ht="15.75">
      <c r="B12" s="1070" t="s">
        <v>1228</v>
      </c>
      <c r="C12" s="1070"/>
      <c r="D12" s="1070"/>
      <c r="E12" s="1070"/>
      <c r="F12" s="1070"/>
      <c r="G12" s="77"/>
      <c r="H12" s="77"/>
      <c r="I12" s="77"/>
      <c r="J12" s="77"/>
      <c r="K12" s="77"/>
    </row>
    <row r="13" spans="1:11" s="2" customFormat="1" ht="15.75"/>
    <row r="14" spans="1:11" s="2" customFormat="1" ht="15.75">
      <c r="A14" s="57">
        <f>A11+1</f>
        <v>45</v>
      </c>
      <c r="B14" s="946" t="s">
        <v>1229</v>
      </c>
      <c r="C14" s="946"/>
      <c r="D14" s="946"/>
      <c r="E14" s="946"/>
      <c r="F14" s="946"/>
    </row>
    <row r="15" spans="1:11" s="2" customFormat="1" ht="15.75">
      <c r="B15" s="946" t="s">
        <v>1230</v>
      </c>
      <c r="C15" s="946"/>
      <c r="D15" s="946"/>
      <c r="E15" s="946"/>
      <c r="F15" s="946"/>
    </row>
    <row r="16" spans="1:11" s="2" customFormat="1" ht="15.75">
      <c r="B16" s="757" t="s">
        <v>1231</v>
      </c>
    </row>
    <row r="17" spans="2:11" s="775" customFormat="1" ht="111.75" customHeight="1">
      <c r="B17" s="944" t="s">
        <v>1241</v>
      </c>
      <c r="C17" s="944"/>
      <c r="D17" s="944"/>
      <c r="E17" s="944"/>
      <c r="F17" s="944"/>
    </row>
    <row r="18" spans="2:11" s="775" customFormat="1" ht="15.75"/>
    <row r="19" spans="2:11" s="775" customFormat="1" ht="15.75">
      <c r="B19" s="946" t="s">
        <v>1232</v>
      </c>
      <c r="C19" s="946"/>
      <c r="D19" s="946"/>
      <c r="E19" s="946"/>
      <c r="F19" s="946"/>
    </row>
    <row r="20" spans="2:11" s="2" customFormat="1" ht="15.75">
      <c r="B20" s="1" t="s">
        <v>301</v>
      </c>
      <c r="C20" s="1" t="s">
        <v>331</v>
      </c>
    </row>
    <row r="21" spans="2:11" s="2" customFormat="1" ht="84.75" customHeight="1">
      <c r="C21" s="1123" t="s">
        <v>1243</v>
      </c>
      <c r="D21" s="1123"/>
      <c r="E21" s="1123"/>
      <c r="F21" s="1123"/>
      <c r="G21" s="82"/>
      <c r="H21" s="82"/>
      <c r="I21" s="82"/>
      <c r="J21" s="82"/>
      <c r="K21" s="82"/>
    </row>
    <row r="22" spans="2:11" s="2" customFormat="1" ht="15.75">
      <c r="C22" s="53"/>
    </row>
    <row r="23" spans="2:11" s="2" customFormat="1" ht="15.75">
      <c r="B23" s="757" t="s">
        <v>302</v>
      </c>
      <c r="C23" s="1" t="s">
        <v>334</v>
      </c>
    </row>
    <row r="24" spans="2:11" s="2" customFormat="1" ht="64.5" customHeight="1">
      <c r="C24" s="1124" t="s">
        <v>1242</v>
      </c>
      <c r="D24" s="1124"/>
      <c r="E24" s="1124"/>
      <c r="F24" s="1124"/>
      <c r="G24" s="82"/>
      <c r="H24" s="82"/>
      <c r="I24" s="82"/>
      <c r="J24" s="82"/>
      <c r="K24" s="82"/>
    </row>
    <row r="25" spans="2:11" s="775" customFormat="1" ht="15.75">
      <c r="C25" s="770"/>
      <c r="D25" s="770"/>
      <c r="E25" s="770"/>
      <c r="F25" s="770"/>
      <c r="G25" s="770"/>
      <c r="H25" s="770"/>
      <c r="I25" s="770"/>
      <c r="J25" s="770"/>
      <c r="K25" s="770"/>
    </row>
    <row r="26" spans="2:11" s="2" customFormat="1" ht="15.75">
      <c r="B26" s="757" t="s">
        <v>305</v>
      </c>
      <c r="C26" s="1" t="s">
        <v>332</v>
      </c>
    </row>
    <row r="27" spans="2:11" s="2" customFormat="1" ht="67.5" customHeight="1">
      <c r="C27" s="1123" t="s">
        <v>267</v>
      </c>
      <c r="D27" s="1123"/>
      <c r="E27" s="1123"/>
      <c r="F27" s="1123"/>
      <c r="G27" s="82"/>
      <c r="H27" s="82"/>
      <c r="I27" s="82"/>
      <c r="J27" s="82"/>
      <c r="K27" s="82"/>
    </row>
    <row r="28" spans="2:11" s="2" customFormat="1" ht="32.25" customHeight="1">
      <c r="C28" s="1123" t="s">
        <v>268</v>
      </c>
      <c r="D28" s="1123"/>
      <c r="E28" s="1123"/>
      <c r="F28" s="1123"/>
      <c r="G28" s="82"/>
      <c r="H28" s="82"/>
      <c r="I28" s="82"/>
      <c r="J28" s="82"/>
      <c r="K28" s="82"/>
    </row>
    <row r="29" spans="2:11" s="2" customFormat="1" ht="15.75">
      <c r="B29" s="757" t="s">
        <v>306</v>
      </c>
      <c r="C29" s="1" t="s">
        <v>333</v>
      </c>
    </row>
    <row r="30" spans="2:11" s="2" customFormat="1" ht="89.25" customHeight="1">
      <c r="C30" s="944" t="s">
        <v>269</v>
      </c>
      <c r="D30" s="944"/>
      <c r="E30" s="944"/>
      <c r="F30" s="944"/>
      <c r="G30" s="83"/>
      <c r="H30" s="83"/>
      <c r="I30" s="83"/>
      <c r="J30" s="83"/>
      <c r="K30" s="83"/>
    </row>
    <row r="31" spans="2:11" s="2" customFormat="1" ht="33.75" customHeight="1">
      <c r="C31" s="944" t="s">
        <v>271</v>
      </c>
      <c r="D31" s="944"/>
      <c r="E31" s="944"/>
      <c r="F31" s="944"/>
      <c r="G31" s="83"/>
      <c r="H31" s="83"/>
      <c r="I31" s="83"/>
      <c r="J31" s="83"/>
      <c r="K31" s="83"/>
    </row>
    <row r="32" spans="2:11" s="2" customFormat="1" ht="15.75">
      <c r="C32" s="54"/>
    </row>
    <row r="33" spans="2:11" s="2" customFormat="1" ht="15.75">
      <c r="B33" s="1" t="s">
        <v>307</v>
      </c>
      <c r="C33" s="1" t="s">
        <v>335</v>
      </c>
    </row>
    <row r="34" spans="2:11" s="2" customFormat="1" ht="64.5" customHeight="1">
      <c r="C34" s="1124" t="s">
        <v>270</v>
      </c>
      <c r="D34" s="1124"/>
      <c r="E34" s="1124"/>
      <c r="F34" s="1124"/>
      <c r="G34" s="82"/>
      <c r="H34" s="82"/>
      <c r="I34" s="82"/>
      <c r="J34" s="82"/>
      <c r="K34" s="82"/>
    </row>
    <row r="35" spans="2:11" s="2" customFormat="1" ht="36" customHeight="1">
      <c r="C35" s="1124" t="s">
        <v>272</v>
      </c>
      <c r="D35" s="1124"/>
      <c r="E35" s="1124"/>
      <c r="F35" s="1124"/>
      <c r="G35" s="82"/>
      <c r="H35" s="82"/>
      <c r="I35" s="82"/>
      <c r="J35" s="82"/>
      <c r="K35" s="82"/>
    </row>
    <row r="36" spans="2:11" s="2" customFormat="1" ht="15.75">
      <c r="C36" s="52"/>
      <c r="D36" s="52"/>
      <c r="E36" s="52"/>
      <c r="F36" s="52"/>
      <c r="G36" s="52"/>
      <c r="H36" s="52"/>
      <c r="I36" s="52"/>
      <c r="J36" s="52"/>
      <c r="K36" s="52"/>
    </row>
    <row r="37" spans="2:11" s="2" customFormat="1" ht="15.75">
      <c r="B37" s="1" t="s">
        <v>308</v>
      </c>
      <c r="C37" s="1" t="s">
        <v>336</v>
      </c>
    </row>
    <row r="38" spans="2:11" s="2" customFormat="1" ht="68.25" customHeight="1">
      <c r="C38" s="1123" t="s">
        <v>420</v>
      </c>
      <c r="D38" s="1123"/>
      <c r="E38" s="1123"/>
      <c r="F38" s="1123"/>
      <c r="G38" s="82"/>
      <c r="H38" s="82"/>
      <c r="I38" s="82"/>
      <c r="J38" s="82"/>
      <c r="K38" s="82"/>
    </row>
  </sheetData>
  <mergeCells count="19">
    <mergeCell ref="B5:F5"/>
    <mergeCell ref="B6:F6"/>
    <mergeCell ref="G6:J6"/>
    <mergeCell ref="B14:F14"/>
    <mergeCell ref="B15:F15"/>
    <mergeCell ref="C34:F34"/>
    <mergeCell ref="C35:F35"/>
    <mergeCell ref="C38:F38"/>
    <mergeCell ref="B8:F8"/>
    <mergeCell ref="B9:F9"/>
    <mergeCell ref="B12:F12"/>
    <mergeCell ref="C31:F31"/>
    <mergeCell ref="C24:F24"/>
    <mergeCell ref="C21:F21"/>
    <mergeCell ref="C27:F27"/>
    <mergeCell ref="C28:F28"/>
    <mergeCell ref="C30:F30"/>
    <mergeCell ref="B19:F19"/>
    <mergeCell ref="B17:F17"/>
  </mergeCells>
  <pageMargins left="0.7" right="0.42" top="0.49" bottom="0.41" header="0.3" footer="0.3"/>
  <pageSetup paperSize="9" scale="81" fitToHeight="2" orientation="portrait" r:id="rId1"/>
  <rowBreaks count="1" manualBreakCount="1">
    <brk id="31" max="5"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J142"/>
  <sheetViews>
    <sheetView showGridLines="0" view="pageBreakPreview" zoomScale="93" zoomScaleSheetLayoutView="93" workbookViewId="0">
      <selection activeCell="B3" sqref="B3"/>
    </sheetView>
  </sheetViews>
  <sheetFormatPr defaultRowHeight="15"/>
  <cols>
    <col min="1" max="1" width="5" customWidth="1"/>
    <col min="2" max="2" width="18.7109375" customWidth="1"/>
    <col min="3" max="3" width="10.7109375" customWidth="1"/>
    <col min="4" max="4" width="16.5703125" customWidth="1"/>
    <col min="5" max="5" width="15" customWidth="1"/>
    <col min="6" max="6" width="16.140625" customWidth="1"/>
    <col min="7" max="7" width="13.28515625" customWidth="1"/>
    <col min="8" max="8" width="11.5703125" customWidth="1"/>
    <col min="9" max="9" width="12.5703125" customWidth="1"/>
    <col min="10" max="10" width="11.28515625" customWidth="1"/>
  </cols>
  <sheetData>
    <row r="1" spans="1:10" ht="15.75">
      <c r="A1" s="78" t="str">
        <f>Scrap!A1</f>
        <v>STC of India Limited</v>
      </c>
    </row>
    <row r="2" spans="1:10" ht="15.75">
      <c r="A2" s="240" t="str">
        <f>Scrap!A2</f>
        <v xml:space="preserve">Branch/Division :  </v>
      </c>
    </row>
    <row r="3" spans="1:10" ht="15.75">
      <c r="A3" s="240" t="str">
        <f>Scrap!A3</f>
        <v>Notes to Accounts for the year ended March 31, 2023</v>
      </c>
    </row>
    <row r="4" spans="1:10" ht="15.75">
      <c r="A4" s="240"/>
    </row>
    <row r="5" spans="1:10" s="2" customFormat="1" ht="30.75" customHeight="1">
      <c r="B5" s="1302" t="s">
        <v>97</v>
      </c>
      <c r="C5" s="1302"/>
      <c r="D5" s="1302"/>
      <c r="E5" s="1302"/>
      <c r="F5" s="1302"/>
      <c r="G5" s="1302"/>
      <c r="H5" s="1302"/>
      <c r="I5" s="1302"/>
      <c r="J5" s="1302"/>
    </row>
    <row r="6" spans="1:10" s="77" customFormat="1" ht="15.75">
      <c r="B6" s="107"/>
      <c r="C6" s="107"/>
      <c r="D6" s="107"/>
      <c r="E6" s="107"/>
      <c r="F6" s="84"/>
      <c r="G6" s="84"/>
      <c r="H6" s="84"/>
      <c r="I6" s="1304" t="s">
        <v>412</v>
      </c>
      <c r="J6" s="1304"/>
    </row>
    <row r="7" spans="1:10" s="2" customFormat="1" ht="31.5" customHeight="1">
      <c r="B7" s="1296" t="s">
        <v>0</v>
      </c>
      <c r="C7" s="1303"/>
      <c r="D7" s="108" t="s">
        <v>21</v>
      </c>
      <c r="E7" s="108" t="s">
        <v>274</v>
      </c>
      <c r="F7" s="108" t="s">
        <v>275</v>
      </c>
      <c r="G7" s="108" t="s">
        <v>98</v>
      </c>
      <c r="H7" s="108" t="s">
        <v>110</v>
      </c>
      <c r="I7" s="108" t="s">
        <v>273</v>
      </c>
      <c r="J7" s="108" t="s">
        <v>47</v>
      </c>
    </row>
    <row r="8" spans="1:10" s="2" customFormat="1" ht="15.75">
      <c r="B8" s="1296"/>
      <c r="C8" s="1303"/>
      <c r="D8" s="1283" t="s">
        <v>99</v>
      </c>
      <c r="E8" s="1284"/>
      <c r="F8" s="1285"/>
      <c r="G8" s="1283" t="s">
        <v>100</v>
      </c>
      <c r="H8" s="1284"/>
      <c r="I8" s="1284"/>
      <c r="J8" s="1285"/>
    </row>
    <row r="9" spans="1:10" s="2" customFormat="1" ht="15.75">
      <c r="B9" s="1295" t="s">
        <v>101</v>
      </c>
      <c r="C9" s="109" t="s">
        <v>102</v>
      </c>
      <c r="D9" s="110"/>
      <c r="E9" s="110"/>
      <c r="F9" s="110"/>
      <c r="G9" s="111"/>
      <c r="H9" s="111"/>
      <c r="I9" s="111"/>
      <c r="J9" s="111"/>
    </row>
    <row r="10" spans="1:10" s="2" customFormat="1" ht="15.75">
      <c r="B10" s="1295"/>
      <c r="C10" s="111" t="s">
        <v>103</v>
      </c>
      <c r="D10" s="110"/>
      <c r="E10" s="110"/>
      <c r="F10" s="110"/>
      <c r="G10" s="111"/>
      <c r="H10" s="111"/>
      <c r="I10" s="111"/>
      <c r="J10" s="111"/>
    </row>
    <row r="11" spans="1:10" s="2" customFormat="1" ht="15.75">
      <c r="B11" s="1295" t="s">
        <v>104</v>
      </c>
      <c r="C11" s="109" t="s">
        <v>105</v>
      </c>
      <c r="D11" s="110"/>
      <c r="E11" s="110"/>
      <c r="F11" s="110"/>
      <c r="G11" s="111"/>
      <c r="H11" s="111"/>
      <c r="I11" s="111"/>
      <c r="J11" s="111"/>
    </row>
    <row r="12" spans="1:10" s="2" customFormat="1" ht="15.75">
      <c r="B12" s="1295"/>
      <c r="C12" s="111" t="s">
        <v>103</v>
      </c>
      <c r="D12" s="110"/>
      <c r="E12" s="110"/>
      <c r="F12" s="110"/>
      <c r="G12" s="111"/>
      <c r="H12" s="111"/>
      <c r="I12" s="111"/>
      <c r="J12" s="111"/>
    </row>
    <row r="13" spans="1:10" s="2" customFormat="1" ht="15.75">
      <c r="B13" s="1295" t="s">
        <v>106</v>
      </c>
      <c r="C13" s="109" t="s">
        <v>102</v>
      </c>
      <c r="D13" s="110"/>
      <c r="E13" s="110"/>
      <c r="F13" s="110"/>
      <c r="G13" s="111"/>
      <c r="H13" s="111"/>
      <c r="I13" s="111"/>
      <c r="J13" s="111"/>
    </row>
    <row r="14" spans="1:10" s="2" customFormat="1" ht="15.75">
      <c r="B14" s="1295"/>
      <c r="C14" s="111" t="s">
        <v>103</v>
      </c>
      <c r="D14" s="110"/>
      <c r="E14" s="110"/>
      <c r="F14" s="110"/>
      <c r="G14" s="111"/>
      <c r="H14" s="111"/>
      <c r="I14" s="111"/>
      <c r="J14" s="111"/>
    </row>
    <row r="15" spans="1:10" s="2" customFormat="1" ht="15.75">
      <c r="B15" s="1295" t="s">
        <v>107</v>
      </c>
      <c r="C15" s="109" t="s">
        <v>102</v>
      </c>
      <c r="D15" s="110"/>
      <c r="E15" s="110"/>
      <c r="F15" s="110"/>
      <c r="G15" s="111"/>
      <c r="H15" s="111"/>
      <c r="I15" s="111"/>
      <c r="J15" s="111"/>
    </row>
    <row r="16" spans="1:10" s="2" customFormat="1" ht="15.75">
      <c r="B16" s="1295"/>
      <c r="C16" s="111" t="s">
        <v>103</v>
      </c>
      <c r="D16" s="110"/>
      <c r="E16" s="110"/>
      <c r="F16" s="110"/>
      <c r="G16" s="111"/>
      <c r="H16" s="111"/>
      <c r="I16" s="111"/>
      <c r="J16" s="111"/>
    </row>
    <row r="17" spans="2:10" s="2" customFormat="1" ht="15.75">
      <c r="B17" s="1309" t="s">
        <v>108</v>
      </c>
      <c r="C17" s="109" t="s">
        <v>102</v>
      </c>
      <c r="D17" s="110"/>
      <c r="E17" s="110"/>
      <c r="F17" s="110"/>
      <c r="G17" s="111"/>
      <c r="H17" s="111"/>
      <c r="I17" s="111"/>
      <c r="J17" s="111"/>
    </row>
    <row r="18" spans="2:10" s="2" customFormat="1" ht="15.75">
      <c r="B18" s="1309"/>
      <c r="C18" s="111" t="s">
        <v>103</v>
      </c>
      <c r="D18" s="110"/>
      <c r="E18" s="110"/>
      <c r="F18" s="110"/>
      <c r="G18" s="111"/>
      <c r="H18" s="111"/>
      <c r="I18" s="111"/>
      <c r="J18" s="111"/>
    </row>
    <row r="19" spans="2:10" s="2" customFormat="1" ht="15.75"/>
    <row r="20" spans="2:10" s="2" customFormat="1" ht="21" customHeight="1">
      <c r="B20" s="256" t="s">
        <v>109</v>
      </c>
      <c r="C20" s="256"/>
      <c r="D20" s="256"/>
      <c r="E20" s="256"/>
      <c r="F20" s="256"/>
      <c r="G20" s="256"/>
      <c r="H20" s="256"/>
      <c r="I20" s="1299" t="s">
        <v>412</v>
      </c>
      <c r="J20" s="1299"/>
    </row>
    <row r="21" spans="2:10" s="2" customFormat="1" ht="29.25" customHeight="1">
      <c r="B21" s="1296" t="s">
        <v>0</v>
      </c>
      <c r="C21" s="1301"/>
      <c r="D21" s="108" t="s">
        <v>21</v>
      </c>
      <c r="E21" s="108" t="s">
        <v>274</v>
      </c>
      <c r="F21" s="108" t="s">
        <v>275</v>
      </c>
      <c r="G21" s="108" t="s">
        <v>98</v>
      </c>
      <c r="H21" s="108" t="s">
        <v>110</v>
      </c>
      <c r="I21" s="108" t="s">
        <v>273</v>
      </c>
      <c r="J21" s="108" t="s">
        <v>47</v>
      </c>
    </row>
    <row r="22" spans="2:10" s="2" customFormat="1" ht="15.75">
      <c r="B22" s="1296"/>
      <c r="C22" s="1301"/>
      <c r="D22" s="1301" t="s">
        <v>99</v>
      </c>
      <c r="E22" s="1301"/>
      <c r="F22" s="1301"/>
      <c r="G22" s="1301" t="s">
        <v>100</v>
      </c>
      <c r="H22" s="1301"/>
      <c r="I22" s="1301"/>
      <c r="J22" s="1301"/>
    </row>
    <row r="23" spans="2:10" s="2" customFormat="1" ht="15.75">
      <c r="B23" s="1300" t="s">
        <v>111</v>
      </c>
      <c r="C23" s="112" t="s">
        <v>102</v>
      </c>
      <c r="D23" s="113"/>
      <c r="E23" s="113"/>
      <c r="F23" s="113"/>
      <c r="G23" s="113"/>
      <c r="H23" s="113"/>
      <c r="I23" s="113"/>
      <c r="J23" s="113"/>
    </row>
    <row r="24" spans="2:10" s="2" customFormat="1" ht="15.75">
      <c r="B24" s="1300"/>
      <c r="C24" s="114" t="s">
        <v>103</v>
      </c>
      <c r="D24" s="113"/>
      <c r="E24" s="113"/>
      <c r="F24" s="113"/>
      <c r="G24" s="113"/>
      <c r="H24" s="113"/>
      <c r="I24" s="113"/>
      <c r="J24" s="113"/>
    </row>
    <row r="25" spans="2:10" s="2" customFormat="1" ht="15.75">
      <c r="B25" s="1300" t="s">
        <v>112</v>
      </c>
      <c r="C25" s="112" t="s">
        <v>102</v>
      </c>
      <c r="D25" s="113"/>
      <c r="E25" s="113"/>
      <c r="F25" s="113"/>
      <c r="G25" s="113"/>
      <c r="H25" s="113"/>
      <c r="I25" s="113"/>
      <c r="J25" s="113"/>
    </row>
    <row r="26" spans="2:10" s="2" customFormat="1" ht="15.75">
      <c r="B26" s="1300"/>
      <c r="C26" s="114" t="s">
        <v>103</v>
      </c>
      <c r="D26" s="113"/>
      <c r="E26" s="113"/>
      <c r="F26" s="113"/>
      <c r="G26" s="113"/>
      <c r="H26" s="113"/>
      <c r="I26" s="113"/>
      <c r="J26" s="113"/>
    </row>
    <row r="27" spans="2:10" s="2" customFormat="1" ht="15.75">
      <c r="B27" s="1300" t="s">
        <v>113</v>
      </c>
      <c r="C27" s="112" t="s">
        <v>102</v>
      </c>
      <c r="D27" s="113"/>
      <c r="E27" s="113"/>
      <c r="F27" s="113"/>
      <c r="G27" s="113"/>
      <c r="H27" s="113"/>
      <c r="I27" s="113"/>
      <c r="J27" s="113"/>
    </row>
    <row r="28" spans="2:10" s="2" customFormat="1" ht="15.75">
      <c r="B28" s="1300"/>
      <c r="C28" s="114" t="s">
        <v>103</v>
      </c>
      <c r="D28" s="113"/>
      <c r="E28" s="113"/>
      <c r="F28" s="113"/>
      <c r="G28" s="113"/>
      <c r="H28" s="113"/>
      <c r="I28" s="113"/>
      <c r="J28" s="113"/>
    </row>
    <row r="29" spans="2:10" s="2" customFormat="1" ht="15.75">
      <c r="B29" s="1300" t="s">
        <v>114</v>
      </c>
      <c r="C29" s="112" t="s">
        <v>102</v>
      </c>
      <c r="D29" s="113"/>
      <c r="E29" s="113"/>
      <c r="F29" s="113"/>
      <c r="G29" s="113"/>
      <c r="H29" s="113"/>
      <c r="I29" s="113"/>
      <c r="J29" s="113"/>
    </row>
    <row r="30" spans="2:10" s="2" customFormat="1" ht="15.75">
      <c r="B30" s="1300"/>
      <c r="C30" s="114" t="s">
        <v>103</v>
      </c>
      <c r="D30" s="113"/>
      <c r="E30" s="113"/>
      <c r="F30" s="113"/>
      <c r="G30" s="113"/>
      <c r="H30" s="113"/>
      <c r="I30" s="113"/>
      <c r="J30" s="113"/>
    </row>
    <row r="31" spans="2:10" s="2" customFormat="1" ht="15.75">
      <c r="B31" s="1300" t="s">
        <v>115</v>
      </c>
      <c r="C31" s="112" t="s">
        <v>102</v>
      </c>
      <c r="D31" s="113"/>
      <c r="E31" s="113"/>
      <c r="F31" s="113"/>
      <c r="G31" s="113"/>
      <c r="H31" s="113"/>
      <c r="I31" s="113"/>
      <c r="J31" s="113"/>
    </row>
    <row r="32" spans="2:10" s="2" customFormat="1" ht="15.75">
      <c r="B32" s="1300"/>
      <c r="C32" s="114" t="s">
        <v>103</v>
      </c>
      <c r="D32" s="113"/>
      <c r="E32" s="113"/>
      <c r="F32" s="113"/>
      <c r="G32" s="113"/>
      <c r="H32" s="113"/>
      <c r="I32" s="113"/>
      <c r="J32" s="113"/>
    </row>
    <row r="33" spans="2:10" s="2" customFormat="1" ht="15.75">
      <c r="B33" s="1300" t="s">
        <v>116</v>
      </c>
      <c r="C33" s="112" t="s">
        <v>102</v>
      </c>
      <c r="D33" s="113"/>
      <c r="E33" s="113"/>
      <c r="F33" s="113"/>
      <c r="G33" s="113"/>
      <c r="H33" s="113"/>
      <c r="I33" s="113"/>
      <c r="J33" s="113"/>
    </row>
    <row r="34" spans="2:10" s="2" customFormat="1" ht="15.75">
      <c r="B34" s="1300"/>
      <c r="C34" s="114" t="s">
        <v>103</v>
      </c>
      <c r="D34" s="113"/>
      <c r="E34" s="113"/>
      <c r="F34" s="113"/>
      <c r="G34" s="113"/>
      <c r="H34" s="113"/>
      <c r="I34" s="113"/>
      <c r="J34" s="113"/>
    </row>
    <row r="35" spans="2:10" s="2" customFormat="1" ht="15.75"/>
    <row r="36" spans="2:10" s="2" customFormat="1" ht="15.75" customHeight="1">
      <c r="B36" s="255" t="s">
        <v>117</v>
      </c>
      <c r="C36" s="255"/>
      <c r="D36" s="255"/>
      <c r="E36" s="1299" t="s">
        <v>412</v>
      </c>
      <c r="F36" s="1299"/>
      <c r="G36" s="255"/>
      <c r="H36" s="255"/>
      <c r="I36" s="255"/>
      <c r="J36" s="255"/>
    </row>
    <row r="37" spans="2:10" s="2" customFormat="1" ht="31.5">
      <c r="B37" s="1211" t="s">
        <v>0</v>
      </c>
      <c r="C37" s="1211"/>
      <c r="D37" s="108" t="s">
        <v>21</v>
      </c>
      <c r="E37" s="108" t="s">
        <v>274</v>
      </c>
      <c r="F37" s="108" t="s">
        <v>275</v>
      </c>
    </row>
    <row r="38" spans="2:10" s="2" customFormat="1" ht="15.75">
      <c r="B38" s="1211"/>
      <c r="C38" s="1211"/>
      <c r="D38" s="108" t="s">
        <v>99</v>
      </c>
      <c r="E38" s="108" t="s">
        <v>99</v>
      </c>
      <c r="F38" s="108" t="s">
        <v>99</v>
      </c>
    </row>
    <row r="39" spans="2:10" s="2" customFormat="1" ht="15.75">
      <c r="B39" s="1288" t="s">
        <v>118</v>
      </c>
      <c r="C39" s="112" t="s">
        <v>102</v>
      </c>
      <c r="D39" s="109"/>
      <c r="E39" s="109"/>
      <c r="F39" s="109"/>
    </row>
    <row r="40" spans="2:10" s="2" customFormat="1" ht="15.75">
      <c r="B40" s="1289"/>
      <c r="C40" s="110" t="s">
        <v>103</v>
      </c>
      <c r="D40" s="109"/>
      <c r="E40" s="109"/>
      <c r="F40" s="109"/>
    </row>
    <row r="41" spans="2:10" s="2" customFormat="1" ht="15.75">
      <c r="B41" s="1288" t="s">
        <v>119</v>
      </c>
      <c r="C41" s="112" t="s">
        <v>102</v>
      </c>
      <c r="D41" s="109"/>
      <c r="E41" s="109"/>
      <c r="F41" s="109"/>
    </row>
    <row r="42" spans="2:10" s="2" customFormat="1" ht="15.75">
      <c r="B42" s="1289"/>
      <c r="C42" s="110" t="s">
        <v>103</v>
      </c>
      <c r="D42" s="109"/>
      <c r="E42" s="109"/>
      <c r="F42" s="109"/>
    </row>
    <row r="43" spans="2:10" s="2" customFormat="1" ht="15.75">
      <c r="B43" s="1288" t="s">
        <v>120</v>
      </c>
      <c r="C43" s="112" t="s">
        <v>102</v>
      </c>
      <c r="D43" s="109"/>
      <c r="E43" s="109"/>
      <c r="F43" s="109"/>
    </row>
    <row r="44" spans="2:10" s="2" customFormat="1" ht="15.75">
      <c r="B44" s="1289"/>
      <c r="C44" s="110" t="s">
        <v>103</v>
      </c>
      <c r="D44" s="109"/>
      <c r="E44" s="109"/>
      <c r="F44" s="109"/>
    </row>
    <row r="45" spans="2:10" s="2" customFormat="1" ht="15.75">
      <c r="B45" s="1288" t="s">
        <v>121</v>
      </c>
      <c r="C45" s="112" t="s">
        <v>102</v>
      </c>
      <c r="D45" s="109"/>
      <c r="E45" s="109"/>
      <c r="F45" s="109"/>
    </row>
    <row r="46" spans="2:10" s="2" customFormat="1" ht="15.75">
      <c r="B46" s="1289"/>
      <c r="C46" s="110" t="s">
        <v>103</v>
      </c>
      <c r="D46" s="109"/>
      <c r="E46" s="109"/>
      <c r="F46" s="109"/>
    </row>
    <row r="47" spans="2:10" s="2" customFormat="1" ht="15.75">
      <c r="B47" s="1288" t="s">
        <v>122</v>
      </c>
      <c r="C47" s="112" t="s">
        <v>102</v>
      </c>
      <c r="D47" s="109"/>
      <c r="E47" s="109"/>
      <c r="F47" s="109"/>
    </row>
    <row r="48" spans="2:10" s="2" customFormat="1" ht="15.75">
      <c r="B48" s="1289"/>
      <c r="C48" s="110" t="s">
        <v>103</v>
      </c>
      <c r="D48" s="109"/>
      <c r="E48" s="109"/>
      <c r="F48" s="109"/>
    </row>
    <row r="49" spans="2:10" s="2" customFormat="1" ht="15.75">
      <c r="B49" s="1288" t="s">
        <v>123</v>
      </c>
      <c r="C49" s="112" t="s">
        <v>102</v>
      </c>
      <c r="D49" s="109"/>
      <c r="E49" s="109"/>
      <c r="F49" s="109"/>
    </row>
    <row r="50" spans="2:10" s="2" customFormat="1" ht="15.75">
      <c r="B50" s="1289"/>
      <c r="C50" s="110" t="s">
        <v>103</v>
      </c>
      <c r="D50" s="109"/>
      <c r="E50" s="109"/>
      <c r="F50" s="109"/>
    </row>
    <row r="51" spans="2:10" s="2" customFormat="1" ht="15.75">
      <c r="B51" s="1288" t="s">
        <v>124</v>
      </c>
      <c r="C51" s="112" t="s">
        <v>102</v>
      </c>
      <c r="D51" s="109"/>
      <c r="E51" s="109"/>
      <c r="F51" s="109"/>
    </row>
    <row r="52" spans="2:10" s="2" customFormat="1" ht="15.75">
      <c r="B52" s="1289"/>
      <c r="C52" s="110" t="s">
        <v>103</v>
      </c>
      <c r="D52" s="109"/>
      <c r="E52" s="109"/>
      <c r="F52" s="109"/>
    </row>
    <row r="53" spans="2:10" s="2" customFormat="1" ht="15.75"/>
    <row r="54" spans="2:10" s="2" customFormat="1" ht="15.75">
      <c r="B54" s="1298" t="s">
        <v>125</v>
      </c>
      <c r="C54" s="1298"/>
      <c r="D54" s="1298"/>
      <c r="E54" s="1298"/>
      <c r="F54" s="1298"/>
      <c r="G54" s="1298"/>
      <c r="I54" s="1299" t="s">
        <v>412</v>
      </c>
      <c r="J54" s="1299"/>
    </row>
    <row r="55" spans="2:10" s="2" customFormat="1" ht="34.5" customHeight="1">
      <c r="B55" s="1293" t="s">
        <v>0</v>
      </c>
      <c r="C55" s="1292"/>
      <c r="D55" s="108" t="s">
        <v>21</v>
      </c>
      <c r="E55" s="108" t="s">
        <v>274</v>
      </c>
      <c r="F55" s="108" t="s">
        <v>275</v>
      </c>
      <c r="G55" s="108" t="s">
        <v>98</v>
      </c>
      <c r="H55" s="108" t="s">
        <v>110</v>
      </c>
      <c r="I55" s="108" t="s">
        <v>273</v>
      </c>
      <c r="J55" s="108" t="s">
        <v>47</v>
      </c>
    </row>
    <row r="56" spans="2:10" s="2" customFormat="1" ht="15.75">
      <c r="B56" s="1293"/>
      <c r="C56" s="1292"/>
      <c r="D56" s="1283" t="s">
        <v>99</v>
      </c>
      <c r="E56" s="1284"/>
      <c r="F56" s="1285"/>
      <c r="G56" s="1283" t="s">
        <v>100</v>
      </c>
      <c r="H56" s="1284"/>
      <c r="I56" s="1284"/>
      <c r="J56" s="1285"/>
    </row>
    <row r="57" spans="2:10" s="2" customFormat="1" ht="15.75">
      <c r="B57" s="1290" t="s">
        <v>112</v>
      </c>
      <c r="C57" s="115" t="s">
        <v>102</v>
      </c>
      <c r="D57" s="116"/>
      <c r="E57" s="116"/>
      <c r="F57" s="116"/>
      <c r="G57" s="111"/>
      <c r="H57" s="111"/>
      <c r="I57" s="111"/>
      <c r="J57" s="111"/>
    </row>
    <row r="58" spans="2:10" s="2" customFormat="1" ht="15.75">
      <c r="B58" s="1291"/>
      <c r="C58" s="117" t="s">
        <v>103</v>
      </c>
      <c r="D58" s="116"/>
      <c r="E58" s="116"/>
      <c r="F58" s="116"/>
      <c r="G58" s="111"/>
      <c r="H58" s="111"/>
      <c r="I58" s="111"/>
      <c r="J58" s="111"/>
    </row>
    <row r="59" spans="2:10" s="2" customFormat="1" ht="15.75">
      <c r="B59" s="1287" t="s">
        <v>126</v>
      </c>
      <c r="C59" s="115" t="s">
        <v>102</v>
      </c>
      <c r="D59" s="117"/>
      <c r="E59" s="117"/>
      <c r="F59" s="117"/>
      <c r="G59" s="111"/>
      <c r="H59" s="111"/>
      <c r="I59" s="111"/>
      <c r="J59" s="111"/>
    </row>
    <row r="60" spans="2:10" s="2" customFormat="1" ht="15.75">
      <c r="B60" s="1287"/>
      <c r="C60" s="117" t="s">
        <v>103</v>
      </c>
      <c r="D60" s="117"/>
      <c r="E60" s="117"/>
      <c r="F60" s="117"/>
      <c r="G60" s="111"/>
      <c r="H60" s="111"/>
      <c r="I60" s="111"/>
      <c r="J60" s="111"/>
    </row>
    <row r="61" spans="2:10" s="2" customFormat="1" ht="15.75">
      <c r="B61" s="1287" t="s">
        <v>127</v>
      </c>
      <c r="C61" s="115" t="s">
        <v>102</v>
      </c>
      <c r="D61" s="117"/>
      <c r="E61" s="117"/>
      <c r="F61" s="117"/>
      <c r="G61" s="111"/>
      <c r="H61" s="111"/>
      <c r="I61" s="111"/>
      <c r="J61" s="111"/>
    </row>
    <row r="62" spans="2:10" s="2" customFormat="1" ht="15.75">
      <c r="B62" s="1287"/>
      <c r="C62" s="117" t="s">
        <v>103</v>
      </c>
      <c r="D62" s="117"/>
      <c r="E62" s="117"/>
      <c r="F62" s="117"/>
      <c r="G62" s="111"/>
      <c r="H62" s="111"/>
      <c r="I62" s="111"/>
      <c r="J62" s="111"/>
    </row>
    <row r="63" spans="2:10" s="2" customFormat="1" ht="15.75">
      <c r="B63" s="1287" t="s">
        <v>128</v>
      </c>
      <c r="C63" s="115" t="s">
        <v>102</v>
      </c>
      <c r="D63" s="117"/>
      <c r="E63" s="117"/>
      <c r="F63" s="117"/>
      <c r="G63" s="111"/>
      <c r="H63" s="111"/>
      <c r="I63" s="111"/>
      <c r="J63" s="111"/>
    </row>
    <row r="64" spans="2:10" s="2" customFormat="1" ht="15.75">
      <c r="B64" s="1287"/>
      <c r="C64" s="117" t="s">
        <v>103</v>
      </c>
      <c r="D64" s="117"/>
      <c r="E64" s="117"/>
      <c r="F64" s="117"/>
      <c r="G64" s="111"/>
      <c r="H64" s="111"/>
      <c r="I64" s="111"/>
      <c r="J64" s="111"/>
    </row>
    <row r="65" spans="2:10" s="2" customFormat="1" ht="15.75">
      <c r="B65" s="1286" t="s">
        <v>129</v>
      </c>
      <c r="C65" s="115" t="s">
        <v>102</v>
      </c>
      <c r="D65" s="117"/>
      <c r="E65" s="117"/>
      <c r="F65" s="117"/>
      <c r="G65" s="111"/>
      <c r="H65" s="111"/>
      <c r="I65" s="111"/>
      <c r="J65" s="111"/>
    </row>
    <row r="66" spans="2:10" s="2" customFormat="1" ht="15.75">
      <c r="B66" s="1286"/>
      <c r="C66" s="117" t="s">
        <v>103</v>
      </c>
      <c r="D66" s="117"/>
      <c r="E66" s="117"/>
      <c r="F66" s="117"/>
      <c r="G66" s="111"/>
      <c r="H66" s="111"/>
      <c r="I66" s="111"/>
      <c r="J66" s="111"/>
    </row>
    <row r="67" spans="2:10" s="2" customFormat="1" ht="15.75">
      <c r="B67" s="1287" t="s">
        <v>130</v>
      </c>
      <c r="C67" s="115" t="s">
        <v>102</v>
      </c>
      <c r="D67" s="117"/>
      <c r="E67" s="117"/>
      <c r="F67" s="117"/>
      <c r="G67" s="111"/>
      <c r="H67" s="111"/>
      <c r="I67" s="111"/>
      <c r="J67" s="111"/>
    </row>
    <row r="68" spans="2:10" s="2" customFormat="1" ht="15.75">
      <c r="B68" s="1287"/>
      <c r="C68" s="117" t="s">
        <v>103</v>
      </c>
      <c r="D68" s="117"/>
      <c r="E68" s="117"/>
      <c r="F68" s="117"/>
      <c r="G68" s="111"/>
      <c r="H68" s="111"/>
      <c r="I68" s="111"/>
      <c r="J68" s="111"/>
    </row>
    <row r="69" spans="2:10" s="2" customFormat="1" ht="15.75">
      <c r="B69" s="1286" t="s">
        <v>131</v>
      </c>
      <c r="C69" s="115" t="s">
        <v>102</v>
      </c>
      <c r="D69" s="116"/>
      <c r="E69" s="116"/>
      <c r="F69" s="116"/>
      <c r="G69" s="111"/>
      <c r="H69" s="111"/>
      <c r="I69" s="111"/>
      <c r="J69" s="111"/>
    </row>
    <row r="70" spans="2:10" s="2" customFormat="1" ht="15.75">
      <c r="B70" s="1286"/>
      <c r="C70" s="117" t="s">
        <v>103</v>
      </c>
      <c r="D70" s="116"/>
      <c r="E70" s="116"/>
      <c r="F70" s="116"/>
      <c r="G70" s="111"/>
      <c r="H70" s="111"/>
      <c r="I70" s="111"/>
      <c r="J70" s="111"/>
    </row>
    <row r="71" spans="2:10" s="2" customFormat="1" ht="15.75"/>
    <row r="72" spans="2:10" s="2" customFormat="1" ht="15.75">
      <c r="B72" s="1298" t="s">
        <v>132</v>
      </c>
      <c r="C72" s="1298"/>
      <c r="D72" s="1298"/>
      <c r="E72" s="1298"/>
      <c r="F72" s="1298"/>
      <c r="G72" s="1298"/>
      <c r="I72" s="1053" t="str">
        <f>I54</f>
        <v>(Amount Rs.)</v>
      </c>
      <c r="J72" s="1053"/>
    </row>
    <row r="73" spans="2:10" s="2" customFormat="1" ht="31.5" customHeight="1">
      <c r="B73" s="1293" t="s">
        <v>0</v>
      </c>
      <c r="C73" s="1292"/>
      <c r="D73" s="108" t="s">
        <v>21</v>
      </c>
      <c r="E73" s="108" t="s">
        <v>274</v>
      </c>
      <c r="F73" s="108" t="s">
        <v>275</v>
      </c>
      <c r="G73" s="108" t="s">
        <v>98</v>
      </c>
      <c r="H73" s="108" t="s">
        <v>110</v>
      </c>
      <c r="I73" s="108" t="s">
        <v>273</v>
      </c>
      <c r="J73" s="108" t="s">
        <v>47</v>
      </c>
    </row>
    <row r="74" spans="2:10" s="2" customFormat="1" ht="18.75" customHeight="1">
      <c r="B74" s="1293"/>
      <c r="C74" s="1292"/>
      <c r="D74" s="1283" t="s">
        <v>99</v>
      </c>
      <c r="E74" s="1284"/>
      <c r="F74" s="1285"/>
      <c r="G74" s="1283" t="s">
        <v>100</v>
      </c>
      <c r="H74" s="1284"/>
      <c r="I74" s="1284"/>
      <c r="J74" s="1285"/>
    </row>
    <row r="75" spans="2:10" s="2" customFormat="1" ht="15.75">
      <c r="B75" s="1287" t="s">
        <v>133</v>
      </c>
      <c r="C75" s="115" t="s">
        <v>102</v>
      </c>
      <c r="D75" s="116"/>
      <c r="E75" s="116"/>
      <c r="F75" s="116"/>
      <c r="G75" s="111"/>
      <c r="H75" s="111"/>
      <c r="I75" s="111"/>
      <c r="J75" s="111"/>
    </row>
    <row r="76" spans="2:10" s="2" customFormat="1" ht="15.75">
      <c r="B76" s="1287"/>
      <c r="C76" s="117" t="s">
        <v>103</v>
      </c>
      <c r="D76" s="116"/>
      <c r="E76" s="116"/>
      <c r="F76" s="116"/>
      <c r="G76" s="111"/>
      <c r="H76" s="111"/>
      <c r="I76" s="111"/>
      <c r="J76" s="111"/>
    </row>
    <row r="77" spans="2:10" s="2" customFormat="1" ht="15.75">
      <c r="B77" s="1287" t="s">
        <v>134</v>
      </c>
      <c r="C77" s="115" t="s">
        <v>102</v>
      </c>
      <c r="D77" s="116"/>
      <c r="E77" s="116"/>
      <c r="F77" s="116"/>
      <c r="G77" s="111"/>
      <c r="H77" s="111"/>
      <c r="I77" s="111"/>
      <c r="J77" s="111"/>
    </row>
    <row r="78" spans="2:10" s="2" customFormat="1" ht="15.75">
      <c r="B78" s="1287"/>
      <c r="C78" s="117" t="s">
        <v>103</v>
      </c>
      <c r="D78" s="116"/>
      <c r="E78" s="116"/>
      <c r="F78" s="116"/>
      <c r="G78" s="111"/>
      <c r="H78" s="111"/>
      <c r="I78" s="111"/>
      <c r="J78" s="111"/>
    </row>
    <row r="79" spans="2:10" s="2" customFormat="1" ht="15.75">
      <c r="B79" s="1286" t="s">
        <v>135</v>
      </c>
      <c r="C79" s="115" t="s">
        <v>102</v>
      </c>
      <c r="D79" s="116"/>
      <c r="E79" s="116"/>
      <c r="F79" s="116"/>
      <c r="G79" s="111"/>
      <c r="H79" s="111"/>
      <c r="I79" s="111"/>
      <c r="J79" s="111"/>
    </row>
    <row r="80" spans="2:10" s="2" customFormat="1" ht="15.75">
      <c r="B80" s="1286"/>
      <c r="C80" s="117" t="s">
        <v>103</v>
      </c>
      <c r="D80" s="116"/>
      <c r="E80" s="116"/>
      <c r="F80" s="116"/>
      <c r="G80" s="111"/>
      <c r="H80" s="111"/>
      <c r="I80" s="111"/>
      <c r="J80" s="111"/>
    </row>
    <row r="81" spans="2:10" s="2" customFormat="1" ht="15.75">
      <c r="B81" s="1287" t="s">
        <v>136</v>
      </c>
      <c r="C81" s="115" t="s">
        <v>102</v>
      </c>
      <c r="D81" s="117"/>
      <c r="E81" s="117"/>
      <c r="F81" s="117"/>
      <c r="G81" s="111"/>
      <c r="H81" s="111"/>
      <c r="I81" s="111"/>
      <c r="J81" s="111"/>
    </row>
    <row r="82" spans="2:10" s="2" customFormat="1" ht="15.75">
      <c r="B82" s="1287"/>
      <c r="C82" s="117" t="s">
        <v>103</v>
      </c>
      <c r="D82" s="117"/>
      <c r="E82" s="117"/>
      <c r="F82" s="117"/>
      <c r="G82" s="111"/>
      <c r="H82" s="111"/>
      <c r="I82" s="111"/>
      <c r="J82" s="111"/>
    </row>
    <row r="83" spans="2:10" s="2" customFormat="1" ht="15.75">
      <c r="B83" s="1286" t="s">
        <v>137</v>
      </c>
      <c r="C83" s="115" t="s">
        <v>102</v>
      </c>
      <c r="D83" s="117"/>
      <c r="E83" s="117"/>
      <c r="F83" s="117"/>
      <c r="G83" s="111"/>
      <c r="H83" s="111"/>
      <c r="I83" s="111"/>
      <c r="J83" s="111"/>
    </row>
    <row r="84" spans="2:10" s="2" customFormat="1" ht="15.75">
      <c r="B84" s="1286"/>
      <c r="C84" s="117" t="s">
        <v>103</v>
      </c>
      <c r="D84" s="117"/>
      <c r="E84" s="117"/>
      <c r="F84" s="117"/>
      <c r="G84" s="111"/>
      <c r="H84" s="111"/>
      <c r="I84" s="111"/>
      <c r="J84" s="111"/>
    </row>
    <row r="85" spans="2:10" s="2" customFormat="1" ht="15.75"/>
    <row r="86" spans="2:10" s="2" customFormat="1" ht="15.75">
      <c r="B86" s="1297" t="s">
        <v>138</v>
      </c>
      <c r="C86" s="1297"/>
      <c r="D86" s="1297"/>
      <c r="E86" s="1297"/>
      <c r="F86" s="1297"/>
      <c r="G86" s="1297"/>
      <c r="H86" s="1053" t="s">
        <v>1156</v>
      </c>
      <c r="I86" s="1053"/>
      <c r="J86" s="1053"/>
    </row>
    <row r="87" spans="2:10" s="2" customFormat="1" ht="31.5" customHeight="1">
      <c r="B87" s="1296" t="s">
        <v>139</v>
      </c>
      <c r="C87" s="1296" t="s">
        <v>140</v>
      </c>
      <c r="D87" s="108" t="s">
        <v>21</v>
      </c>
      <c r="E87" s="108" t="s">
        <v>274</v>
      </c>
      <c r="F87" s="108" t="s">
        <v>275</v>
      </c>
      <c r="G87" s="108" t="s">
        <v>98</v>
      </c>
      <c r="H87" s="108" t="s">
        <v>110</v>
      </c>
      <c r="I87" s="108" t="s">
        <v>273</v>
      </c>
      <c r="J87" s="108" t="s">
        <v>47</v>
      </c>
    </row>
    <row r="88" spans="2:10" s="2" customFormat="1" ht="38.25" customHeight="1">
      <c r="B88" s="1296"/>
      <c r="C88" s="1296"/>
      <c r="D88" s="1283" t="s">
        <v>99</v>
      </c>
      <c r="E88" s="1284"/>
      <c r="F88" s="1285"/>
      <c r="G88" s="1283" t="s">
        <v>100</v>
      </c>
      <c r="H88" s="1284"/>
      <c r="I88" s="1284"/>
      <c r="J88" s="1285"/>
    </row>
    <row r="89" spans="2:10" s="2" customFormat="1" ht="15.75">
      <c r="B89" s="1072" t="s">
        <v>141</v>
      </c>
      <c r="C89" s="118">
        <v>5.0000000000000001E-3</v>
      </c>
      <c r="D89" s="119" t="s">
        <v>26</v>
      </c>
      <c r="E89" s="119"/>
      <c r="F89" s="119"/>
      <c r="G89" s="119" t="s">
        <v>26</v>
      </c>
      <c r="H89" s="119" t="s">
        <v>26</v>
      </c>
      <c r="I89" s="119" t="s">
        <v>26</v>
      </c>
      <c r="J89" s="119"/>
    </row>
    <row r="90" spans="2:10" s="2" customFormat="1" ht="15.75">
      <c r="B90" s="1072"/>
      <c r="C90" s="118">
        <v>-5.0000000000000001E-3</v>
      </c>
      <c r="D90" s="119" t="s">
        <v>26</v>
      </c>
      <c r="E90" s="119"/>
      <c r="F90" s="119"/>
      <c r="G90" s="119" t="s">
        <v>26</v>
      </c>
      <c r="H90" s="119" t="s">
        <v>26</v>
      </c>
      <c r="I90" s="119" t="s">
        <v>26</v>
      </c>
      <c r="J90" s="119"/>
    </row>
    <row r="91" spans="2:10" s="2" customFormat="1" ht="15.75">
      <c r="B91" s="1294" t="s">
        <v>142</v>
      </c>
      <c r="C91" s="118">
        <v>0.01</v>
      </c>
      <c r="D91" s="119" t="s">
        <v>26</v>
      </c>
      <c r="E91" s="119"/>
      <c r="F91" s="119"/>
      <c r="G91" s="119" t="s">
        <v>48</v>
      </c>
      <c r="H91" s="119" t="s">
        <v>26</v>
      </c>
      <c r="I91" s="120" t="s">
        <v>48</v>
      </c>
      <c r="J91" s="120"/>
    </row>
    <row r="92" spans="2:10" s="2" customFormat="1" ht="15.75">
      <c r="B92" s="1294"/>
      <c r="C92" s="118">
        <v>-0.01</v>
      </c>
      <c r="D92" s="119" t="s">
        <v>26</v>
      </c>
      <c r="E92" s="119"/>
      <c r="F92" s="119"/>
      <c r="G92" s="119" t="s">
        <v>48</v>
      </c>
      <c r="H92" s="119" t="s">
        <v>26</v>
      </c>
      <c r="I92" s="120" t="s">
        <v>48</v>
      </c>
      <c r="J92" s="120"/>
    </row>
    <row r="93" spans="2:10" s="2" customFormat="1" ht="15.75">
      <c r="B93" s="1295" t="s">
        <v>143</v>
      </c>
      <c r="C93" s="118">
        <v>0.01</v>
      </c>
      <c r="D93" s="119" t="s">
        <v>48</v>
      </c>
      <c r="E93" s="119"/>
      <c r="F93" s="119"/>
      <c r="G93" s="119" t="s">
        <v>48</v>
      </c>
      <c r="H93" s="120" t="s">
        <v>48</v>
      </c>
      <c r="I93" s="119" t="s">
        <v>26</v>
      </c>
      <c r="J93" s="119"/>
    </row>
    <row r="94" spans="2:10" s="2" customFormat="1" ht="15.75">
      <c r="B94" s="1295"/>
      <c r="C94" s="118">
        <v>-0.01</v>
      </c>
      <c r="D94" s="119" t="s">
        <v>48</v>
      </c>
      <c r="E94" s="119"/>
      <c r="F94" s="119"/>
      <c r="G94" s="119" t="s">
        <v>48</v>
      </c>
      <c r="H94" s="120" t="s">
        <v>48</v>
      </c>
      <c r="I94" s="119" t="s">
        <v>26</v>
      </c>
      <c r="J94" s="119"/>
    </row>
    <row r="95" spans="2:10" s="2" customFormat="1" ht="15.75">
      <c r="B95" s="1072" t="s">
        <v>144</v>
      </c>
      <c r="C95" s="118">
        <v>0.01</v>
      </c>
      <c r="D95" s="119" t="s">
        <v>48</v>
      </c>
      <c r="E95" s="119"/>
      <c r="F95" s="119"/>
      <c r="G95" s="119" t="s">
        <v>26</v>
      </c>
      <c r="H95" s="120" t="s">
        <v>48</v>
      </c>
      <c r="I95" s="120" t="s">
        <v>48</v>
      </c>
      <c r="J95" s="120"/>
    </row>
    <row r="96" spans="2:10" s="2" customFormat="1" ht="15.75">
      <c r="B96" s="1072"/>
      <c r="C96" s="118">
        <v>-0.01</v>
      </c>
      <c r="D96" s="119" t="s">
        <v>48</v>
      </c>
      <c r="E96" s="119"/>
      <c r="F96" s="119"/>
      <c r="G96" s="119" t="s">
        <v>26</v>
      </c>
      <c r="H96" s="120" t="s">
        <v>48</v>
      </c>
      <c r="I96" s="120" t="s">
        <v>48</v>
      </c>
      <c r="J96" s="120"/>
    </row>
    <row r="97" spans="2:10" s="2" customFormat="1" ht="15.75">
      <c r="B97" s="1072" t="s">
        <v>145</v>
      </c>
      <c r="C97" s="119" t="s">
        <v>146</v>
      </c>
      <c r="D97" s="119" t="s">
        <v>48</v>
      </c>
      <c r="E97" s="119"/>
      <c r="F97" s="119"/>
      <c r="G97" s="119" t="s">
        <v>26</v>
      </c>
      <c r="H97" s="120" t="s">
        <v>48</v>
      </c>
      <c r="I97" s="120" t="s">
        <v>48</v>
      </c>
      <c r="J97" s="120"/>
    </row>
    <row r="98" spans="2:10" s="2" customFormat="1" ht="31.5">
      <c r="B98" s="1072"/>
      <c r="C98" s="121" t="s">
        <v>147</v>
      </c>
      <c r="D98" s="119" t="s">
        <v>48</v>
      </c>
      <c r="E98" s="119"/>
      <c r="F98" s="119"/>
      <c r="G98" s="119" t="s">
        <v>26</v>
      </c>
      <c r="H98" s="120" t="s">
        <v>48</v>
      </c>
      <c r="I98" s="120" t="s">
        <v>48</v>
      </c>
      <c r="J98" s="120"/>
    </row>
    <row r="99" spans="2:10" s="2" customFormat="1" ht="15.75"/>
    <row r="100" spans="2:10" s="2" customFormat="1" ht="15.75">
      <c r="H100" s="1053" t="s">
        <v>1157</v>
      </c>
      <c r="I100" s="1053"/>
      <c r="J100" s="1053"/>
    </row>
    <row r="101" spans="2:10" s="2" customFormat="1" ht="31.5" customHeight="1">
      <c r="B101" s="1296" t="s">
        <v>139</v>
      </c>
      <c r="C101" s="1296" t="s">
        <v>140</v>
      </c>
      <c r="D101" s="108" t="s">
        <v>21</v>
      </c>
      <c r="E101" s="108" t="s">
        <v>274</v>
      </c>
      <c r="F101" s="108" t="s">
        <v>275</v>
      </c>
      <c r="G101" s="108" t="s">
        <v>98</v>
      </c>
      <c r="H101" s="108" t="s">
        <v>110</v>
      </c>
      <c r="I101" s="108" t="s">
        <v>273</v>
      </c>
      <c r="J101" s="108" t="s">
        <v>47</v>
      </c>
    </row>
    <row r="102" spans="2:10" s="2" customFormat="1" ht="31.5" customHeight="1">
      <c r="B102" s="1296"/>
      <c r="C102" s="1296"/>
      <c r="D102" s="1283" t="s">
        <v>99</v>
      </c>
      <c r="E102" s="1284"/>
      <c r="F102" s="1285"/>
      <c r="G102" s="1283" t="s">
        <v>100</v>
      </c>
      <c r="H102" s="1284"/>
      <c r="I102" s="1284"/>
      <c r="J102" s="1285"/>
    </row>
    <row r="103" spans="2:10" s="2" customFormat="1" ht="15.75">
      <c r="B103" s="1072" t="s">
        <v>141</v>
      </c>
      <c r="C103" s="118">
        <v>5.0000000000000001E-3</v>
      </c>
      <c r="D103" s="119" t="s">
        <v>26</v>
      </c>
      <c r="E103" s="119"/>
      <c r="F103" s="119"/>
      <c r="G103" s="119" t="s">
        <v>26</v>
      </c>
      <c r="H103" s="119" t="s">
        <v>26</v>
      </c>
      <c r="I103" s="119" t="s">
        <v>26</v>
      </c>
      <c r="J103" s="119"/>
    </row>
    <row r="104" spans="2:10" s="2" customFormat="1" ht="15.75">
      <c r="B104" s="1072"/>
      <c r="C104" s="118">
        <v>-5.0000000000000001E-3</v>
      </c>
      <c r="D104" s="119" t="s">
        <v>26</v>
      </c>
      <c r="E104" s="119"/>
      <c r="F104" s="119"/>
      <c r="G104" s="119" t="s">
        <v>26</v>
      </c>
      <c r="H104" s="119" t="s">
        <v>26</v>
      </c>
      <c r="I104" s="119" t="s">
        <v>26</v>
      </c>
      <c r="J104" s="119"/>
    </row>
    <row r="105" spans="2:10" s="2" customFormat="1" ht="15.75">
      <c r="B105" s="1294" t="s">
        <v>142</v>
      </c>
      <c r="C105" s="118">
        <v>0.01</v>
      </c>
      <c r="D105" s="119" t="s">
        <v>26</v>
      </c>
      <c r="E105" s="119"/>
      <c r="F105" s="119"/>
      <c r="G105" s="119" t="s">
        <v>48</v>
      </c>
      <c r="H105" s="119" t="s">
        <v>26</v>
      </c>
      <c r="I105" s="120" t="s">
        <v>48</v>
      </c>
      <c r="J105" s="120"/>
    </row>
    <row r="106" spans="2:10" s="2" customFormat="1" ht="15.75">
      <c r="B106" s="1294"/>
      <c r="C106" s="118">
        <v>-0.01</v>
      </c>
      <c r="D106" s="119" t="s">
        <v>26</v>
      </c>
      <c r="E106" s="119"/>
      <c r="F106" s="119"/>
      <c r="G106" s="119" t="s">
        <v>48</v>
      </c>
      <c r="H106" s="119" t="s">
        <v>26</v>
      </c>
      <c r="I106" s="120" t="s">
        <v>48</v>
      </c>
      <c r="J106" s="120"/>
    </row>
    <row r="107" spans="2:10" s="2" customFormat="1" ht="15.75">
      <c r="B107" s="1295" t="s">
        <v>143</v>
      </c>
      <c r="C107" s="118">
        <v>0.01</v>
      </c>
      <c r="D107" s="119" t="s">
        <v>48</v>
      </c>
      <c r="E107" s="119"/>
      <c r="F107" s="119"/>
      <c r="G107" s="119" t="s">
        <v>48</v>
      </c>
      <c r="H107" s="120" t="s">
        <v>48</v>
      </c>
      <c r="I107" s="119" t="s">
        <v>26</v>
      </c>
      <c r="J107" s="119"/>
    </row>
    <row r="108" spans="2:10" s="2" customFormat="1" ht="15.75">
      <c r="B108" s="1295"/>
      <c r="C108" s="118">
        <v>-0.01</v>
      </c>
      <c r="D108" s="119" t="s">
        <v>48</v>
      </c>
      <c r="E108" s="119"/>
      <c r="F108" s="119"/>
      <c r="G108" s="119" t="s">
        <v>48</v>
      </c>
      <c r="H108" s="120" t="s">
        <v>48</v>
      </c>
      <c r="I108" s="119" t="s">
        <v>26</v>
      </c>
      <c r="J108" s="119"/>
    </row>
    <row r="109" spans="2:10" s="2" customFormat="1" ht="15.75">
      <c r="B109" s="1072" t="s">
        <v>144</v>
      </c>
      <c r="C109" s="118">
        <v>0.01</v>
      </c>
      <c r="D109" s="119" t="s">
        <v>48</v>
      </c>
      <c r="E109" s="119"/>
      <c r="F109" s="119"/>
      <c r="G109" s="119" t="s">
        <v>26</v>
      </c>
      <c r="H109" s="120" t="s">
        <v>48</v>
      </c>
      <c r="I109" s="120" t="s">
        <v>48</v>
      </c>
      <c r="J109" s="120"/>
    </row>
    <row r="110" spans="2:10" s="2" customFormat="1" ht="15.75">
      <c r="B110" s="1072"/>
      <c r="C110" s="118">
        <v>-0.01</v>
      </c>
      <c r="D110" s="119" t="s">
        <v>48</v>
      </c>
      <c r="E110" s="119"/>
      <c r="F110" s="119"/>
      <c r="G110" s="119" t="s">
        <v>26</v>
      </c>
      <c r="H110" s="120" t="s">
        <v>48</v>
      </c>
      <c r="I110" s="120" t="s">
        <v>48</v>
      </c>
      <c r="J110" s="120"/>
    </row>
    <row r="111" spans="2:10" s="2" customFormat="1" ht="15.75">
      <c r="B111" s="1072" t="s">
        <v>145</v>
      </c>
      <c r="C111" s="119" t="s">
        <v>146</v>
      </c>
      <c r="D111" s="119" t="s">
        <v>48</v>
      </c>
      <c r="E111" s="119"/>
      <c r="F111" s="119"/>
      <c r="G111" s="119" t="s">
        <v>26</v>
      </c>
      <c r="H111" s="120" t="s">
        <v>48</v>
      </c>
      <c r="I111" s="120" t="s">
        <v>48</v>
      </c>
      <c r="J111" s="120"/>
    </row>
    <row r="112" spans="2:10" s="2" customFormat="1" ht="31.5">
      <c r="B112" s="1072"/>
      <c r="C112" s="121" t="s">
        <v>147</v>
      </c>
      <c r="D112" s="119" t="s">
        <v>48</v>
      </c>
      <c r="E112" s="119"/>
      <c r="F112" s="119"/>
      <c r="G112" s="119" t="s">
        <v>26</v>
      </c>
      <c r="H112" s="120" t="s">
        <v>48</v>
      </c>
      <c r="I112" s="120" t="s">
        <v>48</v>
      </c>
      <c r="J112" s="120"/>
    </row>
    <row r="113" spans="2:10" s="2" customFormat="1" ht="15.75">
      <c r="B113" s="10"/>
    </row>
    <row r="114" spans="2:10" s="2" customFormat="1" ht="15.75">
      <c r="B114" s="1" t="s">
        <v>148</v>
      </c>
      <c r="I114" s="1053" t="str">
        <f>I72</f>
        <v>(Amount Rs.)</v>
      </c>
      <c r="J114" s="1053"/>
    </row>
    <row r="115" spans="2:10" s="2" customFormat="1" ht="31.5" customHeight="1">
      <c r="B115" s="1296" t="s">
        <v>0</v>
      </c>
      <c r="C115" s="1296"/>
      <c r="D115" s="108" t="s">
        <v>21</v>
      </c>
      <c r="E115" s="108" t="s">
        <v>274</v>
      </c>
      <c r="F115" s="108" t="s">
        <v>275</v>
      </c>
      <c r="G115" s="108" t="s">
        <v>98</v>
      </c>
      <c r="H115" s="108" t="s">
        <v>110</v>
      </c>
      <c r="I115" s="108" t="s">
        <v>273</v>
      </c>
      <c r="J115" s="108" t="s">
        <v>47</v>
      </c>
    </row>
    <row r="116" spans="2:10" s="2" customFormat="1" ht="31.5" customHeight="1">
      <c r="B116" s="1296"/>
      <c r="C116" s="1296"/>
      <c r="D116" s="1283" t="s">
        <v>99</v>
      </c>
      <c r="E116" s="1284"/>
      <c r="F116" s="1285"/>
      <c r="G116" s="1283" t="s">
        <v>100</v>
      </c>
      <c r="H116" s="1284"/>
      <c r="I116" s="1284"/>
      <c r="J116" s="1285"/>
    </row>
    <row r="117" spans="2:10" s="2" customFormat="1" ht="15.75">
      <c r="B117" s="1307" t="s">
        <v>149</v>
      </c>
      <c r="C117" s="122" t="s">
        <v>102</v>
      </c>
      <c r="D117" s="116"/>
      <c r="E117" s="116"/>
      <c r="F117" s="116"/>
      <c r="G117" s="116"/>
      <c r="H117" s="123"/>
      <c r="I117" s="123"/>
      <c r="J117" s="123"/>
    </row>
    <row r="118" spans="2:10" s="2" customFormat="1" ht="15.75">
      <c r="B118" s="1308"/>
      <c r="C118" s="120" t="s">
        <v>103</v>
      </c>
      <c r="D118" s="116"/>
      <c r="E118" s="116"/>
      <c r="F118" s="116"/>
      <c r="G118" s="116"/>
      <c r="H118" s="123"/>
      <c r="I118" s="123"/>
      <c r="J118" s="123"/>
    </row>
    <row r="119" spans="2:10" s="2" customFormat="1" ht="15.75">
      <c r="B119" s="1307" t="s">
        <v>141</v>
      </c>
      <c r="C119" s="122" t="s">
        <v>102</v>
      </c>
      <c r="D119" s="124" t="s">
        <v>150</v>
      </c>
      <c r="E119" s="124"/>
      <c r="F119" s="124"/>
      <c r="G119" s="125" t="s">
        <v>150</v>
      </c>
      <c r="H119" s="123" t="s">
        <v>150</v>
      </c>
      <c r="I119" s="123" t="s">
        <v>150</v>
      </c>
      <c r="J119" s="123"/>
    </row>
    <row r="120" spans="2:10" s="2" customFormat="1" ht="15.75">
      <c r="B120" s="1308"/>
      <c r="C120" s="120" t="s">
        <v>103</v>
      </c>
      <c r="D120" s="125" t="s">
        <v>150</v>
      </c>
      <c r="E120" s="125"/>
      <c r="F120" s="125"/>
      <c r="G120" s="125" t="s">
        <v>150</v>
      </c>
      <c r="H120" s="123" t="s">
        <v>150</v>
      </c>
      <c r="I120" s="123" t="s">
        <v>150</v>
      </c>
      <c r="J120" s="123"/>
    </row>
    <row r="121" spans="2:10" s="2" customFormat="1" ht="15.75">
      <c r="B121" s="1307" t="s">
        <v>151</v>
      </c>
      <c r="C121" s="122" t="s">
        <v>102</v>
      </c>
      <c r="D121" s="125" t="s">
        <v>150</v>
      </c>
      <c r="E121" s="125"/>
      <c r="F121" s="125"/>
      <c r="G121" s="125" t="s">
        <v>48</v>
      </c>
      <c r="H121" s="123" t="s">
        <v>150</v>
      </c>
      <c r="I121" s="123" t="s">
        <v>48</v>
      </c>
      <c r="J121" s="123"/>
    </row>
    <row r="122" spans="2:10" s="2" customFormat="1" ht="15.75">
      <c r="B122" s="1308"/>
      <c r="C122" s="120" t="s">
        <v>103</v>
      </c>
      <c r="D122" s="125" t="s">
        <v>150</v>
      </c>
      <c r="E122" s="125"/>
      <c r="F122" s="125"/>
      <c r="G122" s="125" t="s">
        <v>48</v>
      </c>
      <c r="H122" s="123" t="s">
        <v>150</v>
      </c>
      <c r="I122" s="123" t="s">
        <v>48</v>
      </c>
      <c r="J122" s="123"/>
    </row>
    <row r="123" spans="2:10" s="2" customFormat="1" ht="15.75">
      <c r="B123" s="1307" t="s">
        <v>143</v>
      </c>
      <c r="C123" s="122" t="s">
        <v>102</v>
      </c>
      <c r="D123" s="125" t="s">
        <v>48</v>
      </c>
      <c r="E123" s="125"/>
      <c r="F123" s="125"/>
      <c r="G123" s="125" t="s">
        <v>48</v>
      </c>
      <c r="H123" s="123" t="s">
        <v>48</v>
      </c>
      <c r="I123" s="123" t="s">
        <v>150</v>
      </c>
      <c r="J123" s="123"/>
    </row>
    <row r="124" spans="2:10" s="2" customFormat="1" ht="15.75">
      <c r="B124" s="1308"/>
      <c r="C124" s="120" t="s">
        <v>103</v>
      </c>
      <c r="D124" s="125" t="s">
        <v>48</v>
      </c>
      <c r="E124" s="125"/>
      <c r="F124" s="125"/>
      <c r="G124" s="125" t="s">
        <v>48</v>
      </c>
      <c r="H124" s="123" t="s">
        <v>48</v>
      </c>
      <c r="I124" s="123" t="s">
        <v>150</v>
      </c>
      <c r="J124" s="123"/>
    </row>
    <row r="125" spans="2:10" s="2" customFormat="1" ht="15.75">
      <c r="B125" s="1307" t="s">
        <v>144</v>
      </c>
      <c r="C125" s="122" t="s">
        <v>102</v>
      </c>
      <c r="D125" s="125" t="s">
        <v>48</v>
      </c>
      <c r="E125" s="125"/>
      <c r="F125" s="125"/>
      <c r="G125" s="125" t="s">
        <v>150</v>
      </c>
      <c r="H125" s="123" t="s">
        <v>48</v>
      </c>
      <c r="I125" s="123" t="s">
        <v>48</v>
      </c>
      <c r="J125" s="123"/>
    </row>
    <row r="126" spans="2:10" s="2" customFormat="1" ht="15.75">
      <c r="B126" s="1308"/>
      <c r="C126" s="120" t="s">
        <v>103</v>
      </c>
      <c r="D126" s="125" t="s">
        <v>48</v>
      </c>
      <c r="E126" s="125"/>
      <c r="F126" s="125"/>
      <c r="G126" s="125" t="s">
        <v>150</v>
      </c>
      <c r="H126" s="123" t="s">
        <v>48</v>
      </c>
      <c r="I126" s="123" t="s">
        <v>48</v>
      </c>
      <c r="J126" s="123"/>
    </row>
    <row r="127" spans="2:10" s="2" customFormat="1" ht="15.75">
      <c r="B127" s="1307" t="s">
        <v>152</v>
      </c>
      <c r="C127" s="122" t="s">
        <v>102</v>
      </c>
      <c r="D127" s="124"/>
      <c r="E127" s="124"/>
      <c r="F127" s="124"/>
      <c r="G127" s="124"/>
      <c r="H127" s="123"/>
      <c r="I127" s="123"/>
      <c r="J127" s="123"/>
    </row>
    <row r="128" spans="2:10" s="2" customFormat="1" ht="15.75">
      <c r="B128" s="1308"/>
      <c r="C128" s="120" t="s">
        <v>103</v>
      </c>
      <c r="D128" s="124"/>
      <c r="E128" s="124"/>
      <c r="F128" s="124"/>
      <c r="G128" s="124"/>
      <c r="H128" s="123"/>
      <c r="I128" s="123"/>
      <c r="J128" s="123"/>
    </row>
    <row r="129" spans="1:9" s="2" customFormat="1" ht="15.75">
      <c r="B129" s="1"/>
    </row>
    <row r="130" spans="1:9" s="2" customFormat="1" ht="15.75">
      <c r="A130" s="42"/>
      <c r="B130" s="1297" t="s">
        <v>153</v>
      </c>
      <c r="C130" s="1297"/>
      <c r="D130" s="1297"/>
      <c r="E130" s="1297"/>
      <c r="F130" s="1297"/>
      <c r="G130" s="1297"/>
      <c r="I130" s="241" t="s">
        <v>412</v>
      </c>
    </row>
    <row r="131" spans="1:9" s="2" customFormat="1" ht="31.5">
      <c r="A131" s="44"/>
      <c r="B131" s="1296" t="s">
        <v>154</v>
      </c>
      <c r="C131" s="108" t="s">
        <v>21</v>
      </c>
      <c r="D131" s="108" t="s">
        <v>274</v>
      </c>
      <c r="E131" s="108" t="s">
        <v>275</v>
      </c>
      <c r="F131" s="108" t="s">
        <v>98</v>
      </c>
      <c r="G131" s="108" t="s">
        <v>110</v>
      </c>
      <c r="H131" s="108" t="s">
        <v>273</v>
      </c>
      <c r="I131" s="108" t="s">
        <v>47</v>
      </c>
    </row>
    <row r="132" spans="1:9" s="2" customFormat="1" ht="15.75">
      <c r="A132" s="44"/>
      <c r="B132" s="1296"/>
      <c r="C132" s="1283" t="s">
        <v>99</v>
      </c>
      <c r="D132" s="1284"/>
      <c r="E132" s="1285"/>
      <c r="F132" s="1283" t="s">
        <v>100</v>
      </c>
      <c r="G132" s="1284"/>
      <c r="H132" s="1284"/>
      <c r="I132" s="1285"/>
    </row>
    <row r="133" spans="1:9" s="2" customFormat="1" ht="15.75">
      <c r="A133" s="43"/>
      <c r="B133" s="126" t="s">
        <v>155</v>
      </c>
      <c r="C133" s="127"/>
      <c r="D133" s="111"/>
      <c r="E133" s="111"/>
      <c r="F133" s="111"/>
      <c r="G133" s="111"/>
      <c r="H133" s="111"/>
      <c r="I133" s="111"/>
    </row>
    <row r="134" spans="1:9" s="2" customFormat="1" ht="15.75">
      <c r="A134" s="43"/>
      <c r="B134" s="126" t="s">
        <v>155</v>
      </c>
      <c r="C134" s="127"/>
      <c r="D134" s="111"/>
      <c r="E134" s="111"/>
      <c r="F134" s="111"/>
      <c r="G134" s="111"/>
      <c r="H134" s="111"/>
      <c r="I134" s="111"/>
    </row>
    <row r="135" spans="1:9" s="2" customFormat="1" ht="15.75">
      <c r="A135" s="43"/>
      <c r="B135" s="126" t="s">
        <v>155</v>
      </c>
      <c r="C135" s="127"/>
      <c r="D135" s="111"/>
      <c r="E135" s="111"/>
      <c r="F135" s="111"/>
      <c r="G135" s="111"/>
      <c r="H135" s="111"/>
      <c r="I135" s="111"/>
    </row>
    <row r="136" spans="1:9" s="2" customFormat="1" ht="15.75">
      <c r="A136" s="43"/>
      <c r="B136" s="126" t="s">
        <v>155</v>
      </c>
      <c r="C136" s="127"/>
      <c r="D136" s="111"/>
      <c r="E136" s="111"/>
      <c r="F136" s="111"/>
      <c r="G136" s="111"/>
      <c r="H136" s="111"/>
      <c r="I136" s="111"/>
    </row>
    <row r="137" spans="1:9" s="2" customFormat="1" ht="15.75">
      <c r="A137" s="43"/>
      <c r="B137" s="126" t="s">
        <v>155</v>
      </c>
      <c r="C137" s="127"/>
      <c r="D137" s="111"/>
      <c r="E137" s="111"/>
      <c r="F137" s="111"/>
      <c r="G137" s="111"/>
      <c r="H137" s="111"/>
      <c r="I137" s="111"/>
    </row>
    <row r="138" spans="1:9" s="2" customFormat="1" ht="31.5">
      <c r="A138" s="43"/>
      <c r="B138" s="126" t="s">
        <v>156</v>
      </c>
      <c r="C138" s="127"/>
      <c r="D138" s="111"/>
      <c r="E138" s="111"/>
      <c r="F138" s="111"/>
      <c r="G138" s="111"/>
      <c r="H138" s="111"/>
      <c r="I138" s="111"/>
    </row>
    <row r="139" spans="1:9" s="2" customFormat="1" ht="15.75">
      <c r="A139" s="11"/>
      <c r="B139" s="11"/>
      <c r="C139" s="12"/>
      <c r="D139" s="4"/>
      <c r="E139" s="4"/>
      <c r="F139" s="4"/>
      <c r="G139" s="4"/>
      <c r="H139" s="4"/>
      <c r="I139" s="4"/>
    </row>
    <row r="140" spans="1:9" s="2" customFormat="1" ht="15.75">
      <c r="A140" s="11"/>
      <c r="B140" s="1305" t="s">
        <v>157</v>
      </c>
      <c r="C140" s="1305"/>
      <c r="D140" s="1305"/>
      <c r="E140" s="1305"/>
      <c r="F140" s="1305"/>
      <c r="G140" s="1305"/>
      <c r="H140" s="1305"/>
      <c r="I140" s="1305"/>
    </row>
    <row r="141" spans="1:9" s="2" customFormat="1" ht="31.5">
      <c r="A141" s="11"/>
      <c r="B141" s="128" t="s">
        <v>158</v>
      </c>
      <c r="C141" s="1306" t="s">
        <v>159</v>
      </c>
      <c r="D141" s="1306"/>
      <c r="F141" s="4"/>
      <c r="G141" s="4"/>
      <c r="H141" s="4"/>
      <c r="I141" s="4"/>
    </row>
    <row r="142" spans="1:9" s="2" customFormat="1" ht="15.75">
      <c r="A142" s="11"/>
      <c r="B142" s="129" t="s">
        <v>160</v>
      </c>
      <c r="C142" s="1310"/>
      <c r="D142" s="1310"/>
      <c r="F142" s="4"/>
      <c r="G142" s="4"/>
      <c r="H142" s="4"/>
      <c r="I142" s="4"/>
    </row>
  </sheetData>
  <mergeCells count="95">
    <mergeCell ref="C142:D142"/>
    <mergeCell ref="D102:F102"/>
    <mergeCell ref="G102:J102"/>
    <mergeCell ref="D116:F116"/>
    <mergeCell ref="G116:J116"/>
    <mergeCell ref="C115:C116"/>
    <mergeCell ref="C101:C102"/>
    <mergeCell ref="C132:E132"/>
    <mergeCell ref="F132:I132"/>
    <mergeCell ref="B130:G130"/>
    <mergeCell ref="B125:B126"/>
    <mergeCell ref="B127:B128"/>
    <mergeCell ref="B115:B116"/>
    <mergeCell ref="B121:B122"/>
    <mergeCell ref="B123:B124"/>
    <mergeCell ref="B13:B14"/>
    <mergeCell ref="C21:C22"/>
    <mergeCell ref="B21:B22"/>
    <mergeCell ref="B140:I140"/>
    <mergeCell ref="C141:D141"/>
    <mergeCell ref="B131:B132"/>
    <mergeCell ref="B117:B118"/>
    <mergeCell ref="B101:B102"/>
    <mergeCell ref="B103:B104"/>
    <mergeCell ref="B105:B106"/>
    <mergeCell ref="B107:B108"/>
    <mergeCell ref="B119:B120"/>
    <mergeCell ref="B17:B18"/>
    <mergeCell ref="B15:B16"/>
    <mergeCell ref="I20:J20"/>
    <mergeCell ref="I54:J54"/>
    <mergeCell ref="B5:J5"/>
    <mergeCell ref="B7:B8"/>
    <mergeCell ref="C7:C8"/>
    <mergeCell ref="B9:B10"/>
    <mergeCell ref="B11:B12"/>
    <mergeCell ref="I6:J6"/>
    <mergeCell ref="D8:F8"/>
    <mergeCell ref="G8:J8"/>
    <mergeCell ref="D22:F22"/>
    <mergeCell ref="G22:J22"/>
    <mergeCell ref="C37:C38"/>
    <mergeCell ref="B23:B24"/>
    <mergeCell ref="B37:B38"/>
    <mergeCell ref="B29:B30"/>
    <mergeCell ref="B27:B28"/>
    <mergeCell ref="B33:B34"/>
    <mergeCell ref="B63:B64"/>
    <mergeCell ref="B65:B66"/>
    <mergeCell ref="B72:G72"/>
    <mergeCell ref="E36:F36"/>
    <mergeCell ref="B25:B26"/>
    <mergeCell ref="B31:B32"/>
    <mergeCell ref="B39:B40"/>
    <mergeCell ref="B54:G54"/>
    <mergeCell ref="D56:F56"/>
    <mergeCell ref="G56:J56"/>
    <mergeCell ref="C55:C56"/>
    <mergeCell ref="B55:B56"/>
    <mergeCell ref="H86:J86"/>
    <mergeCell ref="B87:B88"/>
    <mergeCell ref="B75:B76"/>
    <mergeCell ref="B77:B78"/>
    <mergeCell ref="G88:J88"/>
    <mergeCell ref="B86:G86"/>
    <mergeCell ref="C87:C88"/>
    <mergeCell ref="B81:B82"/>
    <mergeCell ref="B83:B84"/>
    <mergeCell ref="D88:F88"/>
    <mergeCell ref="B79:B80"/>
    <mergeCell ref="B91:B92"/>
    <mergeCell ref="B89:B90"/>
    <mergeCell ref="I114:J114"/>
    <mergeCell ref="B109:B110"/>
    <mergeCell ref="B111:B112"/>
    <mergeCell ref="B93:B94"/>
    <mergeCell ref="H100:J100"/>
    <mergeCell ref="B95:B96"/>
    <mergeCell ref="B97:B98"/>
    <mergeCell ref="G74:J74"/>
    <mergeCell ref="D74:F74"/>
    <mergeCell ref="B69:B70"/>
    <mergeCell ref="B67:B68"/>
    <mergeCell ref="B41:B42"/>
    <mergeCell ref="B43:B44"/>
    <mergeCell ref="B45:B46"/>
    <mergeCell ref="B57:B58"/>
    <mergeCell ref="C73:C74"/>
    <mergeCell ref="B73:B74"/>
    <mergeCell ref="I72:J72"/>
    <mergeCell ref="B47:B48"/>
    <mergeCell ref="B49:B50"/>
    <mergeCell ref="B51:B52"/>
    <mergeCell ref="B61:B62"/>
    <mergeCell ref="B59:B60"/>
  </mergeCells>
  <pageMargins left="0.7" right="0.7" top="0.75" bottom="0.75" header="0.3" footer="0.3"/>
  <pageSetup paperSize="9" scale="57" fitToHeight="5" orientation="portrait" r:id="rId1"/>
  <headerFooter>
    <oddFooter>Page &amp;P</oddFooter>
  </headerFooter>
  <rowBreaks count="1" manualBreakCount="1">
    <brk id="71" max="10"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D23"/>
  <sheetViews>
    <sheetView workbookViewId="0">
      <selection activeCell="J5" sqref="J5"/>
    </sheetView>
  </sheetViews>
  <sheetFormatPr defaultRowHeight="15"/>
  <cols>
    <col min="2" max="2" width="12.85546875" customWidth="1"/>
    <col min="3" max="3" width="25.5703125" customWidth="1"/>
    <col min="4" max="4" width="27.42578125" customWidth="1"/>
  </cols>
  <sheetData>
    <row r="2" spans="1:1">
      <c r="A2" t="s">
        <v>1424</v>
      </c>
    </row>
    <row r="3" spans="1:1" ht="15.75">
      <c r="A3" s="936" t="s">
        <v>1404</v>
      </c>
    </row>
    <row r="4" spans="1:1" ht="15.75">
      <c r="A4" s="937" t="s">
        <v>1405</v>
      </c>
    </row>
    <row r="5" spans="1:1" ht="15.75">
      <c r="A5" s="937" t="s">
        <v>1406</v>
      </c>
    </row>
    <row r="6" spans="1:1" ht="15.75">
      <c r="A6" s="937" t="s">
        <v>1407</v>
      </c>
    </row>
    <row r="7" spans="1:1" ht="15.75">
      <c r="A7" s="937" t="s">
        <v>1408</v>
      </c>
    </row>
    <row r="8" spans="1:1" ht="15.75">
      <c r="A8" s="937" t="s">
        <v>1409</v>
      </c>
    </row>
    <row r="9" spans="1:1" ht="15.75">
      <c r="A9" s="937" t="s">
        <v>1410</v>
      </c>
    </row>
    <row r="10" spans="1:1" ht="15.75">
      <c r="A10" s="937" t="s">
        <v>1411</v>
      </c>
    </row>
    <row r="11" spans="1:1" ht="15.75">
      <c r="A11" s="937" t="s">
        <v>1412</v>
      </c>
    </row>
    <row r="12" spans="1:1" ht="15.75">
      <c r="A12" s="937" t="s">
        <v>1413</v>
      </c>
    </row>
    <row r="13" spans="1:1" ht="15.75">
      <c r="A13" s="937" t="s">
        <v>1414</v>
      </c>
    </row>
    <row r="14" spans="1:1" ht="15.75">
      <c r="A14" s="937" t="s">
        <v>1415</v>
      </c>
    </row>
    <row r="15" spans="1:1" ht="15.75">
      <c r="A15" s="938" t="s">
        <v>1416</v>
      </c>
    </row>
    <row r="18" spans="1:4">
      <c r="A18" t="s">
        <v>1425</v>
      </c>
    </row>
    <row r="19" spans="1:4" ht="47.25">
      <c r="B19" s="940" t="s">
        <v>1423</v>
      </c>
      <c r="C19" s="940" t="s">
        <v>1417</v>
      </c>
      <c r="D19" s="940" t="s">
        <v>1422</v>
      </c>
    </row>
    <row r="20" spans="1:4" ht="15.75">
      <c r="B20" s="940" t="s">
        <v>1418</v>
      </c>
      <c r="C20" s="940"/>
      <c r="D20" s="940"/>
    </row>
    <row r="21" spans="1:4" ht="15.75">
      <c r="B21" s="940" t="s">
        <v>1419</v>
      </c>
      <c r="C21" s="940"/>
      <c r="D21" s="940"/>
    </row>
    <row r="22" spans="1:4" ht="15.75">
      <c r="B22" s="940" t="s">
        <v>1420</v>
      </c>
      <c r="C22" s="940"/>
      <c r="D22" s="940"/>
    </row>
    <row r="23" spans="1:4" ht="31.5">
      <c r="B23" s="940" t="s">
        <v>1421</v>
      </c>
      <c r="C23" s="940"/>
      <c r="D23" s="940"/>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12</vt:i4>
      </vt:variant>
    </vt:vector>
  </HeadingPairs>
  <TitlesOfParts>
    <vt:vector size="31" baseType="lpstr">
      <vt:lpstr>Disclosure 36</vt:lpstr>
      <vt:lpstr>Reconciliation</vt:lpstr>
      <vt:lpstr>Impact-BS notes 16</vt:lpstr>
      <vt:lpstr>Impact-PPE 16</vt:lpstr>
      <vt:lpstr>Impact-BS notes 17</vt:lpstr>
      <vt:lpstr>Impact-PPE 17</vt:lpstr>
      <vt:lpstr>Impact-PL Notes 17</vt:lpstr>
      <vt:lpstr>Disclosure 36-40</vt:lpstr>
      <vt:lpstr>Disclosure 41</vt:lpstr>
      <vt:lpstr>Disclosure 42-45</vt:lpstr>
      <vt:lpstr>Disclosure 46</vt:lpstr>
      <vt:lpstr>Disclosure 47-49</vt:lpstr>
      <vt:lpstr>Disclosure 50-52</vt:lpstr>
      <vt:lpstr>Revenue Income</vt:lpstr>
      <vt:lpstr>Rev. Exp.</vt:lpstr>
      <vt:lpstr>Scrap</vt:lpstr>
      <vt:lpstr>Annexure to note 45</vt:lpstr>
      <vt:lpstr>Disclousure 53 &amp; 54</vt:lpstr>
      <vt:lpstr>Sheet1</vt:lpstr>
      <vt:lpstr>'Annexure to note 45'!Print_Area</vt:lpstr>
      <vt:lpstr>'Disclosure 36'!Print_Area</vt:lpstr>
      <vt:lpstr>'Disclosure 36-40'!Print_Area</vt:lpstr>
      <vt:lpstr>'Disclosure 41'!Print_Area</vt:lpstr>
      <vt:lpstr>'Disclosure 42-45'!Print_Area</vt:lpstr>
      <vt:lpstr>'Disclosure 46'!Print_Area</vt:lpstr>
      <vt:lpstr>'Disclosure 47-49'!Print_Area</vt:lpstr>
      <vt:lpstr>'Disclosure 50-52'!Print_Area</vt:lpstr>
      <vt:lpstr>'Impact-BS notes 16'!Print_Area</vt:lpstr>
      <vt:lpstr>'Impact-BS notes 17'!Print_Area</vt:lpstr>
      <vt:lpstr>'Revenue Income'!Print_Area</vt:lpstr>
      <vt:lpstr>Scrap!Print_Area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Jatin Nagpal [GGN]</dc:creator>
  <cp:lastModifiedBy>Chawla Ji</cp:lastModifiedBy>
  <cp:lastPrinted>2019-04-10T13:07:20Z</cp:lastPrinted>
  <dcterms:created xsi:type="dcterms:W3CDTF">2006-09-16T00:00:00Z</dcterms:created>
  <dcterms:modified xsi:type="dcterms:W3CDTF">2023-03-27T11:16:49Z</dcterms:modified>
</cp:coreProperties>
</file>